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hidePivotFieldList="1" defaultThemeVersion="164011"/>
  <mc:AlternateContent xmlns:mc="http://schemas.openxmlformats.org/markup-compatibility/2006">
    <mc:Choice Requires="x15">
      <x15ac:absPath xmlns:x15ac="http://schemas.microsoft.com/office/spreadsheetml/2010/11/ac" url="N:\Projets01\DCF_RI\1. Résultats trimestriels\2023\T2 2023\1. Docs en ligne\"/>
    </mc:Choice>
  </mc:AlternateContent>
  <bookViews>
    <workbookView xWindow="0" yWindow="0" windowWidth="19200" windowHeight="6165" tabRatio="708"/>
  </bookViews>
  <sheets>
    <sheet name="Intro" sheetId="1" r:id="rId1"/>
    <sheet name="CASA stated" sheetId="2" r:id="rId2"/>
    <sheet name="CASA underlying" sheetId="3" r:id="rId3"/>
    <sheet name="CASA Actual vs Consensus" sheetId="4" r:id="rId4"/>
    <sheet name="CASA specif. items" sheetId="20" r:id="rId5"/>
    <sheet name="Capital" sheetId="6" r:id="rId6"/>
    <sheet name="GCA stated" sheetId="7" r:id="rId7"/>
    <sheet name="GCA underlying" sheetId="8" r:id="rId8"/>
  </sheets>
  <definedNames>
    <definedName name="_xlnm._FilterDatabase" localSheetId="4" hidden="1">'CASA specif. items'!#REF!</definedName>
    <definedName name="_UNDO_UPS_" hidden="1">#REF!</definedName>
    <definedName name="_UNDO_UPS_SEL_" hidden="1">#REF!</definedName>
    <definedName name="_UNDO31X31X_" hidden="1">#REF!</definedName>
    <definedName name="anscount" hidden="1">1</definedName>
    <definedName name="EV__LASTREFTIME__" hidden="1">39038.7291087963</definedName>
    <definedName name="limcount" hidden="1">1</definedName>
    <definedName name="qsdqsdq" localSheetId="4" hidden="1">#REF!</definedName>
    <definedName name="qsdqsdq" hidden="1">#REF!</definedName>
    <definedName name="sencount" hidden="1">2</definedName>
    <definedName name="wrn.ATm." localSheetId="4" hidden="1">{#N/A,#N/A,TRUE,"Analyse PNB";#N/A,#N/A,TRUE,"Analyse_vie";#N/A,#N/A,TRUE,"Hypothèses";#N/A,#N/A,TRUE,"Commentaires";#N/A,#N/A,TRUE,"synthèse";#N/A,#N/A,TRUE,"RT";#N/A,#N/A,TRUE,"FA";#N/A,#N/A,TRUE,"Fi";#N/A,#N/A,TRUE,"RT risque";#N/A,#N/A,TRUE,"Méthodes";#N/A,#N/A,TRUE,"commissions";#N/A,#N/A,TRUE,"Comm bpp"}</definedName>
    <definedName name="wrn.ATm." hidden="1">{#N/A,#N/A,TRUE,"Analyse PNB";#N/A,#N/A,TRUE,"Analyse_vie";#N/A,#N/A,TRUE,"Hypothèses";#N/A,#N/A,TRUE,"Commentaires";#N/A,#N/A,TRUE,"synthèse";#N/A,#N/A,TRUE,"RT";#N/A,#N/A,TRUE,"FA";#N/A,#N/A,TRUE,"Fi";#N/A,#N/A,TRUE,"RT risque";#N/A,#N/A,TRUE,"Méthodes";#N/A,#N/A,TRUE,"commissions";#N/A,#N/A,TRUE,"Comm bpp"}</definedName>
    <definedName name="wrn.Compare._.Social._.Conso1." localSheetId="4"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Z_23C53825_5438_40C0_948A_1AEC7D7CB3A9_.wvu.Rows" localSheetId="4" hidden="1">'CASA specif. items'!#REF!</definedName>
    <definedName name="Z_AE0551AA_ED4A_4E4E_9204_ABCC3128348B_.wvu.Cols" localSheetId="4" hidden="1">'CASA specif. items'!#REF!</definedName>
    <definedName name="Z_AE0551AA_ED4A_4E4E_9204_ABCC3128348B_.wvu.Rows" localSheetId="4" hidden="1">'CASA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definedName>
    <definedName name="Z_FE31E53D_63A7_44A8_B589_08D754541214_.wvu.Cols" localSheetId="4" hidden="1">'CASA specif. items'!#REF!,'CASA specif. items'!#REF!</definedName>
    <definedName name="Z_FE31E53D_63A7_44A8_B589_08D754541214_.wvu.Rows" localSheetId="4" hidden="1">'CASA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1" i="6" l="1"/>
  <c r="Q60" i="8" l="1"/>
  <c r="V60" i="8"/>
  <c r="AO38" i="8" l="1"/>
  <c r="AO38" i="7"/>
  <c r="AL12" i="6"/>
  <c r="AO377" i="3"/>
  <c r="AO376" i="3"/>
  <c r="AO357" i="3"/>
  <c r="AO356" i="3"/>
  <c r="AO337" i="3"/>
  <c r="AO336" i="3"/>
  <c r="AO315" i="3"/>
  <c r="AO314" i="3"/>
  <c r="AO293" i="3"/>
  <c r="AO292" i="3"/>
  <c r="AO271" i="3"/>
  <c r="AO270" i="3"/>
  <c r="AO249" i="3"/>
  <c r="AO248" i="3"/>
  <c r="AO229" i="3"/>
  <c r="AO228" i="3"/>
  <c r="AO210" i="3"/>
  <c r="AO209" i="3"/>
  <c r="AO191" i="3"/>
  <c r="AO190" i="3"/>
  <c r="AO172" i="3"/>
  <c r="AO171" i="3"/>
  <c r="AO153" i="3"/>
  <c r="AO152" i="3"/>
  <c r="AO134" i="3"/>
  <c r="AO133" i="3"/>
  <c r="AO112" i="3"/>
  <c r="AO111" i="3"/>
  <c r="AO92" i="3"/>
  <c r="AO91" i="3"/>
  <c r="AO72" i="3"/>
  <c r="AO71" i="3"/>
  <c r="AO54" i="3"/>
  <c r="AO53" i="3"/>
  <c r="AO35" i="3"/>
  <c r="AO34" i="3"/>
  <c r="AO377" i="2"/>
  <c r="AO376" i="2"/>
  <c r="AO357" i="2"/>
  <c r="AO356" i="2"/>
  <c r="AO337" i="2"/>
  <c r="AO336" i="2"/>
  <c r="AO315" i="2"/>
  <c r="AO314" i="2"/>
  <c r="AO293" i="2"/>
  <c r="AO292" i="2"/>
  <c r="AO271" i="2"/>
  <c r="AO270" i="2"/>
  <c r="AO249" i="2"/>
  <c r="AO248" i="2"/>
  <c r="AO229" i="2"/>
  <c r="AO228" i="2"/>
  <c r="AO210" i="2"/>
  <c r="AO209" i="2"/>
  <c r="AO191" i="2"/>
  <c r="AO190" i="2"/>
  <c r="AO172" i="2"/>
  <c r="AO171" i="2"/>
  <c r="AO153" i="2"/>
  <c r="AO152" i="2"/>
  <c r="AO134" i="2"/>
  <c r="AO133" i="2"/>
  <c r="AO112" i="2"/>
  <c r="AO111" i="2"/>
  <c r="AO92" i="2"/>
  <c r="AO91" i="2"/>
  <c r="AO72" i="2"/>
  <c r="AO71" i="2"/>
  <c r="AO54" i="2"/>
  <c r="AO53" i="2"/>
  <c r="AO35" i="2"/>
  <c r="AO34" i="2"/>
  <c r="AU3" i="7"/>
  <c r="AU2" i="7" s="1"/>
  <c r="AJ41" i="6"/>
  <c r="AU3" i="3"/>
  <c r="AU14" i="3" s="1"/>
  <c r="AU191" i="3" s="1"/>
  <c r="AU3" i="2"/>
  <c r="AU14" i="2" s="1"/>
  <c r="AU2" i="3" l="1"/>
  <c r="AU293" i="3"/>
  <c r="AU16" i="7"/>
  <c r="AU112" i="3"/>
  <c r="AU153" i="3"/>
  <c r="AU315" i="3"/>
  <c r="AU172" i="3"/>
  <c r="AU92" i="3"/>
  <c r="AU134" i="3"/>
  <c r="AU357" i="3"/>
  <c r="AU72" i="3"/>
  <c r="AU249" i="3"/>
  <c r="AU337" i="3"/>
  <c r="AU377" i="3"/>
  <c r="AU229" i="3"/>
  <c r="AU54" i="3"/>
  <c r="AU210" i="3"/>
  <c r="AU271" i="3"/>
  <c r="AU35" i="3"/>
  <c r="AU191" i="2"/>
  <c r="AU35" i="2"/>
  <c r="AU54" i="2"/>
  <c r="AU271" i="2"/>
  <c r="AU210" i="2"/>
  <c r="AU229" i="2"/>
  <c r="AU293" i="2"/>
  <c r="AU377" i="2"/>
  <c r="AU337" i="2"/>
  <c r="AU249" i="2"/>
  <c r="AU72" i="2"/>
  <c r="AU172" i="2"/>
  <c r="AU357" i="2"/>
  <c r="AU134" i="2"/>
  <c r="AU92" i="2"/>
  <c r="AU315" i="2"/>
  <c r="AU153" i="2"/>
  <c r="AU112" i="2"/>
  <c r="AU2" i="2"/>
  <c r="AU38" i="7" l="1"/>
  <c r="AL41" i="6"/>
  <c r="AM376" i="3"/>
  <c r="AM356" i="3"/>
  <c r="AM336" i="3"/>
  <c r="AM314" i="3"/>
  <c r="AM292" i="3"/>
  <c r="AM270" i="3"/>
  <c r="AM248" i="3"/>
  <c r="AM228" i="3"/>
  <c r="AM209" i="3"/>
  <c r="AM190" i="3"/>
  <c r="AM171" i="3"/>
  <c r="AM152" i="3"/>
  <c r="AM133" i="3"/>
  <c r="AM111" i="3"/>
  <c r="AM91" i="3"/>
  <c r="AM71" i="3"/>
  <c r="AM53" i="3"/>
  <c r="AM34" i="3"/>
  <c r="AL30" i="6" l="1"/>
  <c r="AL50" i="6"/>
  <c r="AM38" i="8" l="1"/>
  <c r="AU3" i="8"/>
  <c r="AU16" i="8" s="1"/>
  <c r="AU38" i="8" l="1"/>
  <c r="AU2" i="8"/>
  <c r="AM38" i="7" l="1"/>
  <c r="AM377" i="3"/>
  <c r="AM357" i="3"/>
  <c r="AM337" i="3"/>
  <c r="AM315" i="3"/>
  <c r="AM293" i="3"/>
  <c r="AM271" i="3"/>
  <c r="AM249" i="3"/>
  <c r="AM229" i="3"/>
  <c r="AM210" i="3"/>
  <c r="AM191" i="3"/>
  <c r="AM172" i="3"/>
  <c r="AM153" i="3"/>
  <c r="AM134" i="3"/>
  <c r="AM112" i="3"/>
  <c r="AM92" i="3"/>
  <c r="AM72" i="3"/>
  <c r="AM54" i="3"/>
  <c r="AM35" i="3"/>
  <c r="AD50" i="6" l="1"/>
  <c r="AQ3" i="8" l="1"/>
  <c r="AQ16" i="8" s="1"/>
  <c r="AQ38" i="8" s="1"/>
  <c r="AQ3" i="7"/>
  <c r="AQ2" i="7" s="1"/>
  <c r="AQ2" i="8" l="1"/>
  <c r="AQ16" i="7"/>
  <c r="AQ38" i="7" s="1"/>
  <c r="AR3" i="8" l="1"/>
  <c r="AR16" i="8" s="1"/>
  <c r="AR3" i="7"/>
  <c r="AR16" i="7" s="1"/>
  <c r="AF41" i="6" l="1"/>
  <c r="AE41" i="6"/>
  <c r="C19" i="4"/>
  <c r="Q19" i="4" l="1"/>
  <c r="AB60" i="6" l="1"/>
  <c r="AB59" i="6"/>
  <c r="Z59" i="6"/>
  <c r="Y59" i="6"/>
  <c r="X59" i="6"/>
  <c r="W59" i="6"/>
  <c r="V59" i="6"/>
  <c r="T59" i="6"/>
  <c r="AB58" i="6"/>
  <c r="Z58" i="6"/>
  <c r="Y58" i="6"/>
  <c r="X58" i="6"/>
  <c r="W58" i="6"/>
  <c r="V58" i="6"/>
  <c r="U58" i="6"/>
  <c r="T58" i="6"/>
  <c r="Z50" i="6"/>
  <c r="Z60" i="6" s="1"/>
  <c r="Y50" i="6"/>
  <c r="Y60" i="6" s="1"/>
  <c r="X50" i="6"/>
  <c r="X60" i="6" s="1"/>
  <c r="W50" i="6"/>
  <c r="W60" i="6" s="1"/>
  <c r="V50" i="6"/>
  <c r="V60" i="6" s="1"/>
  <c r="T50" i="6"/>
  <c r="T60" i="6" s="1"/>
  <c r="R50" i="6"/>
  <c r="Q50" i="6"/>
  <c r="P50" i="6"/>
  <c r="O50" i="6"/>
  <c r="N50" i="6"/>
  <c r="L50" i="6"/>
  <c r="U47" i="6"/>
  <c r="U59" i="6" s="1"/>
  <c r="S47" i="6"/>
  <c r="S50" i="6" s="1"/>
  <c r="AC41" i="6"/>
  <c r="AB41" i="6"/>
  <c r="X41" i="6"/>
  <c r="W41" i="6"/>
  <c r="V41" i="6"/>
  <c r="U41" i="6"/>
  <c r="T41" i="6"/>
  <c r="S41" i="6"/>
  <c r="R41" i="6"/>
  <c r="Q41" i="6"/>
  <c r="P41" i="6"/>
  <c r="O41" i="6"/>
  <c r="N41" i="6"/>
  <c r="M41" i="6"/>
  <c r="L41" i="6"/>
  <c r="K41" i="6"/>
  <c r="J41" i="6"/>
  <c r="I41" i="6"/>
  <c r="H41" i="6"/>
  <c r="G41" i="6"/>
  <c r="F41" i="6"/>
  <c r="E41" i="6"/>
  <c r="D41" i="6"/>
  <c r="C41" i="6"/>
  <c r="AB36" i="6"/>
  <c r="Z36" i="6"/>
  <c r="Y36" i="6"/>
  <c r="T36" i="6"/>
  <c r="AB35" i="6"/>
  <c r="Z35" i="6"/>
  <c r="Y35" i="6"/>
  <c r="T35" i="6"/>
  <c r="AB34" i="6"/>
  <c r="Z34" i="6"/>
  <c r="Y34" i="6"/>
  <c r="T34" i="6"/>
  <c r="X30" i="6"/>
  <c r="X35" i="6" s="1"/>
  <c r="V30" i="6"/>
  <c r="V35" i="6" s="1"/>
  <c r="U30" i="6"/>
  <c r="U34" i="6" s="1"/>
  <c r="R30" i="6"/>
  <c r="Q30" i="6"/>
  <c r="P30" i="6"/>
  <c r="O30" i="6"/>
  <c r="N30" i="6"/>
  <c r="L30" i="6"/>
  <c r="W28" i="6"/>
  <c r="W30" i="6" s="1"/>
  <c r="W35" i="6" s="1"/>
  <c r="S25" i="6"/>
  <c r="S30" i="6" s="1"/>
  <c r="X21" i="6"/>
  <c r="W21" i="6"/>
  <c r="V21" i="6"/>
  <c r="U21" i="6"/>
  <c r="S21" i="6"/>
  <c r="R21" i="6"/>
  <c r="Q21" i="6"/>
  <c r="P21" i="6"/>
  <c r="O21" i="6"/>
  <c r="N21" i="6"/>
  <c r="L21" i="6"/>
  <c r="U36" i="6" l="1"/>
  <c r="V36" i="6"/>
  <c r="V34" i="6"/>
  <c r="U35" i="6"/>
  <c r="X36" i="6"/>
  <c r="W36" i="6"/>
  <c r="U50" i="6"/>
  <c r="U60" i="6" s="1"/>
  <c r="W34" i="6"/>
  <c r="X34" i="6"/>
  <c r="M379" i="4" l="1"/>
  <c r="Q378" i="4"/>
  <c r="P378" i="4"/>
  <c r="O378" i="4"/>
  <c r="N378" i="4"/>
  <c r="M358" i="4"/>
  <c r="Q357" i="4"/>
  <c r="P357" i="4"/>
  <c r="O357" i="4"/>
  <c r="N357" i="4"/>
  <c r="M336" i="4"/>
  <c r="Q335" i="4"/>
  <c r="P335" i="4"/>
  <c r="O335" i="4"/>
  <c r="N335" i="4"/>
  <c r="M314" i="4"/>
  <c r="Q313" i="4"/>
  <c r="P313" i="4"/>
  <c r="O313" i="4"/>
  <c r="N313" i="4"/>
  <c r="M292" i="4"/>
  <c r="Q291" i="4"/>
  <c r="P291" i="4"/>
  <c r="O291" i="4"/>
  <c r="N291" i="4"/>
  <c r="M270" i="4"/>
  <c r="Q269" i="4"/>
  <c r="P269" i="4"/>
  <c r="O269" i="4"/>
  <c r="N269" i="4"/>
  <c r="M249" i="4"/>
  <c r="Q248" i="4"/>
  <c r="P248" i="4"/>
  <c r="O248" i="4"/>
  <c r="N248" i="4"/>
  <c r="M229" i="4"/>
  <c r="Q228" i="4"/>
  <c r="P228" i="4"/>
  <c r="O228" i="4"/>
  <c r="N228" i="4"/>
  <c r="M209" i="4"/>
  <c r="Q208" i="4"/>
  <c r="P208" i="4"/>
  <c r="O208" i="4"/>
  <c r="N208" i="4"/>
  <c r="M189" i="4"/>
  <c r="Q188" i="4"/>
  <c r="P188" i="4"/>
  <c r="O188" i="4"/>
  <c r="N188" i="4"/>
  <c r="M169" i="4"/>
  <c r="Q168" i="4"/>
  <c r="P168" i="4"/>
  <c r="O168" i="4"/>
  <c r="N168" i="4"/>
  <c r="M149" i="4"/>
  <c r="Q148" i="4"/>
  <c r="P148" i="4"/>
  <c r="O148" i="4"/>
  <c r="N148" i="4"/>
  <c r="M127" i="4"/>
  <c r="Q126" i="4"/>
  <c r="P126" i="4"/>
  <c r="O126" i="4"/>
  <c r="N126" i="4"/>
  <c r="M106" i="4"/>
  <c r="Q105" i="4"/>
  <c r="P105" i="4"/>
  <c r="O105" i="4"/>
  <c r="N105" i="4"/>
  <c r="M85" i="4"/>
  <c r="Q84" i="4"/>
  <c r="P84" i="4"/>
  <c r="O84" i="4"/>
  <c r="N84" i="4"/>
  <c r="M66" i="4"/>
  <c r="Q65" i="4"/>
  <c r="P65" i="4"/>
  <c r="O65" i="4"/>
  <c r="N65" i="4"/>
  <c r="M46" i="4"/>
  <c r="Q45" i="4"/>
  <c r="P45" i="4"/>
  <c r="O45" i="4"/>
  <c r="B10" i="2" l="1"/>
  <c r="K379" i="4" l="1"/>
  <c r="J379" i="4"/>
  <c r="H379" i="4"/>
  <c r="G379" i="4"/>
  <c r="J378" i="4"/>
  <c r="G378" i="4"/>
  <c r="K358" i="4"/>
  <c r="J358" i="4"/>
  <c r="H358" i="4"/>
  <c r="G358" i="4"/>
  <c r="J357" i="4"/>
  <c r="G357" i="4"/>
  <c r="K336" i="4"/>
  <c r="J336" i="4"/>
  <c r="H336" i="4"/>
  <c r="G336" i="4"/>
  <c r="J335" i="4"/>
  <c r="G335" i="4"/>
  <c r="K314" i="4"/>
  <c r="J314" i="4"/>
  <c r="H314" i="4"/>
  <c r="G314" i="4"/>
  <c r="J313" i="4"/>
  <c r="G313" i="4"/>
  <c r="K292" i="4"/>
  <c r="J292" i="4"/>
  <c r="H292" i="4"/>
  <c r="G292" i="4"/>
  <c r="J291" i="4"/>
  <c r="G291" i="4"/>
  <c r="K270" i="4"/>
  <c r="J270" i="4"/>
  <c r="H270" i="4"/>
  <c r="G270" i="4"/>
  <c r="J269" i="4"/>
  <c r="G269" i="4"/>
  <c r="K249" i="4"/>
  <c r="J249" i="4"/>
  <c r="H249" i="4"/>
  <c r="G249" i="4"/>
  <c r="J248" i="4"/>
  <c r="G248" i="4"/>
  <c r="K229" i="4"/>
  <c r="J229" i="4"/>
  <c r="H229" i="4"/>
  <c r="G229" i="4"/>
  <c r="J228" i="4"/>
  <c r="G228" i="4"/>
  <c r="K209" i="4"/>
  <c r="J209" i="4"/>
  <c r="H209" i="4"/>
  <c r="G209" i="4"/>
  <c r="J208" i="4"/>
  <c r="G208" i="4"/>
  <c r="K189" i="4"/>
  <c r="J189" i="4"/>
  <c r="H189" i="4"/>
  <c r="G189" i="4"/>
  <c r="J188" i="4"/>
  <c r="G188" i="4"/>
  <c r="K169" i="4"/>
  <c r="J169" i="4"/>
  <c r="H169" i="4"/>
  <c r="G169" i="4"/>
  <c r="J168" i="4"/>
  <c r="G168" i="4"/>
  <c r="K149" i="4"/>
  <c r="J149" i="4"/>
  <c r="H149" i="4"/>
  <c r="G149" i="4"/>
  <c r="J148" i="4"/>
  <c r="G148" i="4"/>
  <c r="K127" i="4"/>
  <c r="J127" i="4"/>
  <c r="H127" i="4"/>
  <c r="G127" i="4"/>
  <c r="J126" i="4"/>
  <c r="G126" i="4"/>
  <c r="K106" i="4"/>
  <c r="J106" i="4"/>
  <c r="H106" i="4"/>
  <c r="G106" i="4"/>
  <c r="J105" i="4"/>
  <c r="G105" i="4"/>
  <c r="K85" i="4"/>
  <c r="J85" i="4"/>
  <c r="H85" i="4"/>
  <c r="G85" i="4"/>
  <c r="J84" i="4"/>
  <c r="G84" i="4"/>
  <c r="K66" i="4"/>
  <c r="J66" i="4"/>
  <c r="H66" i="4"/>
  <c r="G66" i="4"/>
  <c r="J65" i="4"/>
  <c r="G65" i="4"/>
  <c r="K46" i="4"/>
  <c r="J46" i="4"/>
  <c r="H46" i="4"/>
  <c r="G46" i="4"/>
  <c r="J45" i="4"/>
  <c r="G45" i="4"/>
  <c r="E378" i="4"/>
  <c r="C378" i="4"/>
  <c r="E357" i="4"/>
  <c r="C357" i="4"/>
  <c r="E335" i="4"/>
  <c r="C335" i="4"/>
  <c r="E313" i="4"/>
  <c r="C313" i="4"/>
  <c r="E291" i="4"/>
  <c r="C291" i="4"/>
  <c r="E269" i="4"/>
  <c r="C269" i="4"/>
  <c r="E248" i="4"/>
  <c r="C248" i="4"/>
  <c r="E228" i="4"/>
  <c r="C228" i="4"/>
  <c r="E208" i="4"/>
  <c r="C208" i="4"/>
  <c r="E188" i="4"/>
  <c r="C188" i="4"/>
  <c r="E168" i="4"/>
  <c r="C168" i="4"/>
  <c r="E148" i="4"/>
  <c r="C148" i="4"/>
  <c r="E126" i="4"/>
  <c r="C126" i="4"/>
  <c r="E105" i="4"/>
  <c r="C105" i="4"/>
  <c r="E84" i="4"/>
  <c r="C84" i="4"/>
  <c r="E65" i="4"/>
  <c r="C65" i="4"/>
  <c r="E45" i="4"/>
  <c r="C45" i="4"/>
  <c r="C66" i="4"/>
  <c r="D18" i="4"/>
  <c r="D378" i="4" s="1"/>
  <c r="K2" i="4"/>
  <c r="J2" i="4"/>
  <c r="H2" i="4"/>
  <c r="G2" i="4"/>
  <c r="C2" i="4"/>
  <c r="E1" i="4"/>
  <c r="E2" i="4" s="1"/>
  <c r="D1" i="4"/>
  <c r="D2" i="4" s="1"/>
  <c r="B379" i="4"/>
  <c r="B358" i="4"/>
  <c r="B336" i="4"/>
  <c r="B314" i="4"/>
  <c r="B292" i="4"/>
  <c r="B270" i="4"/>
  <c r="B249" i="4"/>
  <c r="B229" i="4"/>
  <c r="B209" i="4"/>
  <c r="B189" i="4"/>
  <c r="B169" i="4"/>
  <c r="B149" i="4"/>
  <c r="B127" i="4"/>
  <c r="B106" i="4"/>
  <c r="B85" i="4"/>
  <c r="B66" i="4"/>
  <c r="B46" i="4"/>
  <c r="D45" i="4" l="1"/>
  <c r="D65" i="4"/>
  <c r="D19" i="4"/>
  <c r="D85" i="4" s="1"/>
  <c r="E19" i="4"/>
  <c r="E314" i="4" s="1"/>
  <c r="D84" i="4"/>
  <c r="D105" i="4"/>
  <c r="D126" i="4"/>
  <c r="D148" i="4"/>
  <c r="D168" i="4"/>
  <c r="D188" i="4"/>
  <c r="D208" i="4"/>
  <c r="D228" i="4"/>
  <c r="D248" i="4"/>
  <c r="D269" i="4"/>
  <c r="D291" i="4"/>
  <c r="D313" i="4"/>
  <c r="D335" i="4"/>
  <c r="D357" i="4"/>
  <c r="C292" i="4"/>
  <c r="C379" i="4"/>
  <c r="C358" i="4"/>
  <c r="C189" i="4"/>
  <c r="C336" i="4"/>
  <c r="C314" i="4"/>
  <c r="C270" i="4"/>
  <c r="C249" i="4"/>
  <c r="C209" i="4"/>
  <c r="C169" i="4"/>
  <c r="C127" i="4"/>
  <c r="C106" i="4"/>
  <c r="C85" i="4"/>
  <c r="C229" i="4"/>
  <c r="C149" i="4"/>
  <c r="C46" i="4"/>
  <c r="E336" i="4" l="1"/>
  <c r="D249" i="4"/>
  <c r="E189" i="4"/>
  <c r="D292" i="4"/>
  <c r="E66" i="4"/>
  <c r="E229" i="4"/>
  <c r="D46" i="4"/>
  <c r="D336" i="4"/>
  <c r="D149" i="4"/>
  <c r="D169" i="4"/>
  <c r="D229" i="4"/>
  <c r="D379" i="4"/>
  <c r="E249" i="4"/>
  <c r="E358" i="4"/>
  <c r="E127" i="4"/>
  <c r="E149" i="4"/>
  <c r="E292" i="4"/>
  <c r="E270" i="4"/>
  <c r="E379" i="4"/>
  <c r="D106" i="4"/>
  <c r="D127" i="4"/>
  <c r="D270" i="4"/>
  <c r="D189" i="4"/>
  <c r="E169" i="4"/>
  <c r="E85" i="4"/>
  <c r="E106" i="4"/>
  <c r="E46" i="4"/>
  <c r="E209" i="4"/>
  <c r="D66" i="4"/>
  <c r="D209" i="4"/>
  <c r="D314" i="4"/>
  <c r="D358" i="4"/>
  <c r="L3" i="3" l="1"/>
  <c r="K3" i="3"/>
  <c r="K14" i="3" s="1"/>
  <c r="J3" i="3"/>
  <c r="J14" i="3" s="1"/>
  <c r="J54" i="3" s="1"/>
  <c r="I3" i="3"/>
  <c r="I14" i="3" s="1"/>
  <c r="H3" i="3"/>
  <c r="G396" i="3"/>
  <c r="G395" i="3"/>
  <c r="G394" i="3"/>
  <c r="G393" i="3"/>
  <c r="G392" i="3"/>
  <c r="G391" i="3"/>
  <c r="G390" i="3"/>
  <c r="G389" i="3"/>
  <c r="G388" i="3"/>
  <c r="G387" i="3"/>
  <c r="G385" i="3"/>
  <c r="G384" i="3"/>
  <c r="G382" i="3"/>
  <c r="G381" i="3"/>
  <c r="G380" i="3"/>
  <c r="G379" i="3"/>
  <c r="G372" i="3"/>
  <c r="G371" i="3"/>
  <c r="G370" i="3"/>
  <c r="G369" i="3"/>
  <c r="G368" i="3"/>
  <c r="G352" i="3"/>
  <c r="G351" i="3"/>
  <c r="G350" i="3"/>
  <c r="G349" i="3"/>
  <c r="G348" i="3"/>
  <c r="G347" i="3"/>
  <c r="G346" i="3"/>
  <c r="G345" i="3"/>
  <c r="G344" i="3"/>
  <c r="G343" i="3"/>
  <c r="G342" i="3"/>
  <c r="G340" i="3"/>
  <c r="G339" i="3"/>
  <c r="G333" i="3"/>
  <c r="G332" i="3"/>
  <c r="G331" i="3"/>
  <c r="G330" i="3"/>
  <c r="G329" i="3"/>
  <c r="G328" i="3"/>
  <c r="G327" i="3"/>
  <c r="G326" i="3"/>
  <c r="G325" i="3"/>
  <c r="G324" i="3"/>
  <c r="G322" i="3"/>
  <c r="G321" i="3"/>
  <c r="G319" i="3"/>
  <c r="G318" i="3"/>
  <c r="G317" i="3"/>
  <c r="G311" i="3"/>
  <c r="G310" i="3"/>
  <c r="G309" i="3"/>
  <c r="G308" i="3"/>
  <c r="G307" i="3"/>
  <c r="G306" i="3"/>
  <c r="G305" i="3"/>
  <c r="G304" i="3"/>
  <c r="G303" i="3"/>
  <c r="G302" i="3"/>
  <c r="G300" i="3"/>
  <c r="G299" i="3"/>
  <c r="G297" i="3"/>
  <c r="G296" i="3"/>
  <c r="G295" i="3"/>
  <c r="F289" i="3"/>
  <c r="G289" i="3" s="1"/>
  <c r="G288" i="3"/>
  <c r="G287" i="3"/>
  <c r="G286" i="3"/>
  <c r="G285" i="3"/>
  <c r="G284" i="3"/>
  <c r="G283" i="3"/>
  <c r="G282" i="3"/>
  <c r="G281" i="3"/>
  <c r="G280" i="3"/>
  <c r="G278" i="3"/>
  <c r="G277" i="3"/>
  <c r="G275" i="3"/>
  <c r="F274" i="3"/>
  <c r="G274" i="3" s="1"/>
  <c r="G273" i="3"/>
  <c r="G267" i="3"/>
  <c r="G266" i="3"/>
  <c r="G265" i="3"/>
  <c r="G264" i="3"/>
  <c r="G263" i="3"/>
  <c r="G262" i="3"/>
  <c r="G261" i="3"/>
  <c r="G260" i="3"/>
  <c r="G259" i="3"/>
  <c r="G258" i="3"/>
  <c r="G256" i="3"/>
  <c r="G255" i="3"/>
  <c r="G253" i="3"/>
  <c r="G252" i="3"/>
  <c r="G251" i="3"/>
  <c r="G244" i="3"/>
  <c r="G243" i="3"/>
  <c r="G242" i="3"/>
  <c r="G241" i="3"/>
  <c r="G240" i="3"/>
  <c r="G239" i="3"/>
  <c r="G238" i="3"/>
  <c r="G237" i="3"/>
  <c r="G236" i="3"/>
  <c r="G235" i="3"/>
  <c r="G234" i="3"/>
  <c r="G232" i="3"/>
  <c r="G231" i="3"/>
  <c r="G225" i="3"/>
  <c r="G224" i="3"/>
  <c r="G223" i="3"/>
  <c r="G222" i="3"/>
  <c r="G221" i="3"/>
  <c r="G220" i="3"/>
  <c r="G219" i="3"/>
  <c r="G218" i="3"/>
  <c r="G217" i="3"/>
  <c r="G216" i="3"/>
  <c r="G215" i="3"/>
  <c r="G213" i="3"/>
  <c r="G212" i="3"/>
  <c r="G206" i="3"/>
  <c r="G205" i="3"/>
  <c r="G204" i="3"/>
  <c r="G203" i="3"/>
  <c r="G202" i="3"/>
  <c r="G201" i="3"/>
  <c r="G200" i="3"/>
  <c r="G199" i="3"/>
  <c r="G198" i="3"/>
  <c r="G197" i="3"/>
  <c r="G196" i="3"/>
  <c r="G194" i="3"/>
  <c r="G193" i="3"/>
  <c r="G186" i="3"/>
  <c r="G185" i="3"/>
  <c r="G184" i="3"/>
  <c r="G183" i="3"/>
  <c r="G182" i="3"/>
  <c r="G181" i="3"/>
  <c r="G180" i="3"/>
  <c r="G179" i="3"/>
  <c r="G178" i="3"/>
  <c r="G177" i="3"/>
  <c r="G176" i="3"/>
  <c r="G175" i="3"/>
  <c r="G174" i="3"/>
  <c r="G168" i="3"/>
  <c r="G167" i="3"/>
  <c r="G166" i="3"/>
  <c r="G165" i="3"/>
  <c r="G164" i="3"/>
  <c r="G163" i="3"/>
  <c r="G162" i="3"/>
  <c r="G161" i="3"/>
  <c r="G160" i="3"/>
  <c r="G159" i="3"/>
  <c r="G158" i="3"/>
  <c r="G156" i="3"/>
  <c r="G155" i="3"/>
  <c r="G149" i="3"/>
  <c r="G148" i="3"/>
  <c r="G147" i="3"/>
  <c r="G146" i="3"/>
  <c r="G145" i="3"/>
  <c r="G144" i="3"/>
  <c r="G143" i="3"/>
  <c r="G142" i="3"/>
  <c r="G141" i="3"/>
  <c r="G140" i="3"/>
  <c r="G139" i="3"/>
  <c r="G137" i="3"/>
  <c r="G136" i="3"/>
  <c r="G129" i="3"/>
  <c r="G128" i="3"/>
  <c r="G127" i="3"/>
  <c r="G126" i="3"/>
  <c r="G125" i="3"/>
  <c r="G124" i="3"/>
  <c r="G123" i="3"/>
  <c r="G122" i="3"/>
  <c r="G121" i="3"/>
  <c r="G120" i="3"/>
  <c r="G119" i="3"/>
  <c r="G118" i="3"/>
  <c r="G116" i="3"/>
  <c r="G115" i="3"/>
  <c r="G114" i="3"/>
  <c r="G107" i="3"/>
  <c r="G106" i="3"/>
  <c r="G105" i="3"/>
  <c r="G104" i="3"/>
  <c r="G103" i="3"/>
  <c r="G102" i="3"/>
  <c r="G101" i="3"/>
  <c r="G100" i="3"/>
  <c r="G99" i="3"/>
  <c r="G98" i="3"/>
  <c r="G97" i="3"/>
  <c r="G95" i="3"/>
  <c r="G94" i="3"/>
  <c r="G87" i="3"/>
  <c r="G86" i="3"/>
  <c r="G85" i="3"/>
  <c r="G84" i="3"/>
  <c r="G83" i="3"/>
  <c r="G82" i="3"/>
  <c r="G81" i="3"/>
  <c r="G80" i="3"/>
  <c r="G79" i="3"/>
  <c r="G78" i="3"/>
  <c r="G77" i="3"/>
  <c r="G75" i="3"/>
  <c r="G74" i="3"/>
  <c r="G68" i="3"/>
  <c r="G67" i="3"/>
  <c r="G66" i="3"/>
  <c r="G65" i="3"/>
  <c r="G64" i="3"/>
  <c r="G63" i="3"/>
  <c r="G62" i="3"/>
  <c r="G61" i="3"/>
  <c r="G60" i="3"/>
  <c r="G59" i="3"/>
  <c r="G58" i="3"/>
  <c r="G57" i="3"/>
  <c r="G56" i="3"/>
  <c r="G50" i="3"/>
  <c r="G49" i="3"/>
  <c r="G48" i="3"/>
  <c r="G47" i="3"/>
  <c r="G46" i="3"/>
  <c r="G45" i="3"/>
  <c r="G44" i="3"/>
  <c r="G43" i="3"/>
  <c r="G42" i="3"/>
  <c r="G41" i="3"/>
  <c r="G40" i="3"/>
  <c r="G38" i="3"/>
  <c r="G37" i="3"/>
  <c r="G30" i="3"/>
  <c r="G29" i="3"/>
  <c r="G28" i="3"/>
  <c r="G27" i="3"/>
  <c r="G26" i="3"/>
  <c r="G25" i="3"/>
  <c r="G24" i="3"/>
  <c r="G23" i="3"/>
  <c r="G22" i="3"/>
  <c r="G20" i="3"/>
  <c r="G19" i="3"/>
  <c r="G17" i="3"/>
  <c r="G16" i="3"/>
  <c r="B10" i="3"/>
  <c r="G3" i="3"/>
  <c r="G14" i="3" s="1"/>
  <c r="F3" i="3"/>
  <c r="F2" i="3" s="1"/>
  <c r="E3" i="3"/>
  <c r="E14" i="3" s="1"/>
  <c r="D3" i="3"/>
  <c r="D2" i="3" s="1"/>
  <c r="C3" i="3"/>
  <c r="C14" i="3" s="1"/>
  <c r="E2" i="3" l="1"/>
  <c r="G2" i="3"/>
  <c r="I2" i="3"/>
  <c r="C2" i="3"/>
  <c r="D14" i="3"/>
  <c r="D92" i="3" s="1"/>
  <c r="J2" i="3"/>
  <c r="K2" i="3"/>
  <c r="K357" i="3"/>
  <c r="K377" i="3"/>
  <c r="K337" i="3"/>
  <c r="K315" i="3"/>
  <c r="K293" i="3"/>
  <c r="K271" i="3"/>
  <c r="K249" i="3"/>
  <c r="K172" i="3"/>
  <c r="K229" i="3"/>
  <c r="K191" i="3"/>
  <c r="K210" i="3"/>
  <c r="K134" i="3"/>
  <c r="K72" i="3"/>
  <c r="K112" i="3"/>
  <c r="K92" i="3"/>
  <c r="K35" i="3"/>
  <c r="K153" i="3"/>
  <c r="K54" i="3"/>
  <c r="I357" i="3"/>
  <c r="I377" i="3"/>
  <c r="I315" i="3"/>
  <c r="I337" i="3"/>
  <c r="I293" i="3"/>
  <c r="I271" i="3"/>
  <c r="I249" i="3"/>
  <c r="I191" i="3"/>
  <c r="I210" i="3"/>
  <c r="I172" i="3"/>
  <c r="I134" i="3"/>
  <c r="I153" i="3"/>
  <c r="I229" i="3"/>
  <c r="I54" i="3"/>
  <c r="I72" i="3"/>
  <c r="I112" i="3"/>
  <c r="I92" i="3"/>
  <c r="H14" i="3"/>
  <c r="H2" i="3"/>
  <c r="L14" i="3"/>
  <c r="L2" i="3"/>
  <c r="J377" i="3"/>
  <c r="J357" i="3"/>
  <c r="J337" i="3"/>
  <c r="J315" i="3"/>
  <c r="J293" i="3"/>
  <c r="J271" i="3"/>
  <c r="J249" i="3"/>
  <c r="J210" i="3"/>
  <c r="J172" i="3"/>
  <c r="J229" i="3"/>
  <c r="J153" i="3"/>
  <c r="J191" i="3"/>
  <c r="J134" i="3"/>
  <c r="J72" i="3"/>
  <c r="J112" i="3"/>
  <c r="J92" i="3"/>
  <c r="J35" i="3"/>
  <c r="I35" i="3"/>
  <c r="C377" i="3"/>
  <c r="C337" i="3"/>
  <c r="C315" i="3"/>
  <c r="C293" i="3"/>
  <c r="C229" i="3"/>
  <c r="C191" i="3"/>
  <c r="C153" i="3"/>
  <c r="C92" i="3"/>
  <c r="C54" i="3"/>
  <c r="C357" i="3"/>
  <c r="C271" i="3"/>
  <c r="C249" i="3"/>
  <c r="C210" i="3"/>
  <c r="C172" i="3"/>
  <c r="C134" i="3"/>
  <c r="C112" i="3"/>
  <c r="C72" i="3"/>
  <c r="C35" i="3"/>
  <c r="G377" i="3"/>
  <c r="G337" i="3"/>
  <c r="G315" i="3"/>
  <c r="G293" i="3"/>
  <c r="G229" i="3"/>
  <c r="G191" i="3"/>
  <c r="G153" i="3"/>
  <c r="G92" i="3"/>
  <c r="G54" i="3"/>
  <c r="G357" i="3"/>
  <c r="G271" i="3"/>
  <c r="G249" i="3"/>
  <c r="G210" i="3"/>
  <c r="G172" i="3"/>
  <c r="G134" i="3"/>
  <c r="G112" i="3"/>
  <c r="G72" i="3"/>
  <c r="G35" i="3"/>
  <c r="E357" i="3"/>
  <c r="E271" i="3"/>
  <c r="E249" i="3"/>
  <c r="E210" i="3"/>
  <c r="E172" i="3"/>
  <c r="E134" i="3"/>
  <c r="E112" i="3"/>
  <c r="E72" i="3"/>
  <c r="E35" i="3"/>
  <c r="E377" i="3"/>
  <c r="E337" i="3"/>
  <c r="E315" i="3"/>
  <c r="E293" i="3"/>
  <c r="E229" i="3"/>
  <c r="E191" i="3"/>
  <c r="E153" i="3"/>
  <c r="E92" i="3"/>
  <c r="E54" i="3"/>
  <c r="F14" i="3"/>
  <c r="D229" i="3" l="1"/>
  <c r="D357" i="3"/>
  <c r="D172" i="3"/>
  <c r="D337" i="3"/>
  <c r="D134" i="3"/>
  <c r="D293" i="3"/>
  <c r="D271" i="3"/>
  <c r="D112" i="3"/>
  <c r="D54" i="3"/>
  <c r="D191" i="3"/>
  <c r="D249" i="3"/>
  <c r="D35" i="3"/>
  <c r="D377" i="3"/>
  <c r="D210" i="3"/>
  <c r="D72" i="3"/>
  <c r="D153" i="3"/>
  <c r="D315" i="3"/>
  <c r="H357" i="3"/>
  <c r="H377" i="3"/>
  <c r="H337" i="3"/>
  <c r="H315" i="3"/>
  <c r="H293" i="3"/>
  <c r="H229" i="3"/>
  <c r="H191" i="3"/>
  <c r="H210" i="3"/>
  <c r="H271" i="3"/>
  <c r="H134" i="3"/>
  <c r="H249" i="3"/>
  <c r="H172" i="3"/>
  <c r="H153" i="3"/>
  <c r="H112" i="3"/>
  <c r="H92" i="3"/>
  <c r="H35" i="3"/>
  <c r="H54" i="3"/>
  <c r="H72" i="3"/>
  <c r="L357" i="3"/>
  <c r="L377" i="3"/>
  <c r="L315" i="3"/>
  <c r="L337" i="3"/>
  <c r="L293" i="3"/>
  <c r="L229" i="3"/>
  <c r="L191" i="3"/>
  <c r="L271" i="3"/>
  <c r="L249" i="3"/>
  <c r="L210" i="3"/>
  <c r="L172" i="3"/>
  <c r="L134" i="3"/>
  <c r="L153" i="3"/>
  <c r="L112" i="3"/>
  <c r="L92" i="3"/>
  <c r="L35" i="3"/>
  <c r="L54" i="3"/>
  <c r="L72" i="3"/>
  <c r="F172" i="3"/>
  <c r="F134" i="3"/>
  <c r="F112" i="3"/>
  <c r="F35" i="3"/>
  <c r="F377" i="3"/>
  <c r="F337" i="3"/>
  <c r="F315" i="3"/>
  <c r="F293" i="3"/>
  <c r="F229" i="3"/>
  <c r="F191" i="3"/>
  <c r="F153" i="3"/>
  <c r="F92" i="3"/>
  <c r="F54" i="3"/>
  <c r="F72" i="3"/>
  <c r="F357" i="3"/>
  <c r="F271" i="3"/>
  <c r="F249" i="3"/>
  <c r="F210" i="3"/>
  <c r="G56" i="8"/>
  <c r="G55" i="8"/>
  <c r="G54" i="8"/>
  <c r="G53" i="8"/>
  <c r="G52" i="8"/>
  <c r="G51" i="8"/>
  <c r="G50" i="8"/>
  <c r="G49" i="8"/>
  <c r="G48" i="8"/>
  <c r="G47" i="8"/>
  <c r="G45" i="8"/>
  <c r="G44" i="8"/>
  <c r="G42" i="8"/>
  <c r="G41" i="8"/>
  <c r="G40" i="8"/>
  <c r="B38" i="8"/>
  <c r="G32" i="8"/>
  <c r="G31" i="8"/>
  <c r="G30" i="8"/>
  <c r="G29" i="8"/>
  <c r="G28" i="8"/>
  <c r="G27" i="8"/>
  <c r="G26" i="8"/>
  <c r="G25" i="8"/>
  <c r="G24" i="8"/>
  <c r="G22" i="8"/>
  <c r="G21" i="8"/>
  <c r="G19" i="8"/>
  <c r="G18" i="8"/>
  <c r="L3" i="8"/>
  <c r="L16" i="8" s="1"/>
  <c r="L38" i="8" s="1"/>
  <c r="K3" i="8"/>
  <c r="K2" i="8" s="1"/>
  <c r="J3" i="8"/>
  <c r="J16" i="8" s="1"/>
  <c r="J38" i="8" s="1"/>
  <c r="I3" i="8"/>
  <c r="I16" i="8" s="1"/>
  <c r="I38" i="8" s="1"/>
  <c r="H3" i="8"/>
  <c r="H16" i="8" s="1"/>
  <c r="H38" i="8" s="1"/>
  <c r="G3" i="8"/>
  <c r="G16" i="8" s="1"/>
  <c r="G38" i="8" s="1"/>
  <c r="F3" i="8"/>
  <c r="F2" i="8" s="1"/>
  <c r="E3" i="8"/>
  <c r="E16" i="8" s="1"/>
  <c r="E38" i="8" s="1"/>
  <c r="D3" i="8"/>
  <c r="D16" i="8" s="1"/>
  <c r="D38" i="8" s="1"/>
  <c r="C3" i="8"/>
  <c r="C2" i="8" s="1"/>
  <c r="E2" i="8" l="1"/>
  <c r="H2" i="8"/>
  <c r="J2" i="8"/>
  <c r="F16" i="8"/>
  <c r="F38" i="8" s="1"/>
  <c r="D2" i="8"/>
  <c r="I2" i="8"/>
  <c r="C16" i="8"/>
  <c r="C38" i="8" s="1"/>
  <c r="K16" i="8"/>
  <c r="K38" i="8" s="1"/>
  <c r="G43" i="7"/>
  <c r="G56" i="7"/>
  <c r="G55" i="7"/>
  <c r="G54" i="7"/>
  <c r="G53" i="7"/>
  <c r="G52" i="7"/>
  <c r="G51" i="7"/>
  <c r="G50" i="7"/>
  <c r="G49" i="7"/>
  <c r="G48" i="7"/>
  <c r="G47" i="7"/>
  <c r="G45" i="7"/>
  <c r="G44" i="7"/>
  <c r="G42" i="7"/>
  <c r="G41" i="7"/>
  <c r="G40" i="7"/>
  <c r="G32" i="7"/>
  <c r="G31" i="7"/>
  <c r="G30" i="7"/>
  <c r="G29" i="7"/>
  <c r="G28" i="7"/>
  <c r="G27" i="7"/>
  <c r="G26" i="7"/>
  <c r="G25" i="7"/>
  <c r="G24" i="7"/>
  <c r="G22" i="7"/>
  <c r="G21" i="7"/>
  <c r="G19" i="7"/>
  <c r="G18" i="7"/>
  <c r="L3" i="7"/>
  <c r="L16" i="7" s="1"/>
  <c r="L38" i="7" s="1"/>
  <c r="K3" i="7"/>
  <c r="K16" i="7" s="1"/>
  <c r="K38" i="7" s="1"/>
  <c r="J3" i="7"/>
  <c r="J16" i="7" s="1"/>
  <c r="J38" i="7" s="1"/>
  <c r="I3" i="7"/>
  <c r="I2" i="7" s="1"/>
  <c r="H3" i="7"/>
  <c r="H2" i="7" s="1"/>
  <c r="G3" i="7"/>
  <c r="G16" i="7" s="1"/>
  <c r="G38" i="7" s="1"/>
  <c r="F3" i="7"/>
  <c r="F16" i="7" s="1"/>
  <c r="F38" i="7" s="1"/>
  <c r="E3" i="7"/>
  <c r="E16" i="7" s="1"/>
  <c r="E38" i="7" s="1"/>
  <c r="D3" i="7"/>
  <c r="D2" i="7" s="1"/>
  <c r="C3" i="7"/>
  <c r="C16" i="7" s="1"/>
  <c r="C38" i="7" s="1"/>
  <c r="E2" i="7" l="1"/>
  <c r="F2" i="7"/>
  <c r="J2" i="7"/>
  <c r="C2" i="7"/>
  <c r="K2" i="7"/>
  <c r="D16" i="7"/>
  <c r="D38" i="7" s="1"/>
  <c r="I16" i="7"/>
  <c r="I38" i="7" s="1"/>
  <c r="H16" i="7"/>
  <c r="H38" i="7" s="1"/>
  <c r="N46" i="4" l="1"/>
  <c r="N379" i="4"/>
  <c r="O19" i="4"/>
  <c r="N85" i="4"/>
  <c r="N249" i="4"/>
  <c r="P19" i="4"/>
  <c r="N314" i="4"/>
  <c r="N106" i="4"/>
  <c r="N270" i="4"/>
  <c r="N336" i="4"/>
  <c r="N127" i="4"/>
  <c r="N292" i="4"/>
  <c r="N358" i="4"/>
  <c r="N149" i="4"/>
  <c r="N169" i="4"/>
  <c r="N189" i="4"/>
  <c r="N209" i="4"/>
  <c r="N229" i="4"/>
  <c r="N66" i="4"/>
  <c r="Q292" i="4" l="1"/>
  <c r="Q127" i="4"/>
  <c r="Q336" i="4"/>
  <c r="Q149" i="4"/>
  <c r="Q314" i="4"/>
  <c r="Q249" i="4"/>
  <c r="Q85" i="4"/>
  <c r="Q270" i="4"/>
  <c r="Q106" i="4"/>
  <c r="Q209" i="4"/>
  <c r="Q46" i="4"/>
  <c r="Q229" i="4"/>
  <c r="Q66" i="4"/>
  <c r="Q169" i="4"/>
  <c r="Q379" i="4"/>
  <c r="Q189" i="4"/>
  <c r="Q358" i="4"/>
  <c r="O270" i="4"/>
  <c r="O169" i="4"/>
  <c r="O106" i="4"/>
  <c r="O46" i="4"/>
  <c r="O209" i="4"/>
  <c r="O314" i="4"/>
  <c r="O149" i="4"/>
  <c r="O336" i="4"/>
  <c r="O85" i="4"/>
  <c r="O249" i="4"/>
  <c r="O358" i="4"/>
  <c r="O189" i="4"/>
  <c r="O379" i="4"/>
  <c r="O127" i="4"/>
  <c r="O292" i="4"/>
  <c r="O229" i="4"/>
  <c r="O66" i="4"/>
  <c r="P249" i="4"/>
  <c r="P85" i="4"/>
  <c r="P336" i="4"/>
  <c r="P149" i="4"/>
  <c r="P358" i="4"/>
  <c r="P209" i="4"/>
  <c r="P46" i="4"/>
  <c r="P270" i="4"/>
  <c r="P106" i="4"/>
  <c r="P314" i="4"/>
  <c r="P169" i="4"/>
  <c r="P66" i="4"/>
  <c r="P229" i="4"/>
  <c r="P292" i="4"/>
  <c r="P127" i="4"/>
  <c r="P379" i="4"/>
  <c r="P189" i="4"/>
  <c r="L31" i="8" l="1"/>
  <c r="L21" i="8"/>
  <c r="L29" i="7"/>
  <c r="L51" i="7"/>
  <c r="L50" i="7"/>
  <c r="L30" i="8"/>
  <c r="L47" i="7"/>
  <c r="L29" i="8"/>
  <c r="L49" i="7"/>
  <c r="L48" i="8"/>
  <c r="L50" i="8"/>
  <c r="L25" i="8"/>
  <c r="L27" i="8"/>
  <c r="L25" i="7"/>
  <c r="L49" i="8"/>
  <c r="L42" i="8"/>
  <c r="L55" i="8"/>
  <c r="L41" i="7"/>
  <c r="L45" i="8"/>
  <c r="L44" i="7"/>
  <c r="L53" i="8"/>
  <c r="L28" i="8"/>
  <c r="L52" i="8"/>
  <c r="L54" i="8"/>
  <c r="L56" i="8"/>
  <c r="L54" i="7"/>
  <c r="L31" i="7"/>
  <c r="L40" i="7"/>
  <c r="L22" i="8"/>
  <c r="L55" i="7"/>
  <c r="L41" i="8"/>
  <c r="L44" i="8"/>
  <c r="L47" i="8"/>
  <c r="L30" i="7"/>
  <c r="L27" i="7"/>
  <c r="L51" i="8"/>
  <c r="L56" i="7"/>
  <c r="L18" i="7"/>
  <c r="L18" i="8"/>
  <c r="L45" i="7"/>
  <c r="L24" i="8"/>
  <c r="L48" i="7"/>
  <c r="L26" i="8"/>
  <c r="L53" i="7"/>
  <c r="L52" i="7"/>
  <c r="L32" i="8"/>
  <c r="G20" i="7"/>
  <c r="L21" i="7"/>
  <c r="L24" i="7"/>
  <c r="L26" i="7"/>
  <c r="L28" i="7"/>
  <c r="L32" i="7"/>
  <c r="L40" i="8"/>
  <c r="L42" i="7"/>
  <c r="L43" i="7"/>
  <c r="L19" i="7"/>
  <c r="L20" i="7"/>
  <c r="L22" i="7"/>
  <c r="L23" i="7"/>
  <c r="L19" i="8"/>
  <c r="L20" i="8"/>
  <c r="G20" i="8" l="1"/>
  <c r="AU289" i="3" l="1"/>
  <c r="AU267" i="3" s="1"/>
  <c r="D295" i="4"/>
  <c r="D273" i="4" s="1"/>
  <c r="AU289" i="2" l="1"/>
  <c r="AU267" i="2" s="1"/>
  <c r="E383" i="4"/>
  <c r="E319" i="4"/>
  <c r="E322" i="4"/>
  <c r="E388" i="4"/>
  <c r="E297" i="4"/>
  <c r="G130" i="4"/>
  <c r="J339" i="4"/>
  <c r="AU274" i="2"/>
  <c r="E344" i="4"/>
  <c r="E341" i="4"/>
  <c r="E382" i="4"/>
  <c r="E317" i="4"/>
  <c r="E278" i="4"/>
  <c r="E300" i="4"/>
  <c r="E23" i="4"/>
  <c r="G26" i="4"/>
  <c r="E26" i="4"/>
  <c r="AU274" i="3" l="1"/>
  <c r="AU252" i="3" s="1"/>
  <c r="G339" i="4"/>
  <c r="H339" i="4"/>
  <c r="C295" i="4"/>
  <c r="E130" i="4"/>
  <c r="E339" i="4"/>
  <c r="K339" i="4"/>
  <c r="AO289" i="2"/>
  <c r="AO267" i="2" s="1"/>
  <c r="AO274" i="2"/>
  <c r="AO252" i="2" s="1"/>
  <c r="H289" i="3"/>
  <c r="H267" i="3" s="1"/>
  <c r="K274" i="3"/>
  <c r="K252" i="3" s="1"/>
  <c r="J289" i="3"/>
  <c r="J267" i="3" s="1"/>
  <c r="I289" i="3"/>
  <c r="I267" i="3" s="1"/>
  <c r="AU252" i="2"/>
  <c r="E295" i="4"/>
  <c r="C273" i="4"/>
  <c r="AO289" i="3" l="1"/>
  <c r="AO267" i="3" s="1"/>
  <c r="AO274" i="3"/>
  <c r="AO252" i="3" s="1"/>
  <c r="K289" i="3"/>
  <c r="K267" i="3" s="1"/>
  <c r="H274" i="3"/>
  <c r="H252" i="3" s="1"/>
  <c r="J274" i="3"/>
  <c r="J252" i="3" s="1"/>
  <c r="AM274" i="3"/>
  <c r="AM252" i="3" s="1"/>
  <c r="I274" i="3"/>
  <c r="I252" i="3" s="1"/>
  <c r="AM289" i="3"/>
  <c r="AM267" i="3" s="1"/>
  <c r="E273" i="4"/>
  <c r="D165" i="4" l="1"/>
  <c r="D225" i="4" l="1"/>
  <c r="L289" i="3" l="1"/>
  <c r="L267" i="3" s="1"/>
  <c r="L274" i="3"/>
  <c r="L252" i="3" s="1"/>
  <c r="E385" i="4" l="1"/>
  <c r="E153" i="4" l="1"/>
  <c r="E173" i="4"/>
  <c r="G173" i="4"/>
  <c r="E253" i="4" l="1"/>
  <c r="E362" i="4"/>
  <c r="E275" i="4" l="1"/>
  <c r="G50" i="4"/>
  <c r="E50" i="4"/>
  <c r="E110" i="4"/>
  <c r="G110" i="4"/>
  <c r="G89" i="4"/>
  <c r="E89" i="4"/>
  <c r="G132" i="4"/>
  <c r="E132" i="4"/>
  <c r="E233" i="4" l="1"/>
  <c r="E213" i="4" l="1"/>
  <c r="K350" i="4" l="1"/>
  <c r="H350" i="4"/>
  <c r="J350" i="4"/>
  <c r="E350" i="4"/>
  <c r="G350" i="4"/>
  <c r="E391" i="4"/>
  <c r="J391" i="4"/>
  <c r="H391" i="4"/>
  <c r="K391" i="4"/>
  <c r="G391" i="4"/>
  <c r="G256" i="4"/>
  <c r="H256" i="4"/>
  <c r="E256" i="4"/>
  <c r="K256" i="4"/>
  <c r="J256" i="4"/>
  <c r="E372" i="4"/>
  <c r="J372" i="4"/>
  <c r="K372" i="4"/>
  <c r="H372" i="4"/>
  <c r="G372" i="4"/>
  <c r="H258" i="4"/>
  <c r="J258" i="4"/>
  <c r="G258" i="4"/>
  <c r="K258" i="4"/>
  <c r="E258" i="4"/>
  <c r="H94" i="4"/>
  <c r="E94" i="4"/>
  <c r="G94" i="4"/>
  <c r="K94" i="4"/>
  <c r="J94" i="4"/>
  <c r="G135" i="4"/>
  <c r="H135" i="4"/>
  <c r="E135" i="4"/>
  <c r="K135" i="4"/>
  <c r="J135" i="4"/>
  <c r="E366" i="4"/>
  <c r="H366" i="4"/>
  <c r="J366" i="4"/>
  <c r="K366" i="4"/>
  <c r="G366" i="4"/>
  <c r="E384" i="4"/>
  <c r="H384" i="4"/>
  <c r="G384" i="4"/>
  <c r="G370" i="4"/>
  <c r="E370" i="4"/>
  <c r="K370" i="4"/>
  <c r="H370" i="4"/>
  <c r="J370" i="4"/>
  <c r="G112" i="4"/>
  <c r="K112" i="4"/>
  <c r="E112" i="4"/>
  <c r="J112" i="4"/>
  <c r="H112" i="4"/>
  <c r="E321" i="4"/>
  <c r="J321" i="4"/>
  <c r="G321" i="4"/>
  <c r="K321" i="4"/>
  <c r="H321" i="4"/>
  <c r="E196" i="4"/>
  <c r="H196" i="4"/>
  <c r="K196" i="4"/>
  <c r="G196" i="4"/>
  <c r="J196" i="4"/>
  <c r="G73" i="4"/>
  <c r="J73" i="4"/>
  <c r="K73" i="4"/>
  <c r="E73" i="4"/>
  <c r="H73" i="4"/>
  <c r="K68" i="4"/>
  <c r="E68" i="4"/>
  <c r="J68" i="4"/>
  <c r="H68" i="4"/>
  <c r="G68" i="4"/>
  <c r="E77" i="4"/>
  <c r="J77" i="4"/>
  <c r="K77" i="4"/>
  <c r="G77" i="4"/>
  <c r="H77" i="4"/>
  <c r="G200" i="4"/>
  <c r="E200" i="4"/>
  <c r="K200" i="4"/>
  <c r="H200" i="4"/>
  <c r="J200" i="4"/>
  <c r="J338" i="4"/>
  <c r="H338" i="4"/>
  <c r="K338" i="4"/>
  <c r="G338" i="4"/>
  <c r="E338" i="4"/>
  <c r="G261" i="4"/>
  <c r="K261" i="4"/>
  <c r="J261" i="4"/>
  <c r="H261" i="4"/>
  <c r="E261" i="4"/>
  <c r="H136" i="4"/>
  <c r="J136" i="4"/>
  <c r="E136" i="4"/>
  <c r="G136" i="4"/>
  <c r="K136" i="4"/>
  <c r="H93" i="4"/>
  <c r="J93" i="4"/>
  <c r="K93" i="4"/>
  <c r="E93" i="4"/>
  <c r="G93" i="4"/>
  <c r="J92" i="4"/>
  <c r="K92" i="4"/>
  <c r="H92" i="4"/>
  <c r="G92" i="4"/>
  <c r="E92" i="4"/>
  <c r="J175" i="4"/>
  <c r="H175" i="4"/>
  <c r="E175" i="4"/>
  <c r="K175" i="4"/>
  <c r="G175" i="4"/>
  <c r="K197" i="4"/>
  <c r="J197" i="4"/>
  <c r="H197" i="4"/>
  <c r="E197" i="4"/>
  <c r="G197" i="4"/>
  <c r="G316" i="4"/>
  <c r="J316" i="4"/>
  <c r="E316" i="4"/>
  <c r="H316" i="4"/>
  <c r="K316" i="4"/>
  <c r="H352" i="4"/>
  <c r="E352" i="4"/>
  <c r="J352" i="4"/>
  <c r="G352" i="4"/>
  <c r="K352" i="4"/>
  <c r="H257" i="4"/>
  <c r="E257" i="4"/>
  <c r="G257" i="4"/>
  <c r="J257" i="4"/>
  <c r="K257" i="4"/>
  <c r="J343" i="4"/>
  <c r="G343" i="4"/>
  <c r="H343" i="4"/>
  <c r="E343" i="4"/>
  <c r="K343" i="4"/>
  <c r="K195" i="4"/>
  <c r="J195" i="4"/>
  <c r="H195" i="4"/>
  <c r="G195" i="4"/>
  <c r="E195" i="4"/>
  <c r="E251" i="4"/>
  <c r="H251" i="4"/>
  <c r="G251" i="4"/>
  <c r="K251" i="4"/>
  <c r="J251" i="4"/>
  <c r="E323" i="4"/>
  <c r="J323" i="4"/>
  <c r="H323" i="4"/>
  <c r="G323" i="4"/>
  <c r="K323" i="4"/>
  <c r="E176" i="4"/>
  <c r="H176" i="4"/>
  <c r="K176" i="4"/>
  <c r="J176" i="4"/>
  <c r="G176" i="4"/>
  <c r="G183" i="4"/>
  <c r="J183" i="4"/>
  <c r="E183" i="4"/>
  <c r="K183" i="4"/>
  <c r="H183" i="4"/>
  <c r="G390" i="4"/>
  <c r="E390" i="4"/>
  <c r="H390" i="4"/>
  <c r="K390" i="4"/>
  <c r="J390" i="4"/>
  <c r="K99" i="4"/>
  <c r="G99" i="4"/>
  <c r="J99" i="4"/>
  <c r="H99" i="4"/>
  <c r="E99" i="4"/>
  <c r="E243" i="4"/>
  <c r="J243" i="4"/>
  <c r="G243" i="4"/>
  <c r="H243" i="4"/>
  <c r="K243" i="4"/>
  <c r="E396" i="4"/>
  <c r="G396" i="4"/>
  <c r="J396" i="4"/>
  <c r="K396" i="4"/>
  <c r="H396" i="4"/>
  <c r="H118" i="4"/>
  <c r="E118" i="4"/>
  <c r="J118" i="4"/>
  <c r="K118" i="4"/>
  <c r="G118" i="4"/>
  <c r="E87" i="4"/>
  <c r="K87" i="4"/>
  <c r="H87" i="4"/>
  <c r="G87" i="4"/>
  <c r="J87" i="4"/>
  <c r="E79" i="4"/>
  <c r="J79" i="4"/>
  <c r="G79" i="4"/>
  <c r="K79" i="4"/>
  <c r="H79" i="4"/>
  <c r="E345" i="4"/>
  <c r="J345" i="4"/>
  <c r="K345" i="4"/>
  <c r="G345" i="4"/>
  <c r="H345" i="4"/>
  <c r="G330" i="4"/>
  <c r="E330" i="4"/>
  <c r="K330" i="4"/>
  <c r="J330" i="4"/>
  <c r="H330" i="4"/>
  <c r="G324" i="4"/>
  <c r="E324" i="4"/>
  <c r="J324" i="4"/>
  <c r="K324" i="4"/>
  <c r="H324" i="4"/>
  <c r="H171" i="4"/>
  <c r="J171" i="4"/>
  <c r="E171" i="4"/>
  <c r="G171" i="4"/>
  <c r="K171" i="4"/>
  <c r="H346" i="4"/>
  <c r="K346" i="4"/>
  <c r="G346" i="4"/>
  <c r="J346" i="4"/>
  <c r="E346" i="4"/>
  <c r="E140" i="4"/>
  <c r="H140" i="4"/>
  <c r="K140" i="4"/>
  <c r="G140" i="4"/>
  <c r="J140" i="4"/>
  <c r="E115" i="4"/>
  <c r="G115" i="4"/>
  <c r="K115" i="4"/>
  <c r="J115" i="4"/>
  <c r="H115" i="4"/>
  <c r="H202" i="4"/>
  <c r="E202" i="4"/>
  <c r="G202" i="4"/>
  <c r="K202" i="4"/>
  <c r="J202" i="4"/>
  <c r="H71" i="4"/>
  <c r="J71" i="4"/>
  <c r="K71" i="4"/>
  <c r="G71" i="4"/>
  <c r="E71" i="4"/>
  <c r="J108" i="4"/>
  <c r="K108" i="4"/>
  <c r="G108" i="4"/>
  <c r="E108" i="4"/>
  <c r="H108" i="4"/>
  <c r="E194" i="4"/>
  <c r="H194" i="4"/>
  <c r="K194" i="4"/>
  <c r="G194" i="4"/>
  <c r="J194" i="4"/>
  <c r="E238" i="4"/>
  <c r="J238" i="4"/>
  <c r="H238" i="4"/>
  <c r="G238" i="4"/>
  <c r="K238" i="4"/>
  <c r="H387" i="4"/>
  <c r="G387" i="4"/>
  <c r="J387" i="4"/>
  <c r="K387" i="4"/>
  <c r="E387" i="4"/>
  <c r="E325" i="4"/>
  <c r="J325" i="4"/>
  <c r="K325" i="4"/>
  <c r="G325" i="4"/>
  <c r="H325" i="4"/>
  <c r="K191" i="4"/>
  <c r="E191" i="4"/>
  <c r="H191" i="4"/>
  <c r="J191" i="4"/>
  <c r="G191" i="4"/>
  <c r="K114" i="4"/>
  <c r="G114" i="4"/>
  <c r="J114" i="4"/>
  <c r="E114" i="4"/>
  <c r="H114" i="4"/>
  <c r="J97" i="4"/>
  <c r="K97" i="4"/>
  <c r="E97" i="4"/>
  <c r="H97" i="4"/>
  <c r="G97" i="4"/>
  <c r="H394" i="4"/>
  <c r="J394" i="4"/>
  <c r="K394" i="4"/>
  <c r="G394" i="4"/>
  <c r="E394" i="4"/>
  <c r="G241" i="4"/>
  <c r="E241" i="4"/>
  <c r="J241" i="4"/>
  <c r="K241" i="4"/>
  <c r="H241" i="4"/>
  <c r="J364" i="4"/>
  <c r="E364" i="4"/>
  <c r="H364" i="4"/>
  <c r="K364" i="4"/>
  <c r="G364" i="4"/>
  <c r="G113" i="4"/>
  <c r="H113" i="4"/>
  <c r="E113" i="4"/>
  <c r="K113" i="4"/>
  <c r="J113" i="4"/>
  <c r="K178" i="4"/>
  <c r="H178" i="4"/>
  <c r="J178" i="4"/>
  <c r="G178" i="4"/>
  <c r="E178" i="4"/>
  <c r="K237" i="4"/>
  <c r="G237" i="4"/>
  <c r="J237" i="4"/>
  <c r="H237" i="4"/>
  <c r="E237" i="4"/>
  <c r="K134" i="4"/>
  <c r="H134" i="4"/>
  <c r="E134" i="4"/>
  <c r="G134" i="4"/>
  <c r="J134" i="4"/>
  <c r="J137" i="4"/>
  <c r="E137" i="4"/>
  <c r="G137" i="4"/>
  <c r="H137" i="4"/>
  <c r="K137" i="4"/>
  <c r="E91" i="4"/>
  <c r="J91" i="4"/>
  <c r="G91" i="4"/>
  <c r="K91" i="4"/>
  <c r="H91" i="4"/>
  <c r="E142" i="4"/>
  <c r="K142" i="4"/>
  <c r="J142" i="4"/>
  <c r="G142" i="4"/>
  <c r="H142" i="4"/>
  <c r="H263" i="4"/>
  <c r="J263" i="4"/>
  <c r="K263" i="4"/>
  <c r="E263" i="4"/>
  <c r="G263" i="4"/>
  <c r="E181" i="4"/>
  <c r="G181" i="4"/>
  <c r="K181" i="4"/>
  <c r="J181" i="4"/>
  <c r="H181" i="4"/>
  <c r="K72" i="4"/>
  <c r="J72" i="4"/>
  <c r="G72" i="4"/>
  <c r="H72" i="4"/>
  <c r="E72" i="4"/>
  <c r="G74" i="4"/>
  <c r="E74" i="4"/>
  <c r="J74" i="4"/>
  <c r="K74" i="4"/>
  <c r="H74" i="4"/>
  <c r="K231" i="4"/>
  <c r="H231" i="4"/>
  <c r="J231" i="4"/>
  <c r="G231" i="4"/>
  <c r="E231" i="4"/>
  <c r="K367" i="4"/>
  <c r="H367" i="4"/>
  <c r="G367" i="4"/>
  <c r="E367" i="4"/>
  <c r="J367" i="4"/>
  <c r="H177" i="4"/>
  <c r="G177" i="4"/>
  <c r="E177" i="4"/>
  <c r="J177" i="4"/>
  <c r="K177" i="4"/>
  <c r="K235" i="4"/>
  <c r="E235" i="4"/>
  <c r="G235" i="4"/>
  <c r="H235" i="4"/>
  <c r="J235" i="4"/>
  <c r="G328" i="4"/>
  <c r="K328" i="4"/>
  <c r="E328" i="4"/>
  <c r="H328" i="4"/>
  <c r="J328" i="4"/>
  <c r="H120" i="4"/>
  <c r="J120" i="4"/>
  <c r="E120" i="4"/>
  <c r="K120" i="4"/>
  <c r="G120" i="4"/>
  <c r="E236" i="4"/>
  <c r="G236" i="4"/>
  <c r="J236" i="4"/>
  <c r="H236" i="4"/>
  <c r="K236" i="4"/>
  <c r="K381" i="4"/>
  <c r="J381" i="4"/>
  <c r="H381" i="4"/>
  <c r="G381" i="4"/>
  <c r="E381" i="4"/>
  <c r="G129" i="4"/>
  <c r="E129" i="4"/>
  <c r="K129" i="4"/>
  <c r="J129" i="4"/>
  <c r="H129" i="4"/>
  <c r="J389" i="4"/>
  <c r="G389" i="4"/>
  <c r="E389" i="4"/>
  <c r="K389" i="4"/>
  <c r="H389" i="4"/>
  <c r="K365" i="4"/>
  <c r="H365" i="4"/>
  <c r="J365" i="4"/>
  <c r="G365" i="4"/>
  <c r="E365" i="4"/>
  <c r="K255" i="4"/>
  <c r="E255" i="4"/>
  <c r="J255" i="4"/>
  <c r="G255" i="4"/>
  <c r="H255" i="4"/>
  <c r="J360" i="4"/>
  <c r="G360" i="4"/>
  <c r="H360" i="4"/>
  <c r="K360" i="4"/>
  <c r="E360" i="4"/>
  <c r="G347" i="4"/>
  <c r="E347" i="4"/>
  <c r="J347" i="4"/>
  <c r="K347" i="4"/>
  <c r="H347" i="4"/>
  <c r="K151" i="4" l="1"/>
  <c r="H151" i="4"/>
  <c r="G151" i="4"/>
  <c r="J151" i="4"/>
  <c r="E151" i="4"/>
  <c r="E305" i="4"/>
  <c r="H152" i="4"/>
  <c r="G152" i="4"/>
  <c r="E152" i="4"/>
  <c r="J160" i="4"/>
  <c r="E160" i="4"/>
  <c r="K160" i="4"/>
  <c r="H160" i="4"/>
  <c r="G160" i="4"/>
  <c r="K262" i="4"/>
  <c r="E262" i="4"/>
  <c r="H262" i="4"/>
  <c r="J262" i="4"/>
  <c r="G262" i="4"/>
  <c r="J368" i="4"/>
  <c r="E368" i="4"/>
  <c r="K368" i="4"/>
  <c r="H368" i="4"/>
  <c r="G368" i="4"/>
  <c r="E280" i="4"/>
  <c r="G280" i="4"/>
  <c r="J280" i="4"/>
  <c r="K280" i="4"/>
  <c r="H280" i="4"/>
  <c r="E299" i="4"/>
  <c r="H58" i="4"/>
  <c r="J58" i="4"/>
  <c r="K58" i="4"/>
  <c r="E58" i="4"/>
  <c r="G58" i="4"/>
  <c r="E163" i="4"/>
  <c r="G163" i="4"/>
  <c r="K163" i="4"/>
  <c r="H163" i="4"/>
  <c r="J163" i="4"/>
  <c r="G158" i="4"/>
  <c r="H158" i="4"/>
  <c r="K158" i="4"/>
  <c r="E158" i="4"/>
  <c r="J158" i="4"/>
  <c r="H22" i="4"/>
  <c r="G22" i="4"/>
  <c r="E22" i="4"/>
  <c r="K133" i="4"/>
  <c r="G133" i="4"/>
  <c r="H133" i="4"/>
  <c r="J133" i="4"/>
  <c r="E133" i="4"/>
  <c r="E301" i="4"/>
  <c r="K203" i="4"/>
  <c r="J203" i="4"/>
  <c r="E203" i="4"/>
  <c r="G203" i="4"/>
  <c r="H203" i="4"/>
  <c r="K348" i="4"/>
  <c r="E348" i="4"/>
  <c r="G348" i="4"/>
  <c r="J348" i="4"/>
  <c r="H348" i="4"/>
  <c r="J373" i="4"/>
  <c r="G373" i="4"/>
  <c r="E373" i="4"/>
  <c r="H373" i="4"/>
  <c r="K373" i="4"/>
  <c r="E192" i="4"/>
  <c r="H192" i="4"/>
  <c r="G192" i="4"/>
  <c r="J219" i="4"/>
  <c r="E219" i="4"/>
  <c r="G219" i="4"/>
  <c r="K219" i="4"/>
  <c r="H219" i="4"/>
  <c r="H244" i="4"/>
  <c r="G244" i="4"/>
  <c r="K244" i="4"/>
  <c r="E244" i="4"/>
  <c r="J244" i="4"/>
  <c r="H318" i="4"/>
  <c r="G318" i="4"/>
  <c r="E318" i="4"/>
  <c r="E294" i="4"/>
  <c r="H214" i="4"/>
  <c r="G214" i="4"/>
  <c r="E214" i="4"/>
  <c r="J214" i="4"/>
  <c r="K214" i="4"/>
  <c r="H201" i="4"/>
  <c r="K201" i="4"/>
  <c r="J201" i="4"/>
  <c r="G201" i="4"/>
  <c r="E201" i="4"/>
  <c r="E252" i="4"/>
  <c r="G252" i="4"/>
  <c r="H252" i="4"/>
  <c r="H100" i="4"/>
  <c r="K100" i="4"/>
  <c r="E100" i="4"/>
  <c r="J100" i="4"/>
  <c r="G100" i="4"/>
  <c r="G32" i="4"/>
  <c r="E32" i="4"/>
  <c r="K32" i="4"/>
  <c r="H32" i="4"/>
  <c r="J32" i="4"/>
  <c r="E306" i="4"/>
  <c r="H393" i="4"/>
  <c r="K393" i="4"/>
  <c r="G393" i="4"/>
  <c r="E393" i="4"/>
  <c r="J393" i="4"/>
  <c r="K54" i="4"/>
  <c r="J54" i="4"/>
  <c r="H54" i="4"/>
  <c r="G54" i="4"/>
  <c r="E54" i="4"/>
  <c r="H361" i="4"/>
  <c r="E361" i="4"/>
  <c r="G361" i="4"/>
  <c r="E392" i="4"/>
  <c r="G392" i="4"/>
  <c r="H392" i="4"/>
  <c r="K392" i="4"/>
  <c r="J392" i="4"/>
  <c r="J384" i="4"/>
  <c r="K384" i="4"/>
  <c r="G109" i="4"/>
  <c r="E109" i="4"/>
  <c r="H109" i="4"/>
  <c r="H131" i="4"/>
  <c r="G131" i="4"/>
  <c r="E131" i="4"/>
  <c r="E371" i="4"/>
  <c r="J371" i="4"/>
  <c r="G371" i="4"/>
  <c r="H371" i="4"/>
  <c r="K371" i="4"/>
  <c r="G138" i="4"/>
  <c r="E138" i="4"/>
  <c r="K138" i="4"/>
  <c r="H138" i="4"/>
  <c r="J138" i="4"/>
  <c r="K239" i="4"/>
  <c r="E239" i="4"/>
  <c r="J239" i="4"/>
  <c r="H239" i="4"/>
  <c r="G239" i="4"/>
  <c r="J284" i="4"/>
  <c r="G284" i="4"/>
  <c r="E284" i="4"/>
  <c r="H284" i="4"/>
  <c r="K284" i="4"/>
  <c r="E298" i="4"/>
  <c r="H56" i="4"/>
  <c r="J56" i="4"/>
  <c r="K56" i="4"/>
  <c r="E56" i="4"/>
  <c r="G56" i="4"/>
  <c r="K24" i="4"/>
  <c r="H24" i="4"/>
  <c r="G24" i="4"/>
  <c r="J24" i="4"/>
  <c r="E24" i="4"/>
  <c r="E303" i="4"/>
  <c r="E326" i="4"/>
  <c r="K326" i="4"/>
  <c r="H326" i="4"/>
  <c r="J326" i="4"/>
  <c r="G326" i="4"/>
  <c r="H386" i="4"/>
  <c r="G386" i="4"/>
  <c r="E386" i="4"/>
  <c r="J386" i="4"/>
  <c r="K386" i="4"/>
  <c r="G78" i="4"/>
  <c r="H78" i="4"/>
  <c r="K78" i="4"/>
  <c r="E78" i="4"/>
  <c r="J78" i="4"/>
  <c r="G48" i="4"/>
  <c r="H48" i="4"/>
  <c r="J48" i="4"/>
  <c r="K48" i="4"/>
  <c r="E48" i="4"/>
  <c r="E307" i="4"/>
  <c r="E308" i="4"/>
  <c r="G220" i="4"/>
  <c r="H220" i="4"/>
  <c r="K220" i="4"/>
  <c r="E220" i="4"/>
  <c r="J220" i="4"/>
  <c r="G116" i="4"/>
  <c r="K116" i="4"/>
  <c r="J116" i="4"/>
  <c r="H116" i="4"/>
  <c r="E116" i="4"/>
  <c r="H349" i="4"/>
  <c r="G349" i="4"/>
  <c r="E349" i="4"/>
  <c r="J349" i="4"/>
  <c r="K349" i="4"/>
  <c r="H218" i="4"/>
  <c r="G218" i="4"/>
  <c r="K218" i="4"/>
  <c r="J218" i="4"/>
  <c r="E218" i="4"/>
  <c r="G59" i="4"/>
  <c r="H59" i="4"/>
  <c r="E59" i="4"/>
  <c r="J59" i="4"/>
  <c r="K59" i="4"/>
  <c r="H340" i="4"/>
  <c r="E340" i="4"/>
  <c r="G340" i="4"/>
  <c r="J29" i="4"/>
  <c r="G29" i="4"/>
  <c r="H29" i="4"/>
  <c r="K29" i="4"/>
  <c r="E29" i="4"/>
  <c r="K35" i="4"/>
  <c r="G35" i="4"/>
  <c r="H35" i="4"/>
  <c r="E35" i="4"/>
  <c r="J35" i="4"/>
  <c r="J217" i="4"/>
  <c r="K217" i="4"/>
  <c r="G217" i="4"/>
  <c r="E217" i="4"/>
  <c r="H217" i="4"/>
  <c r="J28" i="4"/>
  <c r="H28" i="4"/>
  <c r="K28" i="4"/>
  <c r="E28" i="4"/>
  <c r="G28" i="4"/>
  <c r="G395" i="4"/>
  <c r="J395" i="4"/>
  <c r="H395" i="4"/>
  <c r="K395" i="4"/>
  <c r="E395" i="4"/>
  <c r="J353" i="4"/>
  <c r="E353" i="4"/>
  <c r="G353" i="4"/>
  <c r="K353" i="4"/>
  <c r="H353" i="4"/>
  <c r="H221" i="4"/>
  <c r="G221" i="4"/>
  <c r="J221" i="4"/>
  <c r="K221" i="4"/>
  <c r="E221" i="4"/>
  <c r="K34" i="4"/>
  <c r="E34" i="4"/>
  <c r="G34" i="4"/>
  <c r="J34" i="4"/>
  <c r="H34" i="4"/>
  <c r="E363" i="4"/>
  <c r="G363" i="4"/>
  <c r="K363" i="4"/>
  <c r="J363" i="4"/>
  <c r="H363" i="4"/>
  <c r="E281" i="4"/>
  <c r="H281" i="4"/>
  <c r="J281" i="4"/>
  <c r="G281" i="4"/>
  <c r="K281" i="4"/>
  <c r="G52" i="4"/>
  <c r="E52" i="4"/>
  <c r="H52" i="4"/>
  <c r="J52" i="4"/>
  <c r="K52" i="4"/>
  <c r="K155" i="4"/>
  <c r="G155" i="4"/>
  <c r="E155" i="4"/>
  <c r="J155" i="4"/>
  <c r="H155" i="4"/>
  <c r="K121" i="4"/>
  <c r="H121" i="4"/>
  <c r="J121" i="4"/>
  <c r="E121" i="4"/>
  <c r="G121" i="4"/>
  <c r="H162" i="4"/>
  <c r="J162" i="4"/>
  <c r="K162" i="4"/>
  <c r="E162" i="4"/>
  <c r="G162" i="4"/>
  <c r="G216" i="4"/>
  <c r="H216" i="4"/>
  <c r="J216" i="4"/>
  <c r="E216" i="4"/>
  <c r="K216" i="4"/>
  <c r="H53" i="4"/>
  <c r="E53" i="4"/>
  <c r="K53" i="4"/>
  <c r="G53" i="4"/>
  <c r="J53" i="4"/>
  <c r="E119" i="4"/>
  <c r="K119" i="4"/>
  <c r="H119" i="4"/>
  <c r="J119" i="4"/>
  <c r="G119" i="4"/>
  <c r="E90" i="4"/>
  <c r="K90" i="4"/>
  <c r="J90" i="4"/>
  <c r="G90" i="4"/>
  <c r="H90" i="4"/>
  <c r="E193" i="4"/>
  <c r="J193" i="4"/>
  <c r="K193" i="4"/>
  <c r="G193" i="4"/>
  <c r="H193" i="4"/>
  <c r="K182" i="4"/>
  <c r="E182" i="4"/>
  <c r="H182" i="4"/>
  <c r="J182" i="4"/>
  <c r="G182" i="4"/>
  <c r="G184" i="4"/>
  <c r="J184" i="4"/>
  <c r="E184" i="4"/>
  <c r="H184" i="4"/>
  <c r="K184" i="4"/>
  <c r="H98" i="4"/>
  <c r="J98" i="4"/>
  <c r="G98" i="4"/>
  <c r="E98" i="4"/>
  <c r="K98" i="4"/>
  <c r="H369" i="4"/>
  <c r="J369" i="4"/>
  <c r="G369" i="4"/>
  <c r="E369" i="4"/>
  <c r="K369" i="4"/>
  <c r="G215" i="4"/>
  <c r="E215" i="4"/>
  <c r="J215" i="4"/>
  <c r="K215" i="4"/>
  <c r="H215" i="4"/>
  <c r="H57" i="4"/>
  <c r="E57" i="4"/>
  <c r="G57" i="4"/>
  <c r="K57" i="4"/>
  <c r="J57" i="4"/>
  <c r="J279" i="4"/>
  <c r="E279" i="4"/>
  <c r="K279" i="4"/>
  <c r="H279" i="4"/>
  <c r="G279" i="4"/>
  <c r="K282" i="4"/>
  <c r="G282" i="4"/>
  <c r="H282" i="4"/>
  <c r="E282" i="4"/>
  <c r="J282" i="4"/>
  <c r="G264" i="4"/>
  <c r="J264" i="4"/>
  <c r="H264" i="4"/>
  <c r="K264" i="4"/>
  <c r="E264" i="4"/>
  <c r="K329" i="4"/>
  <c r="J329" i="4"/>
  <c r="G329" i="4"/>
  <c r="H329" i="4"/>
  <c r="E329" i="4"/>
  <c r="E157" i="4"/>
  <c r="J157" i="4"/>
  <c r="G157" i="4"/>
  <c r="K157" i="4"/>
  <c r="H157" i="4"/>
  <c r="E296" i="4"/>
  <c r="G95" i="4"/>
  <c r="K95" i="4"/>
  <c r="J95" i="4"/>
  <c r="E95" i="4"/>
  <c r="H95" i="4"/>
  <c r="E259" i="4"/>
  <c r="K259" i="4"/>
  <c r="H259" i="4"/>
  <c r="G259" i="4"/>
  <c r="J259" i="4"/>
  <c r="E33" i="4"/>
  <c r="K33" i="4"/>
  <c r="H33" i="4"/>
  <c r="J33" i="4"/>
  <c r="G33" i="4"/>
  <c r="G212" i="4"/>
  <c r="H212" i="4"/>
  <c r="E212" i="4"/>
  <c r="E274" i="4"/>
  <c r="G274" i="4"/>
  <c r="H274" i="4"/>
  <c r="K240" i="4"/>
  <c r="E240" i="4"/>
  <c r="H240" i="4"/>
  <c r="J240" i="4"/>
  <c r="G240" i="4"/>
  <c r="K31" i="4"/>
  <c r="J31" i="4"/>
  <c r="G31" i="4"/>
  <c r="H31" i="4"/>
  <c r="E31" i="4"/>
  <c r="J75" i="4"/>
  <c r="G75" i="4"/>
  <c r="E75" i="4"/>
  <c r="K75" i="4"/>
  <c r="H75" i="4"/>
  <c r="G70" i="4"/>
  <c r="J70" i="4"/>
  <c r="H70" i="4"/>
  <c r="K70" i="4"/>
  <c r="E70" i="4"/>
  <c r="K211" i="4"/>
  <c r="G211" i="4"/>
  <c r="E211" i="4"/>
  <c r="J211" i="4"/>
  <c r="H211" i="4"/>
  <c r="H180" i="4"/>
  <c r="E180" i="4"/>
  <c r="G180" i="4"/>
  <c r="J180" i="4"/>
  <c r="K180" i="4"/>
  <c r="E111" i="4"/>
  <c r="K111" i="4"/>
  <c r="G111" i="4"/>
  <c r="H111" i="4"/>
  <c r="J111" i="4"/>
  <c r="G49" i="4"/>
  <c r="H49" i="4"/>
  <c r="E49" i="4"/>
  <c r="G156" i="4"/>
  <c r="E156" i="4"/>
  <c r="H156" i="4"/>
  <c r="K156" i="4"/>
  <c r="J156" i="4"/>
  <c r="K139" i="4"/>
  <c r="J139" i="4"/>
  <c r="H139" i="4"/>
  <c r="E139" i="4"/>
  <c r="G139" i="4"/>
  <c r="J285" i="4"/>
  <c r="H285" i="4"/>
  <c r="K285" i="4"/>
  <c r="E285" i="4"/>
  <c r="G285" i="4"/>
  <c r="G30" i="4"/>
  <c r="J30" i="4"/>
  <c r="H30" i="4"/>
  <c r="E30" i="4"/>
  <c r="K30" i="4"/>
  <c r="G174" i="4"/>
  <c r="J174" i="4"/>
  <c r="H174" i="4"/>
  <c r="K174" i="4"/>
  <c r="E174" i="4"/>
  <c r="E159" i="4"/>
  <c r="K159" i="4"/>
  <c r="J159" i="4"/>
  <c r="H159" i="4"/>
  <c r="G159" i="4"/>
  <c r="G172" i="4"/>
  <c r="H172" i="4"/>
  <c r="E172" i="4"/>
  <c r="E260" i="4"/>
  <c r="H260" i="4"/>
  <c r="K260" i="4"/>
  <c r="J260" i="4"/>
  <c r="G260" i="4"/>
  <c r="K117" i="4"/>
  <c r="E117" i="4"/>
  <c r="J117" i="4"/>
  <c r="H117" i="4"/>
  <c r="G117" i="4"/>
  <c r="H242" i="4"/>
  <c r="K242" i="4"/>
  <c r="J242" i="4"/>
  <c r="E242" i="4"/>
  <c r="G242" i="4"/>
  <c r="K80" i="4"/>
  <c r="J80" i="4"/>
  <c r="G80" i="4"/>
  <c r="E80" i="4"/>
  <c r="H80" i="4"/>
  <c r="E342" i="4"/>
  <c r="H342" i="4"/>
  <c r="G342" i="4"/>
  <c r="K342" i="4"/>
  <c r="J342" i="4"/>
  <c r="J161" i="4"/>
  <c r="G161" i="4"/>
  <c r="E161" i="4"/>
  <c r="H161" i="4"/>
  <c r="K161" i="4"/>
  <c r="K331" i="4"/>
  <c r="J331" i="4"/>
  <c r="E331" i="4"/>
  <c r="G331" i="4"/>
  <c r="H331" i="4"/>
  <c r="E96" i="4"/>
  <c r="J96" i="4"/>
  <c r="K96" i="4"/>
  <c r="G96" i="4"/>
  <c r="H96" i="4"/>
  <c r="G25" i="4"/>
  <c r="H25" i="4"/>
  <c r="E25" i="4"/>
  <c r="K25" i="4"/>
  <c r="J25" i="4"/>
  <c r="H198" i="4"/>
  <c r="G198" i="4"/>
  <c r="E198" i="4"/>
  <c r="J198" i="4"/>
  <c r="K198" i="4"/>
  <c r="G88" i="4"/>
  <c r="H88" i="4"/>
  <c r="E88" i="4"/>
  <c r="G60" i="4"/>
  <c r="J60" i="4"/>
  <c r="E60" i="4"/>
  <c r="H60" i="4"/>
  <c r="K60" i="4"/>
  <c r="E51" i="4"/>
  <c r="J51" i="4"/>
  <c r="H51" i="4"/>
  <c r="G51" i="4"/>
  <c r="K51" i="4"/>
  <c r="E27" i="4"/>
  <c r="G27" i="4"/>
  <c r="J27" i="4"/>
  <c r="K27" i="4"/>
  <c r="H27" i="4"/>
  <c r="H320" i="4"/>
  <c r="E320" i="4"/>
  <c r="K320" i="4"/>
  <c r="G320" i="4"/>
  <c r="J320" i="4"/>
  <c r="G222" i="4"/>
  <c r="H222" i="4"/>
  <c r="E222" i="4"/>
  <c r="K222" i="4"/>
  <c r="J222" i="4"/>
  <c r="E304" i="4"/>
  <c r="K55" i="4"/>
  <c r="G55" i="4"/>
  <c r="J55" i="4"/>
  <c r="E55" i="4"/>
  <c r="H55" i="4"/>
  <c r="E277" i="4"/>
  <c r="J277" i="4"/>
  <c r="K277" i="4"/>
  <c r="H277" i="4"/>
  <c r="G277" i="4"/>
  <c r="G232" i="4"/>
  <c r="E232" i="4"/>
  <c r="H232" i="4"/>
  <c r="J76" i="4"/>
  <c r="H76" i="4"/>
  <c r="G76" i="4"/>
  <c r="E76" i="4"/>
  <c r="K76" i="4"/>
  <c r="E309" i="4"/>
  <c r="J199" i="4"/>
  <c r="E199" i="4"/>
  <c r="H199" i="4"/>
  <c r="K199" i="4"/>
  <c r="G199" i="4"/>
  <c r="H351" i="4"/>
  <c r="E351" i="4"/>
  <c r="G351" i="4"/>
  <c r="K351" i="4"/>
  <c r="J351" i="4"/>
  <c r="E283" i="4"/>
  <c r="K283" i="4"/>
  <c r="H283" i="4"/>
  <c r="G283" i="4"/>
  <c r="J283" i="4"/>
  <c r="E223" i="4"/>
  <c r="J223" i="4"/>
  <c r="K223" i="4"/>
  <c r="H223" i="4"/>
  <c r="G223" i="4"/>
  <c r="G286" i="4"/>
  <c r="J286" i="4"/>
  <c r="K286" i="4"/>
  <c r="E286" i="4"/>
  <c r="H286" i="4"/>
  <c r="G234" i="4"/>
  <c r="H234" i="4"/>
  <c r="E234" i="4"/>
  <c r="J234" i="4"/>
  <c r="K234" i="4"/>
  <c r="E69" i="4"/>
  <c r="H69" i="4"/>
  <c r="G69" i="4"/>
  <c r="G327" i="4"/>
  <c r="E327" i="4"/>
  <c r="H327" i="4"/>
  <c r="K327" i="4"/>
  <c r="J327" i="4"/>
  <c r="H276" i="4"/>
  <c r="G276" i="4"/>
  <c r="K276" i="4"/>
  <c r="E276" i="4"/>
  <c r="J276" i="4"/>
  <c r="E302" i="4"/>
  <c r="H154" i="4"/>
  <c r="E154" i="4"/>
  <c r="G154" i="4"/>
  <c r="K154" i="4"/>
  <c r="J154" i="4"/>
  <c r="J254" i="4"/>
  <c r="H254" i="4"/>
  <c r="G254" i="4"/>
  <c r="K254" i="4"/>
  <c r="E254" i="4"/>
  <c r="H272" i="4"/>
  <c r="J272" i="4"/>
  <c r="K272" i="4"/>
  <c r="G272" i="4"/>
  <c r="E272" i="4"/>
  <c r="E179" i="4"/>
  <c r="J179" i="4"/>
  <c r="K179" i="4"/>
  <c r="G179" i="4"/>
  <c r="H179" i="4"/>
  <c r="H141" i="4"/>
  <c r="J141" i="4"/>
  <c r="K141" i="4"/>
  <c r="E141" i="4"/>
  <c r="G141" i="4"/>
  <c r="H21" i="4"/>
  <c r="G21" i="4"/>
  <c r="K21" i="4"/>
  <c r="E21" i="4"/>
  <c r="J21" i="4"/>
  <c r="J232" i="4" l="1"/>
  <c r="K232" i="4"/>
  <c r="E36" i="4"/>
  <c r="G287" i="4"/>
  <c r="J287" i="4"/>
  <c r="E287" i="4"/>
  <c r="H287" i="4"/>
  <c r="K287" i="4"/>
  <c r="J274" i="4"/>
  <c r="K274" i="4"/>
  <c r="G143" i="4"/>
  <c r="J143" i="4"/>
  <c r="K143" i="4"/>
  <c r="E143" i="4"/>
  <c r="H143" i="4"/>
  <c r="K69" i="4"/>
  <c r="J69" i="4"/>
  <c r="K49" i="4"/>
  <c r="J49" i="4"/>
  <c r="J109" i="4"/>
  <c r="K109" i="4"/>
  <c r="J361" i="4"/>
  <c r="K361" i="4"/>
  <c r="G224" i="4"/>
  <c r="J224" i="4"/>
  <c r="E224" i="4"/>
  <c r="K224" i="4"/>
  <c r="H224" i="4"/>
  <c r="J318" i="4"/>
  <c r="K318" i="4"/>
  <c r="K88" i="4"/>
  <c r="J88" i="4"/>
  <c r="J212" i="4"/>
  <c r="K212" i="4"/>
  <c r="J192" i="4"/>
  <c r="K192" i="4"/>
  <c r="G164" i="4"/>
  <c r="E164" i="4"/>
  <c r="J164" i="4"/>
  <c r="K164" i="4"/>
  <c r="H164" i="4"/>
  <c r="K152" i="4"/>
  <c r="J152" i="4"/>
  <c r="J131" i="4"/>
  <c r="K131" i="4"/>
  <c r="K22" i="4"/>
  <c r="J22" i="4"/>
  <c r="K172" i="4"/>
  <c r="J172" i="4"/>
  <c r="H397" i="4"/>
  <c r="J397" i="4"/>
  <c r="K397" i="4"/>
  <c r="G397" i="4"/>
  <c r="E397" i="4"/>
  <c r="K61" i="4"/>
  <c r="G61" i="4"/>
  <c r="H61" i="4"/>
  <c r="E61" i="4"/>
  <c r="J61" i="4"/>
  <c r="K340" i="4"/>
  <c r="J340" i="4"/>
  <c r="J252" i="4"/>
  <c r="K252" i="4"/>
</calcChain>
</file>

<file path=xl/sharedStrings.xml><?xml version="1.0" encoding="utf-8"?>
<sst xmlns="http://schemas.openxmlformats.org/spreadsheetml/2006/main" count="4171" uniqueCount="627">
  <si>
    <t xml:space="preserve">Quarterly Series </t>
  </si>
  <si>
    <t>CAPITAL : KEY FIGURES AND RATIOS</t>
  </si>
  <si>
    <t xml:space="preserve">Crédit Agricole S.A. - Fully-loaded Basel 3 ratios  </t>
  </si>
  <si>
    <t>€bn</t>
  </si>
  <si>
    <t xml:space="preserve">Regulatory capital after adjustements </t>
  </si>
  <si>
    <t>Common Equity Tier 1</t>
  </si>
  <si>
    <t>Additional T1</t>
  </si>
  <si>
    <t>Tier 1 capital</t>
  </si>
  <si>
    <t>Tier 2 capital</t>
  </si>
  <si>
    <t>Total capital</t>
  </si>
  <si>
    <t>RWAs</t>
  </si>
  <si>
    <t>Credit risk (incl. clearing houses)</t>
  </si>
  <si>
    <t>Market risk</t>
  </si>
  <si>
    <t>Operational risk</t>
  </si>
  <si>
    <t>Credit Value Adjustment (CVA)</t>
  </si>
  <si>
    <t>Total RWAs</t>
  </si>
  <si>
    <t>Solvency ratios</t>
  </si>
  <si>
    <t>Common Equity Tier 1 ratio</t>
  </si>
  <si>
    <t>Tier 1 ratio</t>
  </si>
  <si>
    <t>Total solvency ratio</t>
  </si>
  <si>
    <t>Crédit Agricole Group - Fully-loaded Basel 3 ratios</t>
  </si>
  <si>
    <t>Stated</t>
  </si>
  <si>
    <t>CRÉDIT AGRICOLE GROUP QUARTERLY SERIES - STATED EARNINGS</t>
  </si>
  <si>
    <t>Crédit Agricole Group</t>
  </si>
  <si>
    <t>€m</t>
  </si>
  <si>
    <t>Rev_P4</t>
  </si>
  <si>
    <t>Revenues</t>
  </si>
  <si>
    <t>Costs_P4</t>
  </si>
  <si>
    <t>Operating expenses</t>
  </si>
  <si>
    <t>SRF_P4</t>
  </si>
  <si>
    <t>o/w SRF</t>
  </si>
  <si>
    <t>GOI_P4</t>
  </si>
  <si>
    <t>Gross operating income</t>
  </si>
  <si>
    <t>Prov_P4</t>
  </si>
  <si>
    <t>Cost of risk</t>
  </si>
  <si>
    <t>LegalRisk_P4</t>
  </si>
  <si>
    <t>o/w legal risk, not allocated</t>
  </si>
  <si>
    <t>MeQ_P4</t>
  </si>
  <si>
    <t>Equity affiliates</t>
  </si>
  <si>
    <t>CapGains_P4</t>
  </si>
  <si>
    <t>Net income on other assets</t>
  </si>
  <si>
    <t>GWImpairm_P4</t>
  </si>
  <si>
    <t>Change in value of goodwill</t>
  </si>
  <si>
    <t>PBT_P4</t>
  </si>
  <si>
    <t>Pre-tax income</t>
  </si>
  <si>
    <t>Tax_P4</t>
  </si>
  <si>
    <t>Tax</t>
  </si>
  <si>
    <t>DiscontOp_P4</t>
  </si>
  <si>
    <t>Net gain/(loss) from held-for-sale operations</t>
  </si>
  <si>
    <t>NetProf_P4</t>
  </si>
  <si>
    <t>Net income</t>
  </si>
  <si>
    <t>Minos_P4</t>
  </si>
  <si>
    <t>Non-controlling interests</t>
  </si>
  <si>
    <t>NetAttribProf_Stated_P4</t>
  </si>
  <si>
    <t>Net income Group share</t>
  </si>
  <si>
    <t>French retail banking - Regional Banks (100%)</t>
  </si>
  <si>
    <t>CR_Rev_P4</t>
  </si>
  <si>
    <t>CR_PELGross_P4</t>
  </si>
  <si>
    <t>o/w HPSP</t>
  </si>
  <si>
    <t>CR_Costs_P4</t>
  </si>
  <si>
    <t>CR_SRF_P4</t>
  </si>
  <si>
    <t>CR_GOI_P4</t>
  </si>
  <si>
    <t>CR_Prov_P4</t>
  </si>
  <si>
    <t>CR_LegalRisk_P4</t>
  </si>
  <si>
    <t>CR_MeQ_P4</t>
  </si>
  <si>
    <t>CR_CapGains_P4</t>
  </si>
  <si>
    <t>CR_GWImpairm_P4</t>
  </si>
  <si>
    <t>CR_PBT_P4</t>
  </si>
  <si>
    <t>CR_Tax_P4</t>
  </si>
  <si>
    <t>CR_DiscontOp_P4</t>
  </si>
  <si>
    <t>CR_NetProf_P4</t>
  </si>
  <si>
    <t>CR_Minos_P4</t>
  </si>
  <si>
    <t>CR_NetAttribprof_P4</t>
  </si>
  <si>
    <t>CR_PELNet_P4</t>
  </si>
  <si>
    <t>T1-2015</t>
  </si>
  <si>
    <t>T2-2015</t>
  </si>
  <si>
    <t>T3-2015</t>
  </si>
  <si>
    <t>T4-2015</t>
  </si>
  <si>
    <t>T1-2016</t>
  </si>
  <si>
    <t>T2-2016</t>
  </si>
  <si>
    <t>T3-2016</t>
  </si>
  <si>
    <t>T4-2016</t>
  </si>
  <si>
    <t>T1-2017</t>
  </si>
  <si>
    <t>T2-2017</t>
  </si>
  <si>
    <t>T3-2017</t>
  </si>
  <si>
    <t>T4-2017</t>
  </si>
  <si>
    <t>T1-2018</t>
  </si>
  <si>
    <t>T2-2018</t>
  </si>
  <si>
    <t>T3-2018</t>
  </si>
  <si>
    <t>T4-2018</t>
  </si>
  <si>
    <t>T1-2019</t>
  </si>
  <si>
    <t>Q1-</t>
  </si>
  <si>
    <t>H1-</t>
  </si>
  <si>
    <t>9M-</t>
  </si>
  <si>
    <t>FY-20</t>
  </si>
  <si>
    <t>Underlying</t>
  </si>
  <si>
    <t>CRÉDIT AGRICOLE GROUP QUARTERLY SERIES - UNDERLYING EARNINGS</t>
  </si>
  <si>
    <t>Period: quarters</t>
  </si>
  <si>
    <t>Stated/underlying</t>
  </si>
  <si>
    <t>Crédit Agricole S.A.</t>
  </si>
  <si>
    <t>Q1-15
Stated</t>
  </si>
  <si>
    <t>Q2-15
Stated</t>
  </si>
  <si>
    <t>Q3-15
Stated</t>
  </si>
  <si>
    <t>Q4-15
Stated</t>
  </si>
  <si>
    <t>FY-2015
Stated</t>
  </si>
  <si>
    <t>Rev</t>
  </si>
  <si>
    <t>Costs</t>
  </si>
  <si>
    <t>SRF</t>
  </si>
  <si>
    <t>GOI</t>
  </si>
  <si>
    <t>Prov</t>
  </si>
  <si>
    <t>LegalRisk</t>
  </si>
  <si>
    <t>MeQ</t>
  </si>
  <si>
    <t>CapGains</t>
  </si>
  <si>
    <t>GWImpairm</t>
  </si>
  <si>
    <t>PBT</t>
  </si>
  <si>
    <t>DiscontOp</t>
  </si>
  <si>
    <t>NetProf</t>
  </si>
  <si>
    <t>Minos</t>
  </si>
  <si>
    <t>NetAttribProf_Stated</t>
  </si>
  <si>
    <t>Asset gathering (AG) - Asset management, insurance &amp; wealth management</t>
  </si>
  <si>
    <t>AGI_Rev</t>
  </si>
  <si>
    <t>AGI_Costs</t>
  </si>
  <si>
    <t>AGI_SRF</t>
  </si>
  <si>
    <t>AGI_GOI</t>
  </si>
  <si>
    <t>AGI_Prov</t>
  </si>
  <si>
    <t>AGI_MeQ</t>
  </si>
  <si>
    <t>AGI_CapGains</t>
  </si>
  <si>
    <t>AGI_GWImpairm</t>
  </si>
  <si>
    <t>AGI_PBT</t>
  </si>
  <si>
    <t>AGI_Tax</t>
  </si>
  <si>
    <t>AGI_DiscontOp</t>
  </si>
  <si>
    <t>AGI_NetProf</t>
  </si>
  <si>
    <t>AGI_Minos</t>
  </si>
  <si>
    <t>AGI_NetAttribProf</t>
  </si>
  <si>
    <t>AG / Insurance (CA Assurances)</t>
  </si>
  <si>
    <t>AGI_Ins_Rev</t>
  </si>
  <si>
    <t>AGI_Ins_Costs</t>
  </si>
  <si>
    <t>AGI_Ins_GOI</t>
  </si>
  <si>
    <t>AGI_Ins_Prov</t>
  </si>
  <si>
    <t>AGI_Ins_MeQ</t>
  </si>
  <si>
    <t>AGI_Ins_CapGains</t>
  </si>
  <si>
    <t>AGI_Ins_GWImpairm</t>
  </si>
  <si>
    <t>AGI_Ins_PBT</t>
  </si>
  <si>
    <t>AGI_Ins_Tax</t>
  </si>
  <si>
    <t>AGI_Ins_DiscontOp</t>
  </si>
  <si>
    <t>AGI_Ins_NetProf</t>
  </si>
  <si>
    <t>AGI_Ins_Minos</t>
  </si>
  <si>
    <t>AGI_Ins_NetAttribProf</t>
  </si>
  <si>
    <t>AG / Asset management (Amundi)</t>
  </si>
  <si>
    <t>AGI_AM_Rev</t>
  </si>
  <si>
    <t>AGI_AM_Costs</t>
  </si>
  <si>
    <t>AGI_AM_SRF</t>
  </si>
  <si>
    <t>AGI_AM_GOI</t>
  </si>
  <si>
    <t>AGI_AM_Prov</t>
  </si>
  <si>
    <t>AGI_AM_MeQ</t>
  </si>
  <si>
    <t>AGI_AM_CapGains</t>
  </si>
  <si>
    <t>AGI_AM_GWImpairm</t>
  </si>
  <si>
    <t>AGI_AM_PBT</t>
  </si>
  <si>
    <t>AGI_AM_Tax</t>
  </si>
  <si>
    <t>AGI_AM_DiscontOp</t>
  </si>
  <si>
    <t>AGI_AM_NetProf</t>
  </si>
  <si>
    <t>AGI_AM_Minos</t>
  </si>
  <si>
    <t>AGI_AM_NetAttribProf</t>
  </si>
  <si>
    <t>AG / Wealth management (CA Indosuez Wealth)</t>
  </si>
  <si>
    <t>AGI_WM_Rev</t>
  </si>
  <si>
    <t>AGI_WM_Costs</t>
  </si>
  <si>
    <t>AGI_WM_SRF</t>
  </si>
  <si>
    <t>AGI_WM_GOI</t>
  </si>
  <si>
    <t>AGI_WM_Prov</t>
  </si>
  <si>
    <t>AGI_WM_MeQ</t>
  </si>
  <si>
    <t>AGI_WM_CapGains</t>
  </si>
  <si>
    <t>AGI_WM_GWImpairm</t>
  </si>
  <si>
    <t>AGI_WM_PBT</t>
  </si>
  <si>
    <t>AGI_WM_Tax</t>
  </si>
  <si>
    <t>AGI_WM_DiscontOp</t>
  </si>
  <si>
    <t>AGI_WM_NetProf</t>
  </si>
  <si>
    <t>AGI_WM_Minos</t>
  </si>
  <si>
    <t>AGI_WM_NetAttribProf</t>
  </si>
  <si>
    <t>French retail banking - LCL</t>
  </si>
  <si>
    <t>LCL_Rev</t>
  </si>
  <si>
    <t>LCL_PELGross</t>
  </si>
  <si>
    <t>LCL_Costs</t>
  </si>
  <si>
    <t>LCL_SRF</t>
  </si>
  <si>
    <t>LCL_GOI</t>
  </si>
  <si>
    <t>LCL_Prov</t>
  </si>
  <si>
    <t>LCL_MeQ</t>
  </si>
  <si>
    <t>LCL_CapGains</t>
  </si>
  <si>
    <t>LCL_GWImpairm</t>
  </si>
  <si>
    <t>LCL_PBT</t>
  </si>
  <si>
    <t>LCL_Tax</t>
  </si>
  <si>
    <t>LCL_DiscontOp</t>
  </si>
  <si>
    <t>LCL_NetProf</t>
  </si>
  <si>
    <t>LCL_Minos</t>
  </si>
  <si>
    <t>LCL_NetAttribprof</t>
  </si>
  <si>
    <t>LCL_PELNet</t>
  </si>
  <si>
    <t>International retail banking (IRB)</t>
  </si>
  <si>
    <t>IRB_Rev</t>
  </si>
  <si>
    <t>IRB_Costs</t>
  </si>
  <si>
    <t>IRB_SRF</t>
  </si>
  <si>
    <t>IRB_GOI</t>
  </si>
  <si>
    <t>IRB_Prov</t>
  </si>
  <si>
    <t>IRB_MeQ</t>
  </si>
  <si>
    <t>IRB_CapGains</t>
  </si>
  <si>
    <t>IRB_GWImpairm</t>
  </si>
  <si>
    <t>IRB_PBT</t>
  </si>
  <si>
    <t>IRB_Tax</t>
  </si>
  <si>
    <t>IRB_DiscontOp</t>
  </si>
  <si>
    <t>IRB_NetProf</t>
  </si>
  <si>
    <t>IRB_Minos</t>
  </si>
  <si>
    <t>IRB_NetAttribProf</t>
  </si>
  <si>
    <t>IRB Italy</t>
  </si>
  <si>
    <t>IRB_Italy_Rev</t>
  </si>
  <si>
    <t>IRB_Italy_Costs</t>
  </si>
  <si>
    <t>IRB_Italy_SRF</t>
  </si>
  <si>
    <t>IRB_Italy_GOI</t>
  </si>
  <si>
    <t>IRB_Italy_Prov</t>
  </si>
  <si>
    <t>IRB_Italy_MeQ</t>
  </si>
  <si>
    <t>IRB_Italy_CapGains</t>
  </si>
  <si>
    <t>IRB_Italy_GWImpairm</t>
  </si>
  <si>
    <t>IRB_Italy_PBT</t>
  </si>
  <si>
    <t>IRB_Italy_Tax</t>
  </si>
  <si>
    <t>IRB_Italy_DiscontOp</t>
  </si>
  <si>
    <t>IRB_Italy_NetProf</t>
  </si>
  <si>
    <t>IRB_Italy_Minos</t>
  </si>
  <si>
    <t>IRB_Italy_NetAttribProf</t>
  </si>
  <si>
    <t>Other IRB entities</t>
  </si>
  <si>
    <t>IRB_Others_Rev</t>
  </si>
  <si>
    <t>IRB_Others_Costs</t>
  </si>
  <si>
    <t>IRB_Others_GOI</t>
  </si>
  <si>
    <t>IRB_Others_Prov</t>
  </si>
  <si>
    <t>IRB_Others_MeQ</t>
  </si>
  <si>
    <t>IRB_Others_CapGains</t>
  </si>
  <si>
    <t>IRB_Others_GWImpairm</t>
  </si>
  <si>
    <t>IRB_Others_PBT</t>
  </si>
  <si>
    <t>IRB_Others_Tax</t>
  </si>
  <si>
    <t>IRB_Others_DiscontOp</t>
  </si>
  <si>
    <t>IRB_Others_NetProf</t>
  </si>
  <si>
    <t>IRB_Others_Minos</t>
  </si>
  <si>
    <t>IRB_Others_NetAttribProf</t>
  </si>
  <si>
    <t>Specialised financial services (SFS)</t>
  </si>
  <si>
    <t>SFS_Rev</t>
  </si>
  <si>
    <t>SFS_Costs</t>
  </si>
  <si>
    <t>SFS_SRF</t>
  </si>
  <si>
    <t>SFS_GOI</t>
  </si>
  <si>
    <t>SFS_Prov</t>
  </si>
  <si>
    <t>SFS_MeQ</t>
  </si>
  <si>
    <t>SFS_CapGains</t>
  </si>
  <si>
    <t>SFS_GWImpairm</t>
  </si>
  <si>
    <t>SFS_PBT</t>
  </si>
  <si>
    <t>SFS_Tax</t>
  </si>
  <si>
    <t>SFS_DiscontOp</t>
  </si>
  <si>
    <t>SFS_NetProf</t>
  </si>
  <si>
    <t>SFS_Minos</t>
  </si>
  <si>
    <t>SFS_NetAttribProf</t>
  </si>
  <si>
    <t>SFS / Consumer credit</t>
  </si>
  <si>
    <t>SFS_ConsFin_Rev</t>
  </si>
  <si>
    <t>SFS_ConsFin_Costs</t>
  </si>
  <si>
    <t>SFS_ConsFin_SRF</t>
  </si>
  <si>
    <t>SFS_ConsFin_GOI</t>
  </si>
  <si>
    <t>SFS_ConsFin_Prov</t>
  </si>
  <si>
    <t>SFS_ConsFin_MeQ</t>
  </si>
  <si>
    <t>SFS_ConsFin_CapGains</t>
  </si>
  <si>
    <t>SFS_ConsFin_GWImpairm</t>
  </si>
  <si>
    <t>SFS_ConsFin_PBT</t>
  </si>
  <si>
    <t>SFS_ConsFin_Tax</t>
  </si>
  <si>
    <t>SFS_ConsFin_DiscontOp</t>
  </si>
  <si>
    <t>SFS_ConsFin_NetProf</t>
  </si>
  <si>
    <t>SFS_ConsFin_Minos</t>
  </si>
  <si>
    <t>SFS_ConsFin_NetAttribProf</t>
  </si>
  <si>
    <t>SFS / Leasing and factoring</t>
  </si>
  <si>
    <t>SFS_Others_Rev</t>
  </si>
  <si>
    <t>SFS_Others_Costs</t>
  </si>
  <si>
    <t>SFS_Others_SRF</t>
  </si>
  <si>
    <t>SFS_Others_GOI</t>
  </si>
  <si>
    <t>SFS_Others_Prov</t>
  </si>
  <si>
    <t>SFS_Others_MeQ</t>
  </si>
  <si>
    <t>SFS_Others_CapGains</t>
  </si>
  <si>
    <t>SFS_Others_GWImpairm</t>
  </si>
  <si>
    <t>SFS_Others_PBT</t>
  </si>
  <si>
    <t>SFS_Others_Tax</t>
  </si>
  <si>
    <t>SFS_Others_DiscontOp</t>
  </si>
  <si>
    <t>SFS_Others_NetProf</t>
  </si>
  <si>
    <t>SFS_Others_Minos</t>
  </si>
  <si>
    <t>SFS_Others_NetAttribProf</t>
  </si>
  <si>
    <t>Large customers (LC) - Corporate and investment banking, asset servicing</t>
  </si>
  <si>
    <t>LC_Rev</t>
  </si>
  <si>
    <t>[Calcul]</t>
  </si>
  <si>
    <t>o/w loan hedges and DVA</t>
  </si>
  <si>
    <t>LC_Costs</t>
  </si>
  <si>
    <t>LC_SRF</t>
  </si>
  <si>
    <t>LC_GOI</t>
  </si>
  <si>
    <t>LC_Prov</t>
  </si>
  <si>
    <t>LC_LegalRisk</t>
  </si>
  <si>
    <t>LC_MeQ</t>
  </si>
  <si>
    <t>LC_CapGains</t>
  </si>
  <si>
    <t>LC_GWImpairm</t>
  </si>
  <si>
    <t>LC_PBT</t>
  </si>
  <si>
    <t>LC_Tax</t>
  </si>
  <si>
    <t>LC_DiscontOp</t>
  </si>
  <si>
    <t>LC_NetProf</t>
  </si>
  <si>
    <t>LC_Minos</t>
  </si>
  <si>
    <t>LC_NetAttribProf</t>
  </si>
  <si>
    <t>LC / Corp. &amp; invest. banking</t>
  </si>
  <si>
    <t>LC_CIB_Rev</t>
  </si>
  <si>
    <t>LC_CIB_Costs</t>
  </si>
  <si>
    <t>LC_CIB_SRF</t>
  </si>
  <si>
    <t>LC_CIB_GOI</t>
  </si>
  <si>
    <t>LC_CIB_Prov</t>
  </si>
  <si>
    <t>LC_CIB_LegalRisk</t>
  </si>
  <si>
    <t>LC_CIB_MeQ</t>
  </si>
  <si>
    <t>LC_CIB_CapGains</t>
  </si>
  <si>
    <t>LC_CIB_GWImpairm</t>
  </si>
  <si>
    <t>LC_CIB_PBT</t>
  </si>
  <si>
    <t>LC_CIB_Tax</t>
  </si>
  <si>
    <t>LC_CIB_DiscontOp</t>
  </si>
  <si>
    <t>LC_CIB_NetProf</t>
  </si>
  <si>
    <t>LC_CIB_Minos</t>
  </si>
  <si>
    <t>LC_CIB_NetAttribProf</t>
  </si>
  <si>
    <t>o/w. Financing activities</t>
  </si>
  <si>
    <t>LC_Fin_Rev</t>
  </si>
  <si>
    <t>LC_FIN_LoanHedgeGross</t>
  </si>
  <si>
    <t>o/w loan hedges</t>
  </si>
  <si>
    <t>LC_Fin_Costs</t>
  </si>
  <si>
    <t>LC_Fin_SRF</t>
  </si>
  <si>
    <t>LC_Fin_GOI</t>
  </si>
  <si>
    <t>LC_Fin_Prov</t>
  </si>
  <si>
    <t>LC_Fin_LegalRisk</t>
  </si>
  <si>
    <t>LC_Fin_MeQ</t>
  </si>
  <si>
    <t>LC_Fin_CapGains</t>
  </si>
  <si>
    <t>LC_Fin_GWImpairm</t>
  </si>
  <si>
    <t>LC_Fin_PBT</t>
  </si>
  <si>
    <t>LC_Fin_Tax</t>
  </si>
  <si>
    <t>LC_Fin_DiscontOp</t>
  </si>
  <si>
    <t>LC_Fin_NetProf</t>
  </si>
  <si>
    <t>LC_Fin_Minos</t>
  </si>
  <si>
    <t>LC_Fin_NetAttribProf</t>
  </si>
  <si>
    <t>LC_FIN_LoanHedgeNet</t>
  </si>
  <si>
    <t>o/w. Capital markets &amp; investment banking</t>
  </si>
  <si>
    <t>LC_CapMkts_Rev</t>
  </si>
  <si>
    <t>LC_CapMkts_DVAGross</t>
  </si>
  <si>
    <t>o/w DVA</t>
  </si>
  <si>
    <t>LC_CapMkts_Costs</t>
  </si>
  <si>
    <t>LC_CapMkts_SRF</t>
  </si>
  <si>
    <t>LC_CapMkts_GOI</t>
  </si>
  <si>
    <t>LC_CapMkts_Prov</t>
  </si>
  <si>
    <t>LC_CapMkts_LegalRisk</t>
  </si>
  <si>
    <t>LC_CapMkts_MeQ</t>
  </si>
  <si>
    <t>LC_CapMkts_CapGains</t>
  </si>
  <si>
    <t>LC_CapMkts_GWImpairm</t>
  </si>
  <si>
    <t>LC_CapMkts_PBT</t>
  </si>
  <si>
    <t>LC_CapMkts_Tax</t>
  </si>
  <si>
    <t>LC_CapMkts_DiscontOp</t>
  </si>
  <si>
    <t>LC_CapMkts_NetProf</t>
  </si>
  <si>
    <t>LC_CapMkts_Minos</t>
  </si>
  <si>
    <t>LC_CapMkts_NetAttribProf</t>
  </si>
  <si>
    <t>LC_CapMkts_DVANet</t>
  </si>
  <si>
    <t>Asset servicing</t>
  </si>
  <si>
    <t>LC_Serv_Rev</t>
  </si>
  <si>
    <t>LC_Serv_Costs</t>
  </si>
  <si>
    <t>LC_Serv_SRF</t>
  </si>
  <si>
    <t>LC_Serv_GOI</t>
  </si>
  <si>
    <t>LC_Serv_Prov</t>
  </si>
  <si>
    <t>LC_Serv_MeQ</t>
  </si>
  <si>
    <t>LC_Serv_CapGains</t>
  </si>
  <si>
    <t>LC_Serv_GWImpairm</t>
  </si>
  <si>
    <t>LC_Serv_PBT</t>
  </si>
  <si>
    <t>LC_Serv_Tax</t>
  </si>
  <si>
    <t>LC_Serv_DiscontOp</t>
  </si>
  <si>
    <t>LC_Serv_NetProf</t>
  </si>
  <si>
    <t>LC_Serv_Minos</t>
  </si>
  <si>
    <t>LC_Serv_NetAttribProf</t>
  </si>
  <si>
    <t>French retail banking - Regional Banks (~ 25%)</t>
  </si>
  <si>
    <t>RB_PELGross</t>
  </si>
  <si>
    <t xml:space="preserve">o/w HPSP </t>
  </si>
  <si>
    <t>Corporate centre (CC)</t>
  </si>
  <si>
    <t>AHM_Rev</t>
  </si>
  <si>
    <t>AHM_SpreadGross</t>
  </si>
  <si>
    <t>o/w issuer spreads</t>
  </si>
  <si>
    <t>AHM_PELGross</t>
  </si>
  <si>
    <t>AHM_Costs</t>
  </si>
  <si>
    <t>AHM_SRF</t>
  </si>
  <si>
    <t>AHM_GOI</t>
  </si>
  <si>
    <t>AHM_Prov</t>
  </si>
  <si>
    <t>AHM_LegalRisk</t>
  </si>
  <si>
    <t>AHM_MeQ</t>
  </si>
  <si>
    <t>AHM_CapGains</t>
  </si>
  <si>
    <t>AHM_GWImpairm</t>
  </si>
  <si>
    <t>AHM_PBT</t>
  </si>
  <si>
    <t>AHM_Tax</t>
  </si>
  <si>
    <t>AHM_DiscontOp</t>
  </si>
  <si>
    <t>AHM_NetProf</t>
  </si>
  <si>
    <t>AHM_Minos</t>
  </si>
  <si>
    <t>AHM_NetAttribprof</t>
  </si>
  <si>
    <t>AHM_SpreadNet</t>
  </si>
  <si>
    <t>AHM_PELNet</t>
  </si>
  <si>
    <t>Underlying/underlying</t>
  </si>
  <si>
    <t>EN</t>
  </si>
  <si>
    <t>Period: YtD</t>
  </si>
  <si>
    <t>CRÉDIT AGRICOLE S.A. QUARTERLY SERIES</t>
  </si>
  <si>
    <t>Years</t>
  </si>
  <si>
    <t>NetAttribProf_Underlying</t>
  </si>
  <si>
    <t>Net income Group share - underlying</t>
  </si>
  <si>
    <t>Controls</t>
  </si>
  <si>
    <t>SFS / Leasing &amp; factoring</t>
  </si>
  <si>
    <t>Large customers (LC) - Corporate &amp; investment banking, asset servicing</t>
  </si>
  <si>
    <t>LC - Corporate &amp; investment banking</t>
  </si>
  <si>
    <t>LC_Fin_LoanHedgeGross</t>
  </si>
  <si>
    <t>LC - Asset servicing</t>
  </si>
  <si>
    <t>QvsCsus_%</t>
  </si>
  <si>
    <t>QvsCsus_€</t>
  </si>
  <si>
    <t>NbAna</t>
  </si>
  <si>
    <t>Q</t>
  </si>
  <si>
    <t>Csus_MEAN_Stated</t>
  </si>
  <si>
    <t>Csus_MEDIAN_Stated</t>
  </si>
  <si>
    <t>Csus_MAX_Stated</t>
  </si>
  <si>
    <t>Csus_MIN_Stated</t>
  </si>
  <si>
    <t>Spec</t>
  </si>
  <si>
    <t>Specific items</t>
  </si>
  <si>
    <t>ACTUAL</t>
  </si>
  <si>
    <t>of which:</t>
  </si>
  <si>
    <t>Actual vs. 
Consensus</t>
  </si>
  <si>
    <t>Stated vs. MEAN</t>
  </si>
  <si>
    <t>(%)</t>
  </si>
  <si>
    <t>Underlying vs. MEAN</t>
  </si>
  <si>
    <t>CONSENSUS</t>
  </si>
  <si>
    <t>MEAN</t>
  </si>
  <si>
    <t>MEDIAN</t>
  </si>
  <si>
    <t>MAX</t>
  </si>
  <si>
    <t>MIN</t>
  </si>
  <si>
    <t>#</t>
  </si>
  <si>
    <t>T2-2019</t>
  </si>
  <si>
    <t>T3-2019</t>
  </si>
  <si>
    <t>T4-2019</t>
  </si>
  <si>
    <t>T1-2020</t>
  </si>
  <si>
    <t>T2-2020</t>
  </si>
  <si>
    <t xml:space="preserve">Crédit Agricole S.A. - Phased-in Basel 3 ratios  </t>
  </si>
  <si>
    <t>Crédit Agricole Group - Phased-in Basel 3 ratios</t>
  </si>
  <si>
    <t>T3-2020</t>
  </si>
  <si>
    <t>T4-2020</t>
  </si>
  <si>
    <t>T1-2021</t>
  </si>
  <si>
    <t>T2-2021</t>
  </si>
  <si>
    <t>T3-2021</t>
  </si>
  <si>
    <t>Non disclosé</t>
  </si>
  <si>
    <t>T4-2021</t>
  </si>
  <si>
    <t>T1-2022</t>
  </si>
  <si>
    <t>T2-2022</t>
  </si>
  <si>
    <t>T1-15_Stated</t>
  </si>
  <si>
    <t>T2-15_Stated</t>
  </si>
  <si>
    <t>T3-15_Stated</t>
  </si>
  <si>
    <t>T4-15_Stated</t>
  </si>
  <si>
    <t>2015_Stated</t>
  </si>
  <si>
    <t>T1-16_Stated</t>
  </si>
  <si>
    <t>T2-16_Stated</t>
  </si>
  <si>
    <t>T3-16_Stated</t>
  </si>
  <si>
    <t>T4-16_Stated</t>
  </si>
  <si>
    <t>2016_Stated</t>
  </si>
  <si>
    <t>T1-17_Stated</t>
  </si>
  <si>
    <t>T2-17_Stated</t>
  </si>
  <si>
    <t>T3-17_Stated</t>
  </si>
  <si>
    <t>T4-17_Stated</t>
  </si>
  <si>
    <t>2017_Stated</t>
  </si>
  <si>
    <t>T1-18_Stated</t>
  </si>
  <si>
    <t>T2-18_Stated</t>
  </si>
  <si>
    <t>T3-18_Stated</t>
  </si>
  <si>
    <t>T4-18_Stated</t>
  </si>
  <si>
    <t>2018_Stated</t>
  </si>
  <si>
    <t>T1-19_Stated</t>
  </si>
  <si>
    <t>T2-19_Stated</t>
  </si>
  <si>
    <t>T3-19_Stated</t>
  </si>
  <si>
    <t>T4-19_Stated</t>
  </si>
  <si>
    <t>2019_Stated</t>
  </si>
  <si>
    <t>T1-20_Stated</t>
  </si>
  <si>
    <t>T2-20_Stated</t>
  </si>
  <si>
    <t>T3-20_Stated</t>
  </si>
  <si>
    <t>T4-20_Stated</t>
  </si>
  <si>
    <t>2020_Stated</t>
  </si>
  <si>
    <t>T1-21_Stated</t>
  </si>
  <si>
    <t>T2-21_Stated</t>
  </si>
  <si>
    <t>T3-21_Stated</t>
  </si>
  <si>
    <t>T4-21_Stated</t>
  </si>
  <si>
    <t>2021_Stated</t>
  </si>
  <si>
    <t>T1-22_Stated</t>
  </si>
  <si>
    <t>Q1-16
Stated</t>
  </si>
  <si>
    <t>Q2-16
Stated</t>
  </si>
  <si>
    <t>Q3-16
Stated</t>
  </si>
  <si>
    <t>Q4-16
Stated</t>
  </si>
  <si>
    <t>FY-2016
Stated</t>
  </si>
  <si>
    <t>Q1-17
Stated</t>
  </si>
  <si>
    <t>Q2-17
Stated</t>
  </si>
  <si>
    <t>Q3-17
Stated</t>
  </si>
  <si>
    <t>Q4-17
Stated</t>
  </si>
  <si>
    <t>FY-2017
Stated</t>
  </si>
  <si>
    <t>Q1-18
Stated</t>
  </si>
  <si>
    <t>Q2-18
Stated</t>
  </si>
  <si>
    <t>Q3-18
Stated</t>
  </si>
  <si>
    <t>Q4-18
Stated</t>
  </si>
  <si>
    <t>FY-2018
Stated</t>
  </si>
  <si>
    <t>Q1-19
Stated</t>
  </si>
  <si>
    <t>Q2-19
Stated</t>
  </si>
  <si>
    <t>Q3-19
Stated</t>
  </si>
  <si>
    <t>Q4-19
Stated</t>
  </si>
  <si>
    <t>FY-2019
Stated</t>
  </si>
  <si>
    <t>Q1-20
Stated</t>
  </si>
  <si>
    <t>Q2-20
Stated</t>
  </si>
  <si>
    <t>Q3-20
Stated</t>
  </si>
  <si>
    <t>Q4-20
Stated</t>
  </si>
  <si>
    <t>FY-2020
Stated</t>
  </si>
  <si>
    <t>Q1-21
Stated</t>
  </si>
  <si>
    <t>Q2-21
Stated</t>
  </si>
  <si>
    <t>Q3-21
Stated</t>
  </si>
  <si>
    <t>Q4-21
Stated</t>
  </si>
  <si>
    <t>FY-2021
Stated</t>
  </si>
  <si>
    <t>Q1-22
Stated</t>
  </si>
  <si>
    <t>T1-17_Underlying</t>
  </si>
  <si>
    <t>T2-17_Underlying</t>
  </si>
  <si>
    <t>T3-17_Underlying</t>
  </si>
  <si>
    <t>T4-17_Underlying</t>
  </si>
  <si>
    <t>2017_Underlying</t>
  </si>
  <si>
    <t>T1-18_Underlying</t>
  </si>
  <si>
    <t>T2-18_Underlying</t>
  </si>
  <si>
    <t>T3-18_Underlying</t>
  </si>
  <si>
    <t>T4-18_Underlying</t>
  </si>
  <si>
    <t>2018_Underlying</t>
  </si>
  <si>
    <t>T1-19_Underlying</t>
  </si>
  <si>
    <t>T2-19_Underlying</t>
  </si>
  <si>
    <t>T3-19_Underlying</t>
  </si>
  <si>
    <t>T4-19_Underlying</t>
  </si>
  <si>
    <t>2019_Underlying</t>
  </si>
  <si>
    <t>T1-20_Underlying</t>
  </si>
  <si>
    <t>T2-20_Underlying</t>
  </si>
  <si>
    <t>T3-20_Underlying</t>
  </si>
  <si>
    <t>T4-20_Underlying</t>
  </si>
  <si>
    <t>2020_Underlying</t>
  </si>
  <si>
    <t>T1-21_Underlying</t>
  </si>
  <si>
    <t>T2-21_Underlying</t>
  </si>
  <si>
    <t>T3-21_Underlying</t>
  </si>
  <si>
    <t>T4-21_Underlying</t>
  </si>
  <si>
    <t>2021_Underlying</t>
  </si>
  <si>
    <t>T1-22_Underlying</t>
  </si>
  <si>
    <t>Q1-17
Underlying</t>
  </si>
  <si>
    <t>Q2-17
Underlying</t>
  </si>
  <si>
    <t>Q3-17
Underlying</t>
  </si>
  <si>
    <t>Q4-17
Underlying</t>
  </si>
  <si>
    <t>FY-2017
Underlying</t>
  </si>
  <si>
    <t>Q1-18
Underlying</t>
  </si>
  <si>
    <t>Q2-18
Underlying</t>
  </si>
  <si>
    <t>Q3-18
Underlying</t>
  </si>
  <si>
    <t>Q4-18
Underlying</t>
  </si>
  <si>
    <t>FY-2018
Underlying</t>
  </si>
  <si>
    <t>Q1-19
Underlying</t>
  </si>
  <si>
    <t>Q2-19
Underlying</t>
  </si>
  <si>
    <t>Q3-19
Underlying</t>
  </si>
  <si>
    <t>Q4-19
Underlying</t>
  </si>
  <si>
    <t>FY-2019
Underlying</t>
  </si>
  <si>
    <t>Q1-20
Underlying</t>
  </si>
  <si>
    <t>Q2-20
Underlying</t>
  </si>
  <si>
    <t>Q3-20
Underlying</t>
  </si>
  <si>
    <t>Q4-20
Underlying</t>
  </si>
  <si>
    <t>FY-2020
Underlying</t>
  </si>
  <si>
    <t>Q1-21
Underlying</t>
  </si>
  <si>
    <t>Q2-21
Underlying</t>
  </si>
  <si>
    <t>Q3-21
Underlying</t>
  </si>
  <si>
    <t>Q4-21
Underlying</t>
  </si>
  <si>
    <t>FY-2021
Underlying</t>
  </si>
  <si>
    <t>Q1-22
Underlying</t>
  </si>
  <si>
    <t>11,1%</t>
  </si>
  <si>
    <t>17,2%</t>
  </si>
  <si>
    <t>T3-2022</t>
  </si>
  <si>
    <t>T2-22_Stated</t>
  </si>
  <si>
    <t>Q2-22
Stated</t>
  </si>
  <si>
    <t>T2-22_Underlying</t>
  </si>
  <si>
    <t>Q2-22
Underlying</t>
  </si>
  <si>
    <t>T3-22_Stated</t>
  </si>
  <si>
    <t>Q3-22
Stated</t>
  </si>
  <si>
    <t>T4-2022</t>
  </si>
  <si>
    <t>T3-22_Underlying</t>
  </si>
  <si>
    <t>Q3-22
Underlying</t>
  </si>
  <si>
    <t>2022_Stated</t>
  </si>
  <si>
    <t>2022_Underlying</t>
  </si>
  <si>
    <t>Gross 
impact*</t>
  </si>
  <si>
    <t>Impact on 
Net income</t>
  </si>
  <si>
    <t xml:space="preserve">DVA (LC) </t>
  </si>
  <si>
    <t>Loan portfolio hedges (LC)</t>
  </si>
  <si>
    <t>Home Purchase Savings Plans (FRB)</t>
  </si>
  <si>
    <t>Home Purchase Savings Plans (CC)</t>
  </si>
  <si>
    <t>Total impact on revenues</t>
  </si>
  <si>
    <t>Creval integration costs (IRB)</t>
  </si>
  <si>
    <t>Lyxor integration costs (AG)</t>
  </si>
  <si>
    <t>Total impact on operating expenses</t>
  </si>
  <si>
    <t>Provision for own equity risk Ukraine (IRB)</t>
  </si>
  <si>
    <t>Total impact on cost of credit risk</t>
  </si>
  <si>
    <t xml:space="preserve"> Reclassification of held-for-sale operations (IRB)</t>
  </si>
  <si>
    <t>Total impact on Net income from discounted or held-for-sale operations</t>
  </si>
  <si>
    <t>Total impact of specific items</t>
  </si>
  <si>
    <t>Asset gathering</t>
  </si>
  <si>
    <t>French Retail banking</t>
  </si>
  <si>
    <t>International Retail banking</t>
  </si>
  <si>
    <t>Specialised financial services</t>
  </si>
  <si>
    <t>Large customers</t>
  </si>
  <si>
    <t>Corporate centre</t>
  </si>
  <si>
    <t>* Impact before tax and before minority interests</t>
  </si>
  <si>
    <t>IFRS 17</t>
  </si>
  <si>
    <t>T1-2023</t>
  </si>
  <si>
    <t>T4-22_Stated</t>
  </si>
  <si>
    <t>Q4-22
Stated</t>
  </si>
  <si>
    <t>FY-2022
Stated</t>
  </si>
  <si>
    <t>T4-22_Underlying</t>
  </si>
  <si>
    <t>Q4-22
Underlying</t>
  </si>
  <si>
    <t>FY-2022
Underlying</t>
  </si>
  <si>
    <t>T1-23_Stated</t>
  </si>
  <si>
    <t>Q1-23
Stated</t>
  </si>
  <si>
    <t>T1-23_Underlying</t>
  </si>
  <si>
    <t>Q1-23
Underlying</t>
  </si>
  <si>
    <t>T2-2023</t>
  </si>
  <si>
    <t>FY-22
Underlying</t>
  </si>
  <si>
    <t>FY-22
Stated</t>
  </si>
  <si>
    <t>Mobility activities reorganisation  (SFS)</t>
  </si>
  <si>
    <t>Check Image Exchange penalty (CC)</t>
  </si>
  <si>
    <t>Check Image Exchange penalty (LCL)</t>
  </si>
  <si>
    <t>Total impact equity-accounted entities</t>
  </si>
  <si>
    <t>Total impact Net income on other assets</t>
  </si>
  <si>
    <t>Q2-23</t>
  </si>
  <si>
    <t>Q2-22</t>
  </si>
  <si>
    <t>H1-23</t>
  </si>
  <si>
    <t>H1-22</t>
  </si>
  <si>
    <t>2Q23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</si>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</sst>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_-;\-* #,##0.00\ _€_-;_-* &quot;-&quot;??\ _€_-;_-@_-"/>
    <numFmt numFmtId="165" formatCode="dd/mm/yy;@"/>
    <numFmt numFmtId="166" formatCode="0.0"/>
    <numFmt numFmtId="167" formatCode="0.0000"/>
    <numFmt numFmtId="168" formatCode="0.0%"/>
    <numFmt numFmtId="169" formatCode="#,##0;\(#,##0\)"/>
    <numFmt numFmtId="170" formatCode="#,##0;\(#,##0\);0"/>
    <numFmt numFmtId="171" formatCode="#,##0.0;\(#,##0.0\)"/>
    <numFmt numFmtId="172" formatCode="\+0.0%;\-0.0%;0.0%"/>
    <numFmt numFmtId="173" formatCode="\+#,##0;\-#,##0;0"/>
    <numFmt numFmtId="174" formatCode="&quot;CHECK!&quot;;&quot;CHECK!&quot;;;"/>
    <numFmt numFmtId="175" formatCode="#,##0;\(#,##0\);\-"/>
    <numFmt numFmtId="176" formatCode="#,##0.0"/>
    <numFmt numFmtId="177" formatCode="#,##0;\(#,##0\);"/>
    <numFmt numFmtId="178" formatCode="#,##0.000;\(#,##0.000\);\-"/>
  </numFmts>
  <fonts count="50">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b/>
      <sz val="15"/>
      <color theme="1"/>
      <name val="Arial"/>
      <family val="2"/>
    </font>
    <font>
      <b/>
      <sz val="12"/>
      <color theme="1"/>
      <name val="Arial"/>
      <family val="2"/>
    </font>
    <font>
      <b/>
      <sz val="12"/>
      <color rgb="FF008F52"/>
      <name val="Arial"/>
      <family val="2"/>
    </font>
    <font>
      <i/>
      <sz val="10"/>
      <color theme="1"/>
      <name val="Arial"/>
      <family val="2"/>
    </font>
    <font>
      <i/>
      <sz val="10"/>
      <color theme="1"/>
      <name val="Antique Olive"/>
    </font>
    <font>
      <b/>
      <i/>
      <sz val="10"/>
      <color theme="1"/>
      <name val="Arial"/>
      <family val="2"/>
    </font>
    <font>
      <b/>
      <sz val="10"/>
      <color indexed="8"/>
      <name val="Arial"/>
      <family val="2"/>
    </font>
    <font>
      <sz val="10"/>
      <name val="Arial"/>
      <family val="2"/>
    </font>
    <font>
      <i/>
      <sz val="10"/>
      <name val="Antique Olive"/>
    </font>
    <font>
      <sz val="10"/>
      <color indexed="8"/>
      <name val="Arial"/>
      <family val="2"/>
    </font>
    <font>
      <i/>
      <sz val="10"/>
      <color rgb="FFFF0000"/>
      <name val="Antique Olive"/>
    </font>
    <font>
      <i/>
      <sz val="10"/>
      <color indexed="8"/>
      <name val="Arial"/>
      <family val="2"/>
    </font>
    <font>
      <b/>
      <i/>
      <sz val="10"/>
      <name val="Antique Olive"/>
    </font>
    <font>
      <sz val="10"/>
      <color theme="1"/>
      <name val="Antique Olive"/>
      <family val="2"/>
    </font>
    <font>
      <sz val="8"/>
      <color theme="1"/>
      <name val="Arial"/>
      <family val="2"/>
    </font>
    <font>
      <b/>
      <sz val="10"/>
      <name val="Arial"/>
      <family val="2"/>
    </font>
    <font>
      <i/>
      <sz val="10"/>
      <name val="Arial"/>
      <family val="2"/>
    </font>
    <font>
      <i/>
      <sz val="11"/>
      <color theme="1"/>
      <name val="Arial"/>
      <family val="2"/>
    </font>
    <font>
      <i/>
      <sz val="10"/>
      <color rgb="FFFF0000"/>
      <name val="Arial"/>
      <family val="2"/>
    </font>
    <font>
      <b/>
      <sz val="12"/>
      <color rgb="FF4FA441"/>
      <name val="Arial"/>
      <family val="2"/>
    </font>
    <font>
      <i/>
      <sz val="9"/>
      <name val="Arial"/>
      <family val="2"/>
    </font>
    <font>
      <i/>
      <sz val="9"/>
      <color theme="1"/>
      <name val="Arial"/>
      <family val="2"/>
    </font>
    <font>
      <i/>
      <sz val="10"/>
      <color rgb="FF92D050"/>
      <name val="Arial"/>
      <family val="2"/>
    </font>
    <font>
      <b/>
      <sz val="12"/>
      <color theme="0" tint="-0.34998626667073579"/>
      <name val="Arial"/>
      <family val="2"/>
    </font>
    <font>
      <sz val="10"/>
      <color rgb="FF92D050"/>
      <name val="Arial"/>
      <family val="2"/>
    </font>
    <font>
      <sz val="11"/>
      <color theme="1"/>
      <name val="Calibri"/>
      <family val="2"/>
      <scheme val="minor"/>
    </font>
    <font>
      <b/>
      <i/>
      <sz val="11"/>
      <color theme="1"/>
      <name val="Arial"/>
      <family val="2"/>
    </font>
    <font>
      <b/>
      <i/>
      <sz val="10"/>
      <color rgb="FFFF0000"/>
      <name val="Arial"/>
      <family val="2"/>
    </font>
    <font>
      <b/>
      <i/>
      <sz val="10"/>
      <color theme="0"/>
      <name val="Arial"/>
      <family val="2"/>
    </font>
    <font>
      <b/>
      <sz val="8"/>
      <color theme="1"/>
      <name val="Arial"/>
      <family val="2"/>
    </font>
    <font>
      <i/>
      <sz val="8"/>
      <color theme="1"/>
      <name val="Arial"/>
      <family val="2"/>
    </font>
    <font>
      <b/>
      <sz val="10"/>
      <color rgb="FFFF0000"/>
      <name val="Arial"/>
      <family val="2"/>
    </font>
    <font>
      <b/>
      <i/>
      <sz val="10"/>
      <name val="Arial"/>
      <family val="2"/>
    </font>
    <font>
      <b/>
      <i/>
      <sz val="12"/>
      <color rgb="FF4FA441"/>
      <name val="Arial"/>
      <family val="2"/>
    </font>
    <font>
      <b/>
      <i/>
      <sz val="12"/>
      <color theme="0" tint="-0.34998626667073579"/>
      <name val="Arial"/>
      <family val="2"/>
    </font>
    <font>
      <sz val="9"/>
      <color theme="1"/>
      <name val="Inter"/>
      <family val="2"/>
    </font>
    <font>
      <b/>
      <i/>
      <sz val="11"/>
      <color theme="0"/>
      <name val="Arial"/>
      <family val="2"/>
    </font>
    <font>
      <sz val="10"/>
      <color theme="1" tint="0.499984740745262"/>
      <name val="Arial"/>
      <family val="2"/>
    </font>
    <font>
      <sz val="8"/>
      <color theme="1"/>
      <name val="Inter"/>
      <family val="2"/>
    </font>
    <font>
      <sz val="11"/>
      <color theme="1"/>
      <name val="Arial"/>
      <family val="2"/>
    </font>
    <font>
      <sz val="11"/>
      <name val="Arial"/>
      <family val="2"/>
    </font>
    <font>
      <b/>
      <sz val="11"/>
      <name val="Arial"/>
      <family val="2"/>
    </font>
    <font>
      <b/>
      <sz val="11"/>
      <color theme="1"/>
      <name val="Arial"/>
      <family val="2"/>
    </font>
    <font>
      <sz val="11"/>
      <color theme="1"/>
      <name val="Inter"/>
      <family val="2"/>
    </font>
    <font>
      <i/>
      <sz val="8"/>
      <color rgb="FF7E93A7"/>
      <name val="Inter"/>
      <family val="2"/>
    </font>
  </fonts>
  <fills count="15">
    <fill>
      <patternFill patternType="none"/>
    </fill>
    <fill>
      <patternFill patternType="gray125"/>
    </fill>
    <fill>
      <patternFill patternType="solid">
        <fgColor rgb="FF008F52"/>
        <bgColor indexed="64"/>
      </patternFill>
    </fill>
    <fill>
      <patternFill patternType="solid">
        <fgColor rgb="FFE3F3D4"/>
        <bgColor indexed="64"/>
      </patternFill>
    </fill>
    <fill>
      <patternFill patternType="solid">
        <fgColor theme="0"/>
        <bgColor indexed="64"/>
      </patternFill>
    </fill>
    <fill>
      <patternFill patternType="solid">
        <fgColor theme="0" tint="-0.34998626667073579"/>
        <bgColor indexed="64"/>
      </patternFill>
    </fill>
    <fill>
      <patternFill patternType="solid">
        <fgColor rgb="FF4FA44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8080"/>
        <bgColor indexed="64"/>
      </patternFill>
    </fill>
    <fill>
      <patternFill patternType="solid">
        <fgColor rgb="FF339966"/>
        <bgColor indexed="64"/>
      </patternFill>
    </fill>
    <fill>
      <patternFill patternType="solid">
        <fgColor rgb="FF009597"/>
        <bgColor indexed="64"/>
      </patternFill>
    </fill>
    <fill>
      <patternFill patternType="solid">
        <fgColor theme="2"/>
        <bgColor indexed="64"/>
      </patternFill>
    </fill>
  </fills>
  <borders count="16">
    <border>
      <left/>
      <right/>
      <top/>
      <bottom/>
      <diagonal/>
    </border>
    <border>
      <left/>
      <right/>
      <top/>
      <bottom style="thin">
        <color indexed="64"/>
      </bottom>
      <diagonal/>
    </border>
    <border>
      <left/>
      <right/>
      <top/>
      <bottom style="medium">
        <color rgb="FF008F52"/>
      </bottom>
      <diagonal/>
    </border>
    <border>
      <left/>
      <right/>
      <top style="thin">
        <color rgb="FF008F52"/>
      </top>
      <bottom style="thin">
        <color rgb="FF008F52"/>
      </bottom>
      <diagonal/>
    </border>
    <border>
      <left/>
      <right/>
      <top style="thin">
        <color indexed="64"/>
      </top>
      <bottom style="thin">
        <color indexed="64"/>
      </bottom>
      <diagonal/>
    </border>
    <border>
      <left/>
      <right/>
      <top style="thin">
        <color rgb="FF008F52"/>
      </top>
      <bottom/>
      <diagonal/>
    </border>
    <border>
      <left/>
      <right/>
      <top/>
      <bottom style="thin">
        <color rgb="FF008F52"/>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medium">
        <color rgb="FF4FA441"/>
      </bottom>
      <diagonal/>
    </border>
    <border>
      <left/>
      <right/>
      <top/>
      <bottom style="medium">
        <color theme="0" tint="-0.34998626667073579"/>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s>
  <cellStyleXfs count="16">
    <xf numFmtId="0" fontId="0" fillId="0" borderId="0"/>
    <xf numFmtId="9" fontId="1" fillId="0" borderId="0" applyFont="0" applyFill="0" applyBorder="0" applyAlignment="0" applyProtection="0"/>
    <xf numFmtId="0" fontId="12" fillId="0" borderId="0"/>
    <xf numFmtId="0" fontId="30" fillId="0" borderId="0"/>
    <xf numFmtId="0" fontId="12" fillId="0" borderId="0"/>
    <xf numFmtId="0" fontId="30" fillId="0" borderId="0"/>
    <xf numFmtId="0" fontId="30" fillId="0" borderId="0"/>
    <xf numFmtId="0" fontId="1" fillId="0" borderId="0"/>
    <xf numFmtId="9" fontId="30" fillId="0" borderId="0" applyFont="0" applyFill="0" applyBorder="0" applyAlignment="0" applyProtection="0"/>
    <xf numFmtId="164" fontId="1" fillId="0" borderId="0" applyFont="0" applyFill="0" applyBorder="0" applyAlignment="0" applyProtection="0"/>
    <xf numFmtId="0" fontId="12" fillId="0" borderId="0"/>
    <xf numFmtId="0" fontId="30" fillId="0" borderId="0"/>
    <xf numFmtId="0" fontId="30" fillId="0" borderId="0"/>
    <xf numFmtId="9" fontId="1" fillId="0" borderId="0" applyFont="0" applyFill="0" applyBorder="0" applyAlignment="0" applyProtection="0"/>
    <xf numFmtId="0" fontId="30" fillId="0" borderId="0" applyProtection="0"/>
    <xf numFmtId="0" fontId="30" fillId="0" borderId="0" applyProtection="0"/>
  </cellStyleXfs>
  <cellXfs count="376">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4" fillId="0" borderId="1"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7" fillId="0" borderId="2" xfId="0" applyFont="1" applyBorder="1" applyAlignment="1">
      <alignment vertical="center" wrapText="1"/>
    </xf>
    <xf numFmtId="0" fontId="0" fillId="0" borderId="2" xfId="0" applyBorder="1" applyAlignment="1">
      <alignment vertical="center"/>
    </xf>
    <xf numFmtId="0" fontId="2" fillId="2" borderId="0" xfId="0" applyFont="1" applyFill="1" applyAlignment="1">
      <alignment vertical="center"/>
    </xf>
    <xf numFmtId="165" fontId="2" fillId="2" borderId="0" xfId="0" applyNumberFormat="1" applyFont="1" applyFill="1" applyBorder="1" applyAlignment="1">
      <alignment horizontal="center" vertical="center" wrapText="1" readingOrder="1"/>
    </xf>
    <xf numFmtId="0" fontId="0" fillId="0" borderId="1" xfId="0" applyBorder="1" applyAlignment="1">
      <alignment vertical="center"/>
    </xf>
    <xf numFmtId="166" fontId="0" fillId="0" borderId="0" xfId="0" applyNumberFormat="1" applyAlignment="1">
      <alignment vertical="center"/>
    </xf>
    <xf numFmtId="0" fontId="4" fillId="3" borderId="3" xfId="0" applyFont="1" applyFill="1" applyBorder="1" applyAlignment="1">
      <alignment vertical="center"/>
    </xf>
    <xf numFmtId="166" fontId="4" fillId="3" borderId="3" xfId="0" applyNumberFormat="1" applyFont="1" applyFill="1" applyBorder="1" applyAlignment="1">
      <alignment vertical="center"/>
    </xf>
    <xf numFmtId="166" fontId="0" fillId="0" borderId="1" xfId="0" applyNumberFormat="1" applyBorder="1" applyAlignment="1">
      <alignment vertical="center"/>
    </xf>
    <xf numFmtId="166" fontId="0" fillId="4" borderId="0" xfId="0" applyNumberFormat="1" applyFill="1" applyAlignment="1">
      <alignment vertical="center"/>
    </xf>
    <xf numFmtId="167" fontId="0" fillId="0" borderId="1" xfId="0" applyNumberFormat="1" applyBorder="1" applyAlignment="1">
      <alignment vertical="center"/>
    </xf>
    <xf numFmtId="168" fontId="0" fillId="0" borderId="0" xfId="0" applyNumberForma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2" xfId="0" applyFont="1" applyBorder="1" applyAlignment="1">
      <alignment vertical="center"/>
    </xf>
    <xf numFmtId="0" fontId="2" fillId="2" borderId="0" xfId="0" applyFont="1" applyFill="1" applyBorder="1" applyAlignment="1">
      <alignment horizontal="left" vertical="center" readingOrder="1"/>
    </xf>
    <xf numFmtId="0" fontId="11" fillId="0" borderId="0" xfId="0" applyFont="1" applyFill="1" applyBorder="1" applyAlignment="1">
      <alignment horizontal="left" vertical="center" readingOrder="1"/>
    </xf>
    <xf numFmtId="38" fontId="13" fillId="0" borderId="0" xfId="2" applyNumberFormat="1" applyFont="1" applyFill="1" applyAlignment="1">
      <alignment vertical="center"/>
    </xf>
    <xf numFmtId="0" fontId="11" fillId="0" borderId="3" xfId="0" applyFont="1" applyFill="1" applyBorder="1" applyAlignment="1">
      <alignment horizontal="left" vertical="center" readingOrder="1"/>
    </xf>
    <xf numFmtId="0" fontId="14" fillId="0" borderId="0" xfId="0" applyFont="1" applyFill="1" applyBorder="1" applyAlignment="1">
      <alignment horizontal="left" vertical="center" readingOrder="1"/>
    </xf>
    <xf numFmtId="38" fontId="15" fillId="0" borderId="0" xfId="2" applyNumberFormat="1" applyFont="1" applyFill="1" applyAlignment="1">
      <alignment vertical="center"/>
    </xf>
    <xf numFmtId="0" fontId="16" fillId="0" borderId="0" xfId="0" applyFont="1" applyFill="1" applyBorder="1" applyAlignment="1">
      <alignment horizontal="left" vertical="center" indent="1" readingOrder="1"/>
    </xf>
    <xf numFmtId="38" fontId="17" fillId="0" borderId="4" xfId="2" applyNumberFormat="1" applyFont="1" applyFill="1" applyBorder="1" applyAlignment="1">
      <alignment vertical="center"/>
    </xf>
    <xf numFmtId="38" fontId="13" fillId="0" borderId="0" xfId="2" applyNumberFormat="1" applyFont="1" applyFill="1" applyAlignment="1">
      <alignment horizontal="left" vertical="center"/>
    </xf>
    <xf numFmtId="38" fontId="17" fillId="0" borderId="4" xfId="2" quotePrefix="1" applyNumberFormat="1" applyFont="1" applyFill="1" applyBorder="1" applyAlignment="1">
      <alignment horizontal="left" vertical="center"/>
    </xf>
    <xf numFmtId="38" fontId="13" fillId="0" borderId="0" xfId="2" quotePrefix="1" applyNumberFormat="1" applyFont="1" applyFill="1" applyAlignment="1">
      <alignment horizontal="left" vertical="center"/>
    </xf>
    <xf numFmtId="0" fontId="11" fillId="3" borderId="3" xfId="0" applyFont="1" applyFill="1" applyBorder="1" applyAlignment="1">
      <alignment horizontal="left" vertical="center" readingOrder="1"/>
    </xf>
    <xf numFmtId="0" fontId="2" fillId="2" borderId="0" xfId="0" applyFont="1" applyFill="1" applyBorder="1" applyAlignment="1">
      <alignment horizontal="left" readingOrder="1"/>
    </xf>
    <xf numFmtId="38" fontId="13" fillId="0" borderId="0" xfId="2" applyNumberFormat="1" applyFont="1" applyBorder="1" applyAlignment="1">
      <alignment vertical="center"/>
    </xf>
    <xf numFmtId="0" fontId="11" fillId="0" borderId="5" xfId="0" applyFont="1" applyFill="1" applyBorder="1" applyAlignment="1">
      <alignment horizontal="left" vertical="center" readingOrder="1"/>
    </xf>
    <xf numFmtId="38" fontId="15" fillId="0" borderId="0" xfId="2" applyNumberFormat="1" applyFont="1" applyBorder="1" applyAlignment="1">
      <alignment vertical="center"/>
    </xf>
    <xf numFmtId="0" fontId="16" fillId="0" borderId="6" xfId="0" applyFont="1" applyFill="1" applyBorder="1" applyAlignment="1">
      <alignment horizontal="left" vertical="center" indent="1" readingOrder="1"/>
    </xf>
    <xf numFmtId="38" fontId="13" fillId="0" borderId="0" xfId="2" applyNumberFormat="1" applyFont="1" applyAlignment="1">
      <alignment vertical="center"/>
    </xf>
    <xf numFmtId="38" fontId="17" fillId="0" borderId="4" xfId="2" applyNumberFormat="1" applyFont="1" applyBorder="1" applyAlignment="1">
      <alignment vertical="center"/>
    </xf>
    <xf numFmtId="38" fontId="13" fillId="0" borderId="0" xfId="2" quotePrefix="1" applyNumberFormat="1" applyFont="1" applyAlignment="1">
      <alignment horizontal="left" vertical="center"/>
    </xf>
    <xf numFmtId="38" fontId="17" fillId="0" borderId="4" xfId="2" quotePrefix="1" applyNumberFormat="1" applyFont="1" applyBorder="1" applyAlignment="1">
      <alignment horizontal="left" vertical="center"/>
    </xf>
    <xf numFmtId="38" fontId="17" fillId="0" borderId="7" xfId="2" applyNumberFormat="1" applyFont="1" applyBorder="1" applyAlignment="1">
      <alignment vertical="center"/>
    </xf>
    <xf numFmtId="0" fontId="11" fillId="3" borderId="5" xfId="0" applyFont="1" applyFill="1" applyBorder="1" applyAlignment="1">
      <alignment horizontal="left" vertical="center" readingOrder="1"/>
    </xf>
    <xf numFmtId="38" fontId="15" fillId="0" borderId="1" xfId="2" applyNumberFormat="1" applyFont="1" applyBorder="1" applyAlignment="1">
      <alignment vertical="center"/>
    </xf>
    <xf numFmtId="0" fontId="16" fillId="3" borderId="6" xfId="0" applyFont="1" applyFill="1" applyBorder="1" applyAlignment="1">
      <alignment horizontal="left" vertical="center" indent="1" readingOrder="1"/>
    </xf>
    <xf numFmtId="0" fontId="18" fillId="0" borderId="0" xfId="0" applyFont="1" applyAlignment="1">
      <alignment vertical="center"/>
    </xf>
    <xf numFmtId="0" fontId="18" fillId="0" borderId="0" xfId="0" applyFont="1"/>
    <xf numFmtId="0" fontId="8" fillId="0" borderId="0" xfId="0" applyFont="1" applyAlignment="1">
      <alignment horizontal="center" vertical="center"/>
    </xf>
    <xf numFmtId="14" fontId="8" fillId="0" borderId="0" xfId="0" applyNumberFormat="1" applyFont="1" applyAlignment="1">
      <alignment horizontal="center"/>
    </xf>
    <xf numFmtId="0" fontId="8" fillId="0" borderId="0" xfId="0" applyFont="1" applyFill="1" applyAlignment="1">
      <alignment horizontal="center" vertical="center"/>
    </xf>
    <xf numFmtId="0" fontId="8" fillId="0" borderId="0" xfId="0" applyFont="1" applyAlignment="1">
      <alignment horizontal="center"/>
    </xf>
    <xf numFmtId="0" fontId="8" fillId="0" borderId="0" xfId="0" applyFont="1" applyFill="1" applyAlignment="1">
      <alignment horizontal="center"/>
    </xf>
    <xf numFmtId="14" fontId="8" fillId="0" borderId="0" xfId="0" quotePrefix="1" applyNumberFormat="1" applyFont="1" applyAlignment="1">
      <alignment horizontal="center"/>
    </xf>
    <xf numFmtId="14" fontId="8" fillId="0" borderId="0" xfId="0" quotePrefix="1" applyNumberFormat="1" applyFont="1" applyFill="1" applyAlignment="1">
      <alignment horizontal="center"/>
    </xf>
    <xf numFmtId="0" fontId="8" fillId="0" borderId="0" xfId="0" applyFont="1" applyFill="1" applyAlignment="1">
      <alignment vertical="center"/>
    </xf>
    <xf numFmtId="0" fontId="2" fillId="2" borderId="0" xfId="0" applyFont="1" applyFill="1" applyBorder="1" applyAlignment="1">
      <alignment horizontal="right" vertical="center" wrapText="1"/>
    </xf>
    <xf numFmtId="0" fontId="2" fillId="2" borderId="0" xfId="0" applyFont="1" applyFill="1" applyBorder="1" applyAlignment="1">
      <alignment horizontal="right" vertical="center" wrapText="1" readingOrder="1"/>
    </xf>
    <xf numFmtId="0" fontId="2" fillId="0" borderId="0" xfId="0" applyFont="1" applyFill="1" applyBorder="1" applyAlignment="1">
      <alignment horizontal="right" vertical="center" wrapText="1" readingOrder="1"/>
    </xf>
    <xf numFmtId="169" fontId="4" fillId="0" borderId="3" xfId="0" applyNumberFormat="1" applyFont="1" applyBorder="1" applyAlignment="1">
      <alignment vertical="center"/>
    </xf>
    <xf numFmtId="169" fontId="4" fillId="3" borderId="3" xfId="0" applyNumberFormat="1" applyFont="1" applyFill="1" applyBorder="1" applyAlignment="1">
      <alignment vertical="center"/>
    </xf>
    <xf numFmtId="169" fontId="0" fillId="0" borderId="0" xfId="0" applyNumberFormat="1" applyAlignment="1">
      <alignment vertical="center"/>
    </xf>
    <xf numFmtId="169" fontId="0" fillId="3" borderId="0" xfId="0" applyNumberFormat="1" applyFill="1" applyAlignment="1">
      <alignment vertical="center"/>
    </xf>
    <xf numFmtId="169" fontId="8" fillId="0" borderId="0" xfId="0" applyNumberFormat="1" applyFont="1" applyAlignment="1">
      <alignment vertical="center"/>
    </xf>
    <xf numFmtId="169" fontId="8" fillId="3" borderId="0" xfId="0" applyNumberFormat="1" applyFont="1" applyFill="1" applyAlignment="1">
      <alignment vertical="center"/>
    </xf>
    <xf numFmtId="168" fontId="8" fillId="0" borderId="0" xfId="1" applyNumberFormat="1" applyFont="1" applyAlignment="1">
      <alignment vertical="center"/>
    </xf>
    <xf numFmtId="0" fontId="2" fillId="2" borderId="0" xfId="0" applyFont="1" applyFill="1" applyBorder="1" applyAlignment="1">
      <alignment horizontal="right" wrapText="1" readingOrder="1"/>
    </xf>
    <xf numFmtId="169" fontId="20" fillId="0" borderId="5" xfId="0" applyNumberFormat="1" applyFont="1" applyBorder="1" applyAlignment="1">
      <alignment vertical="center"/>
    </xf>
    <xf numFmtId="169" fontId="20" fillId="3" borderId="5" xfId="0" applyNumberFormat="1" applyFont="1" applyFill="1" applyBorder="1" applyAlignment="1">
      <alignment vertical="center"/>
    </xf>
    <xf numFmtId="169" fontId="21" fillId="0" borderId="6" xfId="0" applyNumberFormat="1" applyFont="1" applyBorder="1" applyAlignment="1">
      <alignment vertical="center"/>
    </xf>
    <xf numFmtId="169" fontId="21" fillId="3" borderId="6" xfId="0" applyNumberFormat="1" applyFont="1" applyFill="1" applyBorder="1" applyAlignment="1">
      <alignment vertical="center"/>
    </xf>
    <xf numFmtId="169" fontId="12" fillId="0" borderId="0" xfId="0" applyNumberFormat="1" applyFont="1" applyAlignment="1">
      <alignment vertical="center"/>
    </xf>
    <xf numFmtId="169" fontId="12" fillId="3" borderId="0" xfId="0" applyNumberFormat="1" applyFont="1" applyFill="1" applyAlignment="1">
      <alignment vertical="center"/>
    </xf>
    <xf numFmtId="169" fontId="20" fillId="0" borderId="3" xfId="0" applyNumberFormat="1" applyFont="1" applyBorder="1" applyAlignment="1">
      <alignment vertical="center"/>
    </xf>
    <xf numFmtId="169" fontId="20" fillId="3" borderId="3" xfId="0" applyNumberFormat="1" applyFont="1" applyFill="1" applyBorder="1" applyAlignment="1">
      <alignment vertical="center"/>
    </xf>
    <xf numFmtId="0" fontId="2" fillId="0" borderId="0" xfId="0" applyFont="1" applyFill="1" applyBorder="1" applyAlignment="1">
      <alignment horizontal="center" vertical="center" wrapText="1" readingOrder="1"/>
    </xf>
    <xf numFmtId="169" fontId="4" fillId="3" borderId="5" xfId="0" applyNumberFormat="1" applyFont="1" applyFill="1" applyBorder="1" applyAlignment="1">
      <alignment vertical="center"/>
    </xf>
    <xf numFmtId="169" fontId="8" fillId="3" borderId="6" xfId="0" applyNumberFormat="1" applyFont="1" applyFill="1" applyBorder="1" applyAlignment="1">
      <alignment vertical="center"/>
    </xf>
    <xf numFmtId="0" fontId="2" fillId="5" borderId="0" xfId="0" applyFont="1" applyFill="1" applyBorder="1" applyAlignment="1">
      <alignment horizontal="center" vertical="center" wrapText="1" readingOrder="1"/>
    </xf>
    <xf numFmtId="0" fontId="10" fillId="0" borderId="0" xfId="0" applyFont="1"/>
    <xf numFmtId="0" fontId="8" fillId="0" borderId="0" xfId="0" applyFont="1" applyAlignment="1">
      <alignment horizontal="right"/>
    </xf>
    <xf numFmtId="14" fontId="10" fillId="0" borderId="0" xfId="0" quotePrefix="1" applyNumberFormat="1" applyFont="1" applyAlignment="1">
      <alignment horizontal="center"/>
    </xf>
    <xf numFmtId="0" fontId="22" fillId="0" borderId="0" xfId="0" applyFont="1"/>
    <xf numFmtId="14" fontId="22" fillId="0" borderId="0" xfId="0" quotePrefix="1" applyNumberFormat="1" applyFont="1" applyAlignment="1">
      <alignment horizontal="center"/>
    </xf>
    <xf numFmtId="0" fontId="0" fillId="0" borderId="0" xfId="0" applyFont="1" applyAlignment="1">
      <alignment vertical="center"/>
    </xf>
    <xf numFmtId="0" fontId="7" fillId="0" borderId="2" xfId="0" applyFont="1" applyFill="1" applyBorder="1" applyAlignment="1">
      <alignment vertical="center"/>
    </xf>
    <xf numFmtId="0" fontId="0" fillId="0" borderId="2" xfId="0" applyFont="1" applyBorder="1" applyAlignment="1">
      <alignment vertical="center"/>
    </xf>
    <xf numFmtId="170" fontId="4" fillId="0" borderId="3" xfId="0" applyNumberFormat="1" applyFont="1" applyBorder="1" applyAlignment="1">
      <alignment vertical="center"/>
    </xf>
    <xf numFmtId="170" fontId="4" fillId="0" borderId="3" xfId="0" applyNumberFormat="1" applyFont="1" applyFill="1" applyBorder="1" applyAlignment="1">
      <alignment vertical="center"/>
    </xf>
    <xf numFmtId="170" fontId="4" fillId="3" borderId="3" xfId="0" applyNumberFormat="1" applyFont="1" applyFill="1" applyBorder="1" applyAlignment="1">
      <alignment vertical="center"/>
    </xf>
    <xf numFmtId="170" fontId="0" fillId="0" borderId="0" xfId="0" applyNumberFormat="1" applyFont="1" applyAlignment="1">
      <alignment vertical="center"/>
    </xf>
    <xf numFmtId="170" fontId="0" fillId="0" borderId="0" xfId="0" applyNumberFormat="1" applyFont="1" applyFill="1" applyAlignment="1">
      <alignment vertical="center"/>
    </xf>
    <xf numFmtId="170" fontId="0" fillId="3" borderId="0" xfId="0" applyNumberFormat="1" applyFont="1" applyFill="1" applyAlignment="1">
      <alignment vertical="center"/>
    </xf>
    <xf numFmtId="0" fontId="23" fillId="0" borderId="0" xfId="0" applyFont="1" applyAlignment="1">
      <alignment vertical="center"/>
    </xf>
    <xf numFmtId="170" fontId="8" fillId="0" borderId="0" xfId="0" applyNumberFormat="1" applyFont="1" applyAlignment="1">
      <alignment vertical="center"/>
    </xf>
    <xf numFmtId="170" fontId="8" fillId="0" borderId="0" xfId="0" applyNumberFormat="1" applyFont="1" applyFill="1" applyAlignment="1">
      <alignment vertical="center"/>
    </xf>
    <xf numFmtId="170" fontId="8" fillId="3" borderId="0" xfId="0" applyNumberFormat="1" applyFont="1" applyFill="1" applyAlignment="1">
      <alignment vertical="center"/>
    </xf>
    <xf numFmtId="169" fontId="0" fillId="0" borderId="0" xfId="0" applyNumberFormat="1" applyFont="1" applyAlignment="1">
      <alignment vertical="center"/>
    </xf>
    <xf numFmtId="0" fontId="24" fillId="0" borderId="11" xfId="0" applyFont="1" applyBorder="1" applyAlignment="1">
      <alignment horizontal="left" vertical="center" indent="2"/>
    </xf>
    <xf numFmtId="0" fontId="0" fillId="0" borderId="11" xfId="0" applyFont="1" applyBorder="1" applyAlignment="1">
      <alignment vertical="center"/>
    </xf>
    <xf numFmtId="0" fontId="2" fillId="6" borderId="0" xfId="0" applyFont="1" applyFill="1" applyBorder="1" applyAlignment="1">
      <alignment horizontal="left" vertical="center" readingOrder="1"/>
    </xf>
    <xf numFmtId="0" fontId="2" fillId="6" borderId="0" xfId="0" applyFont="1" applyFill="1" applyBorder="1" applyAlignment="1">
      <alignment horizontal="right" vertical="center" wrapText="1" readingOrder="1"/>
    </xf>
    <xf numFmtId="169" fontId="0" fillId="3" borderId="0" xfId="0" applyNumberFormat="1" applyFont="1" applyFill="1" applyAlignment="1">
      <alignment vertical="center"/>
    </xf>
    <xf numFmtId="169" fontId="25" fillId="0" borderId="0" xfId="0" applyNumberFormat="1" applyFont="1" applyAlignment="1">
      <alignment vertical="center"/>
    </xf>
    <xf numFmtId="0" fontId="8" fillId="0" borderId="0" xfId="0" applyFont="1" applyBorder="1" applyAlignment="1">
      <alignment vertical="center"/>
    </xf>
    <xf numFmtId="169" fontId="4" fillId="0" borderId="5" xfId="0" applyNumberFormat="1" applyFont="1" applyBorder="1" applyAlignment="1">
      <alignment vertical="center"/>
    </xf>
    <xf numFmtId="0" fontId="23" fillId="0" borderId="0" xfId="0" applyFont="1" applyBorder="1" applyAlignment="1">
      <alignment vertical="center"/>
    </xf>
    <xf numFmtId="169" fontId="8" fillId="0" borderId="6" xfId="0" applyNumberFormat="1" applyFont="1" applyBorder="1" applyAlignment="1">
      <alignment vertical="center"/>
    </xf>
    <xf numFmtId="0" fontId="25" fillId="0" borderId="0" xfId="0" applyFont="1" applyAlignment="1">
      <alignment horizontal="left" vertical="center" indent="1"/>
    </xf>
    <xf numFmtId="169" fontId="26" fillId="0" borderId="0" xfId="0" applyNumberFormat="1" applyFont="1" applyFill="1" applyBorder="1" applyAlignment="1">
      <alignment vertical="center"/>
    </xf>
    <xf numFmtId="0" fontId="23" fillId="7" borderId="0" xfId="0" applyFont="1" applyFill="1" applyBorder="1" applyAlignment="1">
      <alignment vertical="center"/>
    </xf>
    <xf numFmtId="0" fontId="23" fillId="7" borderId="0" xfId="0" applyFont="1" applyFill="1" applyAlignment="1">
      <alignment vertical="center"/>
    </xf>
    <xf numFmtId="0" fontId="27" fillId="0" borderId="0" xfId="0" applyFont="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28" fillId="0" borderId="12" xfId="0" applyFont="1" applyBorder="1" applyAlignment="1">
      <alignment horizontal="left" vertical="center" indent="4"/>
    </xf>
    <xf numFmtId="0" fontId="24" fillId="0" borderId="12" xfId="0" applyFont="1" applyBorder="1" applyAlignment="1">
      <alignment vertical="center"/>
    </xf>
    <xf numFmtId="0" fontId="2" fillId="5" borderId="0" xfId="0" applyFont="1" applyFill="1" applyBorder="1" applyAlignment="1">
      <alignment horizontal="left" vertical="center" readingOrder="1"/>
    </xf>
    <xf numFmtId="0" fontId="2" fillId="5" borderId="0" xfId="0" applyFont="1" applyFill="1" applyBorder="1" applyAlignment="1">
      <alignment horizontal="right" vertical="center" wrapText="1" readingOrder="1"/>
    </xf>
    <xf numFmtId="0" fontId="23" fillId="0" borderId="0" xfId="0" applyFont="1" applyFill="1" applyAlignment="1">
      <alignment vertical="center"/>
    </xf>
    <xf numFmtId="0" fontId="28" fillId="0" borderId="12" xfId="0" applyFont="1" applyBorder="1" applyAlignment="1">
      <alignment vertical="center"/>
    </xf>
    <xf numFmtId="0" fontId="26" fillId="0" borderId="0" xfId="0" applyFont="1" applyAlignment="1">
      <alignment horizontal="left" vertical="center" indent="1"/>
    </xf>
    <xf numFmtId="169" fontId="26" fillId="4" borderId="0" xfId="0" applyNumberFormat="1" applyFont="1" applyFill="1" applyBorder="1" applyAlignment="1">
      <alignment vertical="center"/>
    </xf>
    <xf numFmtId="169" fontId="8" fillId="0" borderId="0" xfId="0" applyNumberFormat="1" applyFont="1" applyBorder="1" applyAlignment="1">
      <alignment vertical="center"/>
    </xf>
    <xf numFmtId="169" fontId="8" fillId="3" borderId="0" xfId="0" applyNumberFormat="1" applyFont="1" applyFill="1" applyBorder="1" applyAlignment="1">
      <alignment vertical="center"/>
    </xf>
    <xf numFmtId="0" fontId="8" fillId="4" borderId="0" xfId="0" applyFont="1" applyFill="1" applyBorder="1" applyAlignment="1">
      <alignment horizontal="right"/>
    </xf>
    <xf numFmtId="14" fontId="8" fillId="4" borderId="0" xfId="0" quotePrefix="1" applyNumberFormat="1" applyFont="1" applyFill="1" applyBorder="1" applyAlignment="1">
      <alignment horizontal="center"/>
    </xf>
    <xf numFmtId="170" fontId="22" fillId="0" borderId="0" xfId="0" applyNumberFormat="1" applyFont="1"/>
    <xf numFmtId="170" fontId="22" fillId="0" borderId="0" xfId="0" applyNumberFormat="1" applyFont="1" applyAlignment="1">
      <alignment horizontal="right"/>
    </xf>
    <xf numFmtId="170" fontId="22" fillId="4" borderId="0" xfId="0" applyNumberFormat="1" applyFont="1" applyFill="1" applyBorder="1" applyAlignment="1">
      <alignment horizontal="right"/>
    </xf>
    <xf numFmtId="0" fontId="0" fillId="0" borderId="0" xfId="0" applyFont="1" applyAlignment="1">
      <alignment horizontal="right" vertical="center"/>
    </xf>
    <xf numFmtId="0" fontId="0" fillId="4" borderId="0" xfId="0" applyFont="1" applyFill="1" applyBorder="1" applyAlignment="1">
      <alignment horizontal="right" vertical="center"/>
    </xf>
    <xf numFmtId="0" fontId="0" fillId="0" borderId="2" xfId="0" applyFont="1" applyBorder="1" applyAlignment="1">
      <alignment horizontal="right" vertical="center"/>
    </xf>
    <xf numFmtId="169" fontId="4" fillId="0" borderId="3" xfId="0" applyNumberFormat="1" applyFont="1" applyBorder="1" applyAlignment="1">
      <alignment horizontal="right" vertical="center"/>
    </xf>
    <xf numFmtId="169" fontId="0" fillId="0" borderId="0" xfId="0" applyNumberFormat="1" applyFont="1" applyAlignment="1">
      <alignment horizontal="right" vertical="center"/>
    </xf>
    <xf numFmtId="169" fontId="12" fillId="0" borderId="0" xfId="0" applyNumberFormat="1" applyFont="1" applyAlignment="1">
      <alignment horizontal="right" vertical="center"/>
    </xf>
    <xf numFmtId="169" fontId="4" fillId="3" borderId="3" xfId="0" applyNumberFormat="1" applyFont="1" applyFill="1" applyBorder="1" applyAlignment="1">
      <alignment horizontal="right" vertical="center"/>
    </xf>
    <xf numFmtId="0" fontId="2" fillId="6" borderId="0" xfId="0" applyFont="1" applyFill="1" applyBorder="1" applyAlignment="1">
      <alignment horizontal="right" vertical="center" wrapText="1"/>
    </xf>
    <xf numFmtId="169" fontId="20" fillId="0" borderId="3" xfId="0" applyNumberFormat="1" applyFont="1" applyBorder="1" applyAlignment="1">
      <alignment horizontal="right" vertical="center"/>
    </xf>
    <xf numFmtId="169" fontId="20" fillId="3" borderId="3" xfId="0" applyNumberFormat="1" applyFont="1" applyFill="1" applyBorder="1" applyAlignment="1">
      <alignment horizontal="right" vertical="center"/>
    </xf>
    <xf numFmtId="0" fontId="0" fillId="0" borderId="11" xfId="0" applyFont="1" applyBorder="1" applyAlignment="1">
      <alignment horizontal="right" vertical="center"/>
    </xf>
    <xf numFmtId="169" fontId="25" fillId="0" borderId="0" xfId="0" applyNumberFormat="1" applyFont="1" applyAlignment="1">
      <alignment horizontal="right" vertical="center"/>
    </xf>
    <xf numFmtId="170" fontId="4" fillId="0" borderId="5" xfId="0" applyNumberFormat="1" applyFont="1" applyFill="1" applyBorder="1" applyAlignment="1">
      <alignment vertical="center"/>
    </xf>
    <xf numFmtId="170" fontId="4" fillId="0" borderId="5" xfId="0" applyNumberFormat="1" applyFont="1" applyFill="1" applyBorder="1" applyAlignment="1">
      <alignment horizontal="right" vertical="center"/>
    </xf>
    <xf numFmtId="170" fontId="8" fillId="0" borderId="6" xfId="0" applyNumberFormat="1" applyFont="1" applyFill="1" applyBorder="1" applyAlignment="1">
      <alignment vertical="center"/>
    </xf>
    <xf numFmtId="170" fontId="8" fillId="0" borderId="6" xfId="0" applyNumberFormat="1" applyFont="1" applyFill="1" applyBorder="1" applyAlignment="1">
      <alignment horizontal="right" vertical="center"/>
    </xf>
    <xf numFmtId="169" fontId="4" fillId="3" borderId="5" xfId="0" applyNumberFormat="1" applyFont="1" applyFill="1" applyBorder="1" applyAlignment="1">
      <alignment horizontal="right" vertical="center"/>
    </xf>
    <xf numFmtId="169" fontId="8" fillId="3" borderId="6" xfId="0" applyNumberFormat="1" applyFont="1" applyFill="1" applyBorder="1" applyAlignment="1">
      <alignment horizontal="right" vertical="center"/>
    </xf>
    <xf numFmtId="169" fontId="26" fillId="0" borderId="0" xfId="0" applyNumberFormat="1" applyFont="1" applyFill="1" applyBorder="1" applyAlignment="1">
      <alignment horizontal="right" vertical="center"/>
    </xf>
    <xf numFmtId="169" fontId="0" fillId="0" borderId="11" xfId="0" applyNumberFormat="1" applyFont="1" applyBorder="1" applyAlignment="1">
      <alignment vertical="center"/>
    </xf>
    <xf numFmtId="169" fontId="0" fillId="0" borderId="11" xfId="0" applyNumberFormat="1" applyFont="1" applyBorder="1" applyAlignment="1">
      <alignment horizontal="right" vertical="center"/>
    </xf>
    <xf numFmtId="169" fontId="2" fillId="6" borderId="0" xfId="0" applyNumberFormat="1" applyFont="1" applyFill="1" applyBorder="1" applyAlignment="1">
      <alignment horizontal="right" vertical="center" wrapText="1" readingOrder="1"/>
    </xf>
    <xf numFmtId="169" fontId="2" fillId="6" borderId="0" xfId="0" applyNumberFormat="1" applyFont="1" applyFill="1" applyBorder="1" applyAlignment="1">
      <alignment horizontal="right" vertical="center" wrapText="1"/>
    </xf>
    <xf numFmtId="169" fontId="3" fillId="0" borderId="0" xfId="0" applyNumberFormat="1" applyFont="1" applyAlignment="1">
      <alignment vertical="center"/>
    </xf>
    <xf numFmtId="169" fontId="3" fillId="0" borderId="0" xfId="0" applyNumberFormat="1" applyFont="1" applyAlignment="1">
      <alignment horizontal="right" vertical="center"/>
    </xf>
    <xf numFmtId="0" fontId="24" fillId="0" borderId="11" xfId="0" applyFont="1" applyBorder="1" applyAlignment="1">
      <alignment horizontal="right" vertical="center"/>
    </xf>
    <xf numFmtId="0" fontId="24" fillId="0" borderId="12" xfId="0" applyFont="1" applyBorder="1" applyAlignment="1">
      <alignment horizontal="right" vertical="center"/>
    </xf>
    <xf numFmtId="0" fontId="2" fillId="5" borderId="0" xfId="0" applyFont="1" applyFill="1" applyBorder="1" applyAlignment="1">
      <alignment horizontal="right" vertical="center" wrapText="1"/>
    </xf>
    <xf numFmtId="171" fontId="0" fillId="0" borderId="0" xfId="0" applyNumberFormat="1" applyFont="1" applyAlignment="1">
      <alignment vertical="center"/>
    </xf>
    <xf numFmtId="171" fontId="0" fillId="0" borderId="0" xfId="0" applyNumberFormat="1" applyFont="1" applyAlignment="1">
      <alignment horizontal="right" vertical="center"/>
    </xf>
    <xf numFmtId="0" fontId="28" fillId="0" borderId="12" xfId="0" applyFont="1" applyBorder="1" applyAlignment="1">
      <alignment horizontal="right" vertical="center"/>
    </xf>
    <xf numFmtId="169" fontId="26" fillId="4" borderId="0" xfId="0" applyNumberFormat="1" applyFont="1" applyFill="1" applyBorder="1" applyAlignment="1">
      <alignment horizontal="right" vertical="center"/>
    </xf>
    <xf numFmtId="170" fontId="8" fillId="0" borderId="0" xfId="0" applyNumberFormat="1" applyFont="1" applyFill="1" applyBorder="1" applyAlignment="1">
      <alignment vertical="center"/>
    </xf>
    <xf numFmtId="170" fontId="8" fillId="0" borderId="0" xfId="0" applyNumberFormat="1" applyFont="1" applyFill="1" applyBorder="1" applyAlignment="1">
      <alignment horizontal="right" vertical="center"/>
    </xf>
    <xf numFmtId="170" fontId="8" fillId="8" borderId="0" xfId="0" applyNumberFormat="1" applyFont="1" applyFill="1" applyAlignment="1">
      <alignment vertical="center"/>
    </xf>
    <xf numFmtId="170" fontId="8" fillId="8" borderId="0" xfId="0" applyNumberFormat="1" applyFont="1" applyFill="1" applyBorder="1" applyAlignment="1">
      <alignment vertical="center"/>
    </xf>
    <xf numFmtId="0" fontId="0" fillId="0" borderId="0" xfId="0" applyFont="1" applyFill="1" applyAlignment="1">
      <alignment vertical="center"/>
    </xf>
    <xf numFmtId="170" fontId="4" fillId="0" borderId="3" xfId="0" applyNumberFormat="1" applyFont="1" applyFill="1" applyBorder="1" applyAlignment="1">
      <alignment horizontal="right" vertical="center"/>
    </xf>
    <xf numFmtId="170" fontId="0" fillId="0" borderId="0" xfId="0" applyNumberFormat="1" applyFont="1" applyFill="1" applyAlignment="1">
      <alignment horizontal="right" vertical="center"/>
    </xf>
    <xf numFmtId="170" fontId="4" fillId="3" borderId="3" xfId="0" applyNumberFormat="1" applyFont="1" applyFill="1" applyBorder="1" applyAlignment="1">
      <alignment horizontal="right" vertical="center"/>
    </xf>
    <xf numFmtId="168" fontId="8" fillId="0" borderId="0" xfId="1" applyNumberFormat="1" applyFont="1" applyAlignment="1">
      <alignment horizontal="right" vertical="center"/>
    </xf>
    <xf numFmtId="4" fontId="8" fillId="0" borderId="0" xfId="1" applyNumberFormat="1" applyFont="1" applyAlignment="1">
      <alignment horizontal="right" vertical="center"/>
    </xf>
    <xf numFmtId="0" fontId="31" fillId="0" borderId="0" xfId="0" applyFont="1"/>
    <xf numFmtId="0" fontId="7" fillId="0" borderId="0" xfId="0" applyFont="1" applyFill="1" applyBorder="1" applyAlignment="1">
      <alignment vertical="center"/>
    </xf>
    <xf numFmtId="0" fontId="23" fillId="0" borderId="0" xfId="0" applyFont="1" applyAlignment="1">
      <alignment horizontal="left" vertical="center"/>
    </xf>
    <xf numFmtId="0" fontId="32" fillId="0" borderId="0" xfId="0" applyFont="1" applyAlignment="1">
      <alignment vertical="center"/>
    </xf>
    <xf numFmtId="0" fontId="7" fillId="0" borderId="0" xfId="0" applyFont="1" applyBorder="1" applyAlignment="1">
      <alignment vertical="center"/>
    </xf>
    <xf numFmtId="0" fontId="2" fillId="2" borderId="0" xfId="0" applyFont="1" applyFill="1" applyBorder="1" applyAlignment="1">
      <alignment horizontal="right" vertical="center" readingOrder="1"/>
    </xf>
    <xf numFmtId="0" fontId="24" fillId="0" borderId="0" xfId="0" applyFont="1" applyBorder="1" applyAlignment="1">
      <alignment horizontal="left" vertical="center" indent="2"/>
    </xf>
    <xf numFmtId="0" fontId="2" fillId="6" borderId="0" xfId="0" applyFont="1" applyFill="1" applyBorder="1" applyAlignment="1">
      <alignment horizontal="right" vertical="center" readingOrder="1"/>
    </xf>
    <xf numFmtId="0" fontId="26" fillId="0" borderId="0" xfId="0" applyFont="1" applyAlignment="1">
      <alignment vertical="center"/>
    </xf>
    <xf numFmtId="0" fontId="2" fillId="6" borderId="0" xfId="0" applyFont="1" applyFill="1" applyBorder="1" applyAlignment="1">
      <alignment horizontal="center" vertical="center" wrapText="1" readingOrder="1"/>
    </xf>
    <xf numFmtId="0" fontId="2" fillId="2" borderId="0" xfId="0" applyFont="1" applyFill="1" applyBorder="1" applyAlignment="1">
      <alignment horizontal="center" vertical="center" readingOrder="1"/>
    </xf>
    <xf numFmtId="0" fontId="24" fillId="0" borderId="0" xfId="0" applyFont="1" applyBorder="1" applyAlignment="1">
      <alignment horizontal="center" vertical="center"/>
    </xf>
    <xf numFmtId="0" fontId="28" fillId="0" borderId="0" xfId="0" applyFont="1" applyBorder="1" applyAlignment="1">
      <alignment horizontal="left" vertical="center" indent="4"/>
    </xf>
    <xf numFmtId="0" fontId="2" fillId="5" borderId="0" xfId="0" applyFont="1" applyFill="1" applyBorder="1" applyAlignment="1">
      <alignment horizontal="right" vertical="center" readingOrder="1"/>
    </xf>
    <xf numFmtId="172" fontId="8" fillId="0" borderId="0" xfId="0" applyNumberFormat="1" applyFont="1" applyAlignment="1">
      <alignment vertical="center"/>
    </xf>
    <xf numFmtId="14" fontId="8" fillId="0" borderId="0" xfId="0" quotePrefix="1" applyNumberFormat="1" applyFont="1" applyAlignment="1">
      <alignment horizontal="right"/>
    </xf>
    <xf numFmtId="172" fontId="0" fillId="0" borderId="0" xfId="0" applyNumberFormat="1" applyFont="1" applyAlignment="1">
      <alignment vertical="center"/>
    </xf>
    <xf numFmtId="172" fontId="0" fillId="0" borderId="2" xfId="0" applyNumberFormat="1" applyFont="1" applyBorder="1" applyAlignment="1">
      <alignment vertical="center"/>
    </xf>
    <xf numFmtId="0" fontId="33" fillId="2" borderId="0" xfId="0" applyFont="1" applyFill="1" applyBorder="1" applyAlignment="1">
      <alignment horizontal="right" vertical="center" readingOrder="1"/>
    </xf>
    <xf numFmtId="14" fontId="33" fillId="2" borderId="0" xfId="0" applyNumberFormat="1" applyFont="1" applyFill="1" applyBorder="1" applyAlignment="1">
      <alignment horizontal="right" vertical="center" readingOrder="1"/>
    </xf>
    <xf numFmtId="0" fontId="33" fillId="2" borderId="0" xfId="0" applyFont="1" applyFill="1" applyBorder="1" applyAlignment="1">
      <alignment horizontal="right" vertical="center" wrapText="1" readingOrder="1"/>
    </xf>
    <xf numFmtId="170" fontId="10" fillId="0" borderId="3" xfId="0" applyNumberFormat="1" applyFont="1" applyFill="1" applyBorder="1" applyAlignment="1">
      <alignment vertical="center"/>
    </xf>
    <xf numFmtId="170" fontId="4" fillId="9" borderId="3" xfId="0" applyNumberFormat="1" applyFont="1" applyFill="1" applyBorder="1" applyAlignment="1">
      <alignment vertical="center"/>
    </xf>
    <xf numFmtId="170" fontId="10" fillId="9" borderId="3" xfId="0" applyNumberFormat="1" applyFont="1" applyFill="1" applyBorder="1" applyAlignment="1">
      <alignment vertical="center"/>
    </xf>
    <xf numFmtId="0" fontId="2" fillId="2" borderId="0" xfId="0" applyFont="1" applyFill="1" applyBorder="1" applyAlignment="1">
      <alignment horizontal="centerContinuous" vertical="center" readingOrder="1"/>
    </xf>
    <xf numFmtId="0" fontId="2" fillId="2" borderId="13" xfId="0" applyFont="1" applyFill="1" applyBorder="1" applyAlignment="1">
      <alignment horizontal="centerContinuous" vertical="center" readingOrder="1"/>
    </xf>
    <xf numFmtId="172" fontId="2" fillId="2" borderId="0" xfId="0" applyNumberFormat="1" applyFont="1" applyFill="1" applyBorder="1" applyAlignment="1">
      <alignment horizontal="right" vertical="center" wrapText="1" readingOrder="1"/>
    </xf>
    <xf numFmtId="172" fontId="4" fillId="0" borderId="3" xfId="1" applyNumberFormat="1" applyFont="1" applyBorder="1" applyAlignment="1">
      <alignment horizontal="right" vertical="center"/>
    </xf>
    <xf numFmtId="173" fontId="4" fillId="0" borderId="3" xfId="9" applyNumberFormat="1" applyFont="1" applyBorder="1" applyAlignment="1">
      <alignment horizontal="right" vertical="center"/>
    </xf>
    <xf numFmtId="172" fontId="0" fillId="0" borderId="0" xfId="1" applyNumberFormat="1" applyFont="1" applyAlignment="1">
      <alignment horizontal="right" vertical="center"/>
    </xf>
    <xf numFmtId="173" fontId="0" fillId="0" borderId="0" xfId="9" applyNumberFormat="1" applyFont="1" applyAlignment="1">
      <alignment horizontal="right" vertical="center"/>
    </xf>
    <xf numFmtId="172" fontId="8" fillId="8" borderId="0" xfId="1" applyNumberFormat="1" applyFont="1" applyFill="1" applyAlignment="1">
      <alignment horizontal="right" vertical="center"/>
    </xf>
    <xf numFmtId="173" fontId="8" fillId="8" borderId="0" xfId="9" applyNumberFormat="1" applyFont="1" applyFill="1" applyAlignment="1">
      <alignment horizontal="right" vertical="center"/>
    </xf>
    <xf numFmtId="172" fontId="4" fillId="3" borderId="3" xfId="1" applyNumberFormat="1" applyFont="1" applyFill="1" applyBorder="1" applyAlignment="1">
      <alignment horizontal="right" vertical="center"/>
    </xf>
    <xf numFmtId="173" fontId="4" fillId="3" borderId="3" xfId="9" applyNumberFormat="1" applyFont="1" applyFill="1" applyBorder="1" applyAlignment="1">
      <alignment horizontal="right" vertical="center"/>
    </xf>
    <xf numFmtId="172" fontId="4" fillId="9" borderId="3" xfId="1" applyNumberFormat="1" applyFont="1" applyFill="1" applyBorder="1" applyAlignment="1">
      <alignment horizontal="right" vertical="center"/>
    </xf>
    <xf numFmtId="173" fontId="4" fillId="9" borderId="3" xfId="9" applyNumberFormat="1" applyFont="1" applyFill="1" applyBorder="1" applyAlignment="1">
      <alignment horizontal="right" vertical="center"/>
    </xf>
    <xf numFmtId="170" fontId="34" fillId="0" borderId="3" xfId="0" applyNumberFormat="1" applyFont="1" applyFill="1" applyBorder="1" applyAlignment="1">
      <alignment vertical="center"/>
    </xf>
    <xf numFmtId="170" fontId="19" fillId="0" borderId="0" xfId="0" applyNumberFormat="1" applyFont="1" applyFill="1" applyAlignment="1">
      <alignment vertical="center"/>
    </xf>
    <xf numFmtId="170" fontId="35" fillId="8" borderId="0" xfId="0" applyNumberFormat="1" applyFont="1" applyFill="1" applyAlignment="1">
      <alignment vertical="center"/>
    </xf>
    <xf numFmtId="170" fontId="34" fillId="3" borderId="3" xfId="0" applyNumberFormat="1" applyFont="1" applyFill="1" applyBorder="1" applyAlignment="1">
      <alignment vertical="center"/>
    </xf>
    <xf numFmtId="170" fontId="34" fillId="9" borderId="3" xfId="0" applyNumberFormat="1" applyFont="1" applyFill="1" applyBorder="1" applyAlignment="1">
      <alignment vertical="center"/>
    </xf>
    <xf numFmtId="170" fontId="8" fillId="9" borderId="3" xfId="0" applyNumberFormat="1" applyFont="1" applyFill="1" applyBorder="1" applyAlignment="1">
      <alignment vertical="center"/>
    </xf>
    <xf numFmtId="169" fontId="10" fillId="0" borderId="3" xfId="0" applyNumberFormat="1" applyFont="1" applyBorder="1" applyAlignment="1">
      <alignment vertical="center"/>
    </xf>
    <xf numFmtId="169" fontId="21" fillId="0" borderId="0" xfId="0" applyNumberFormat="1" applyFont="1" applyAlignment="1">
      <alignment vertical="center"/>
    </xf>
    <xf numFmtId="169" fontId="10" fillId="3" borderId="3" xfId="0" applyNumberFormat="1" applyFont="1" applyFill="1" applyBorder="1" applyAlignment="1">
      <alignment vertical="center"/>
    </xf>
    <xf numFmtId="168" fontId="32" fillId="0" borderId="0" xfId="1" applyNumberFormat="1" applyFont="1" applyAlignment="1">
      <alignment vertical="center"/>
    </xf>
    <xf numFmtId="174" fontId="32" fillId="0" borderId="0" xfId="3" applyNumberFormat="1" applyFont="1" applyAlignment="1">
      <alignment horizontal="center" vertical="center"/>
    </xf>
    <xf numFmtId="0" fontId="8" fillId="0" borderId="11" xfId="0" applyFont="1" applyBorder="1" applyAlignment="1">
      <alignment vertical="center"/>
    </xf>
    <xf numFmtId="0" fontId="0" fillId="0" borderId="0" xfId="0" applyFont="1" applyBorder="1" applyAlignment="1">
      <alignment vertical="center"/>
    </xf>
    <xf numFmtId="0" fontId="33" fillId="6" borderId="0" xfId="0" applyFont="1" applyFill="1" applyBorder="1" applyAlignment="1">
      <alignment horizontal="right" vertical="center" readingOrder="1"/>
    </xf>
    <xf numFmtId="0" fontId="33" fillId="6" borderId="0" xfId="0" applyFont="1" applyFill="1" applyBorder="1" applyAlignment="1">
      <alignment horizontal="right" vertical="center" wrapText="1" readingOrder="1"/>
    </xf>
    <xf numFmtId="169" fontId="37" fillId="0" borderId="3" xfId="0" applyNumberFormat="1" applyFont="1" applyBorder="1" applyAlignment="1">
      <alignment vertical="center"/>
    </xf>
    <xf numFmtId="169" fontId="37" fillId="3" borderId="3" xfId="0" applyNumberFormat="1" applyFont="1" applyFill="1" applyBorder="1" applyAlignment="1">
      <alignment vertical="center"/>
    </xf>
    <xf numFmtId="0" fontId="8" fillId="0" borderId="2" xfId="0" applyFont="1" applyBorder="1" applyAlignment="1">
      <alignment vertical="center"/>
    </xf>
    <xf numFmtId="169" fontId="8" fillId="0" borderId="11" xfId="0" applyNumberFormat="1" applyFont="1" applyBorder="1" applyAlignment="1">
      <alignment vertical="center"/>
    </xf>
    <xf numFmtId="169" fontId="0" fillId="0" borderId="0" xfId="0" applyNumberFormat="1" applyFont="1" applyBorder="1" applyAlignment="1">
      <alignment vertical="center"/>
    </xf>
    <xf numFmtId="0" fontId="33" fillId="6" borderId="0" xfId="0" applyFont="1" applyFill="1" applyBorder="1" applyAlignment="1">
      <alignment horizontal="center" vertical="center" wrapText="1" readingOrder="1"/>
    </xf>
    <xf numFmtId="169" fontId="33" fillId="6" borderId="0" xfId="0" applyNumberFormat="1" applyFont="1" applyFill="1" applyBorder="1" applyAlignment="1">
      <alignment horizontal="right" vertical="center" wrapText="1" readingOrder="1"/>
    </xf>
    <xf numFmtId="169" fontId="23" fillId="0" borderId="0" xfId="0" applyNumberFormat="1" applyFont="1" applyAlignment="1">
      <alignment vertical="center"/>
    </xf>
    <xf numFmtId="0" fontId="33" fillId="2" borderId="0" xfId="0" applyFont="1" applyFill="1" applyBorder="1" applyAlignment="1">
      <alignment horizontal="center" vertical="center" readingOrder="1"/>
    </xf>
    <xf numFmtId="0" fontId="38" fillId="0" borderId="11" xfId="0" applyFont="1" applyBorder="1" applyAlignment="1">
      <alignment vertical="center"/>
    </xf>
    <xf numFmtId="0" fontId="24" fillId="0" borderId="0" xfId="0" applyFont="1" applyBorder="1" applyAlignment="1">
      <alignment vertical="center"/>
    </xf>
    <xf numFmtId="0" fontId="38" fillId="0" borderId="0" xfId="0" applyFont="1" applyBorder="1" applyAlignment="1">
      <alignment vertical="center"/>
    </xf>
    <xf numFmtId="0" fontId="38" fillId="0" borderId="12" xfId="0" applyFont="1" applyBorder="1" applyAlignment="1">
      <alignment vertical="center"/>
    </xf>
    <xf numFmtId="0" fontId="33" fillId="5" borderId="0" xfId="0" applyFont="1" applyFill="1" applyBorder="1" applyAlignment="1">
      <alignment horizontal="right" vertical="center" readingOrder="1"/>
    </xf>
    <xf numFmtId="0" fontId="33" fillId="5" borderId="0" xfId="0" applyFont="1" applyFill="1" applyBorder="1" applyAlignment="1">
      <alignment horizontal="right" vertical="center" wrapText="1" readingOrder="1"/>
    </xf>
    <xf numFmtId="171" fontId="8" fillId="0" borderId="0" xfId="0" applyNumberFormat="1" applyFont="1" applyAlignment="1">
      <alignment vertical="center"/>
    </xf>
    <xf numFmtId="0" fontId="39" fillId="0" borderId="12" xfId="0" applyFont="1" applyBorder="1" applyAlignment="1">
      <alignment vertical="center"/>
    </xf>
    <xf numFmtId="0" fontId="28" fillId="0" borderId="0" xfId="0" applyFont="1" applyBorder="1" applyAlignment="1">
      <alignment vertical="center"/>
    </xf>
    <xf numFmtId="0" fontId="39" fillId="0" borderId="0" xfId="0" applyFont="1" applyBorder="1" applyAlignment="1">
      <alignment vertical="center"/>
    </xf>
    <xf numFmtId="169" fontId="4" fillId="0" borderId="3" xfId="0" applyNumberFormat="1" applyFont="1" applyFill="1" applyBorder="1" applyAlignment="1">
      <alignment vertical="center"/>
    </xf>
    <xf numFmtId="169" fontId="0" fillId="0" borderId="0" xfId="0" applyNumberFormat="1" applyFont="1" applyFill="1" applyAlignment="1">
      <alignment vertical="center"/>
    </xf>
    <xf numFmtId="172" fontId="2" fillId="2" borderId="13" xfId="0" applyNumberFormat="1" applyFont="1" applyFill="1" applyBorder="1" applyAlignment="1">
      <alignment horizontal="centerContinuous" vertical="center" readingOrder="1"/>
    </xf>
    <xf numFmtId="172" fontId="36" fillId="0" borderId="0" xfId="0" applyNumberFormat="1" applyFont="1" applyAlignment="1">
      <alignment vertical="center"/>
    </xf>
    <xf numFmtId="0" fontId="36" fillId="0" borderId="0" xfId="0" applyFont="1" applyAlignment="1">
      <alignment vertical="center"/>
    </xf>
    <xf numFmtId="172" fontId="0" fillId="0" borderId="11" xfId="0" applyNumberFormat="1" applyFont="1" applyBorder="1" applyAlignment="1">
      <alignment vertical="center"/>
    </xf>
    <xf numFmtId="172" fontId="0" fillId="0" borderId="0" xfId="0" applyNumberFormat="1" applyFont="1" applyBorder="1" applyAlignment="1">
      <alignment vertical="center"/>
    </xf>
    <xf numFmtId="172" fontId="2" fillId="6" borderId="13" xfId="0" applyNumberFormat="1" applyFont="1" applyFill="1" applyBorder="1" applyAlignment="1">
      <alignment horizontal="centerContinuous" vertical="center" readingOrder="1"/>
    </xf>
    <xf numFmtId="0" fontId="2" fillId="6" borderId="13" xfId="0" applyFont="1" applyFill="1" applyBorder="1" applyAlignment="1">
      <alignment horizontal="centerContinuous" vertical="center" readingOrder="1"/>
    </xf>
    <xf numFmtId="172" fontId="2" fillId="6" borderId="0" xfId="0" applyNumberFormat="1" applyFont="1" applyFill="1" applyBorder="1" applyAlignment="1">
      <alignment horizontal="right" vertical="center" wrapText="1" readingOrder="1"/>
    </xf>
    <xf numFmtId="172" fontId="4" fillId="0" borderId="5" xfId="1" applyNumberFormat="1" applyFont="1" applyFill="1" applyBorder="1" applyAlignment="1">
      <alignment horizontal="right" vertical="center"/>
    </xf>
    <xf numFmtId="173" fontId="4" fillId="0" borderId="5" xfId="9" applyNumberFormat="1" applyFont="1" applyBorder="1" applyAlignment="1">
      <alignment horizontal="right" vertical="center"/>
    </xf>
    <xf numFmtId="172" fontId="4" fillId="0" borderId="5" xfId="1" applyNumberFormat="1" applyFont="1" applyBorder="1" applyAlignment="1">
      <alignment horizontal="right" vertical="center"/>
    </xf>
    <xf numFmtId="170" fontId="34" fillId="0" borderId="5" xfId="0" applyNumberFormat="1" applyFont="1" applyFill="1" applyBorder="1" applyAlignment="1">
      <alignment vertical="center"/>
    </xf>
    <xf numFmtId="172" fontId="8" fillId="8" borderId="0" xfId="1" applyNumberFormat="1" applyFont="1" applyFill="1" applyBorder="1" applyAlignment="1">
      <alignment horizontal="right" vertical="center"/>
    </xf>
    <xf numFmtId="173" fontId="8" fillId="8" borderId="0" xfId="9" applyNumberFormat="1" applyFont="1" applyFill="1" applyBorder="1" applyAlignment="1">
      <alignment horizontal="right" vertical="center"/>
    </xf>
    <xf numFmtId="170" fontId="35" fillId="8" borderId="0" xfId="0" applyNumberFormat="1" applyFont="1" applyFill="1" applyBorder="1" applyAlignment="1">
      <alignment vertical="center"/>
    </xf>
    <xf numFmtId="169" fontId="34" fillId="0" borderId="3" xfId="0" applyNumberFormat="1" applyFont="1" applyBorder="1" applyAlignment="1">
      <alignment vertical="center"/>
    </xf>
    <xf numFmtId="169" fontId="19" fillId="0" borderId="0" xfId="0" applyNumberFormat="1" applyFont="1" applyAlignment="1">
      <alignment vertical="center"/>
    </xf>
    <xf numFmtId="169" fontId="34" fillId="3" borderId="3" xfId="0" applyNumberFormat="1" applyFont="1" applyFill="1" applyBorder="1" applyAlignment="1">
      <alignment vertical="center"/>
    </xf>
    <xf numFmtId="169" fontId="2" fillId="6" borderId="0" xfId="0" applyNumberFormat="1" applyFont="1" applyFill="1" applyBorder="1" applyAlignment="1">
      <alignment horizontal="right" vertical="center" readingOrder="1"/>
    </xf>
    <xf numFmtId="172" fontId="0" fillId="0" borderId="0" xfId="0" applyNumberFormat="1" applyFont="1" applyFill="1" applyAlignment="1">
      <alignment vertical="center"/>
    </xf>
    <xf numFmtId="172" fontId="24" fillId="0" borderId="11" xfId="0" applyNumberFormat="1" applyFont="1" applyBorder="1" applyAlignment="1">
      <alignment vertical="center"/>
    </xf>
    <xf numFmtId="172" fontId="24" fillId="0" borderId="0" xfId="0" applyNumberFormat="1" applyFont="1" applyBorder="1" applyAlignment="1">
      <alignment vertical="center"/>
    </xf>
    <xf numFmtId="0" fontId="29" fillId="0" borderId="0" xfId="0" applyFont="1" applyAlignment="1">
      <alignment vertical="center"/>
    </xf>
    <xf numFmtId="172" fontId="4" fillId="9" borderId="5" xfId="1" applyNumberFormat="1" applyFont="1" applyFill="1" applyBorder="1" applyAlignment="1">
      <alignment horizontal="right" vertical="center"/>
    </xf>
    <xf numFmtId="173" fontId="4" fillId="9" borderId="5" xfId="9" applyNumberFormat="1" applyFont="1" applyFill="1" applyBorder="1" applyAlignment="1">
      <alignment horizontal="right" vertical="center"/>
    </xf>
    <xf numFmtId="169" fontId="20" fillId="9" borderId="5" xfId="0" applyNumberFormat="1" applyFont="1" applyFill="1" applyBorder="1" applyAlignment="1">
      <alignment horizontal="right" vertical="center"/>
    </xf>
    <xf numFmtId="172" fontId="4" fillId="9" borderId="6" xfId="1" applyNumberFormat="1" applyFont="1" applyFill="1" applyBorder="1" applyAlignment="1">
      <alignment horizontal="right" vertical="center"/>
    </xf>
    <xf numFmtId="173" fontId="4" fillId="9" borderId="6" xfId="9" applyNumberFormat="1" applyFont="1" applyFill="1" applyBorder="1" applyAlignment="1">
      <alignment horizontal="right" vertical="center"/>
    </xf>
    <xf numFmtId="169" fontId="20" fillId="9" borderId="6" xfId="0" applyNumberFormat="1" applyFont="1" applyFill="1" applyBorder="1" applyAlignment="1">
      <alignment horizontal="right" vertical="center"/>
    </xf>
    <xf numFmtId="172" fontId="0" fillId="9" borderId="0" xfId="1" applyNumberFormat="1" applyFont="1" applyFill="1" applyAlignment="1">
      <alignment horizontal="right" vertical="center"/>
    </xf>
    <xf numFmtId="173" fontId="0" fillId="9" borderId="0" xfId="9" applyNumberFormat="1" applyFont="1" applyFill="1" applyAlignment="1">
      <alignment horizontal="right" vertical="center"/>
    </xf>
    <xf numFmtId="169" fontId="12" fillId="9" borderId="0" xfId="0" applyNumberFormat="1" applyFont="1" applyFill="1" applyAlignment="1">
      <alignment horizontal="right" vertical="center"/>
    </xf>
    <xf numFmtId="169" fontId="20" fillId="9" borderId="3" xfId="0" applyNumberFormat="1" applyFont="1" applyFill="1" applyBorder="1" applyAlignment="1">
      <alignment horizontal="right" vertical="center"/>
    </xf>
    <xf numFmtId="172" fontId="24" fillId="0" borderId="12" xfId="0" applyNumberFormat="1" applyFont="1" applyBorder="1" applyAlignment="1">
      <alignment vertical="center"/>
    </xf>
    <xf numFmtId="172" fontId="2" fillId="5" borderId="13" xfId="0" applyNumberFormat="1" applyFont="1" applyFill="1" applyBorder="1" applyAlignment="1">
      <alignment horizontal="centerContinuous" vertical="center" readingOrder="1"/>
    </xf>
    <xf numFmtId="0" fontId="2" fillId="5" borderId="13" xfId="0" applyFont="1" applyFill="1" applyBorder="1" applyAlignment="1">
      <alignment horizontal="centerContinuous" vertical="center" readingOrder="1"/>
    </xf>
    <xf numFmtId="172" fontId="2" fillId="5" borderId="0" xfId="0" applyNumberFormat="1" applyFont="1" applyFill="1" applyBorder="1" applyAlignment="1">
      <alignment horizontal="right" vertical="center" wrapText="1" readingOrder="1"/>
    </xf>
    <xf numFmtId="172" fontId="28" fillId="0" borderId="12" xfId="0" applyNumberFormat="1" applyFont="1" applyBorder="1" applyAlignment="1">
      <alignment vertical="center"/>
    </xf>
    <xf numFmtId="172" fontId="28" fillId="0" borderId="0" xfId="0" applyNumberFormat="1" applyFont="1" applyBorder="1" applyAlignment="1">
      <alignment vertical="center"/>
    </xf>
    <xf numFmtId="176" fontId="0" fillId="4" borderId="0" xfId="0" applyNumberFormat="1" applyFill="1" applyAlignment="1">
      <alignment vertical="center"/>
    </xf>
    <xf numFmtId="170" fontId="0" fillId="0" borderId="0" xfId="0" applyNumberFormat="1"/>
    <xf numFmtId="0" fontId="0" fillId="0" borderId="0" xfId="0" applyFill="1"/>
    <xf numFmtId="0" fontId="40" fillId="0" borderId="0" xfId="14" applyFont="1"/>
    <xf numFmtId="11" fontId="40" fillId="0" borderId="0" xfId="14" applyNumberFormat="1" applyFont="1"/>
    <xf numFmtId="0" fontId="36"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2" fillId="0" borderId="0" xfId="0" applyFont="1" applyAlignment="1">
      <alignment horizontal="center" vertical="center"/>
    </xf>
    <xf numFmtId="166" fontId="12" fillId="0" borderId="0" xfId="0" applyNumberFormat="1" applyFont="1" applyAlignment="1">
      <alignment horizontal="center" vertical="center"/>
    </xf>
    <xf numFmtId="166" fontId="20" fillId="3" borderId="3" xfId="0" applyNumberFormat="1" applyFont="1" applyFill="1" applyBorder="1" applyAlignment="1">
      <alignment horizontal="center" vertical="center"/>
    </xf>
    <xf numFmtId="166" fontId="0" fillId="0" borderId="0" xfId="0" applyNumberFormat="1" applyAlignment="1">
      <alignment horizontal="center" vertical="center"/>
    </xf>
    <xf numFmtId="166" fontId="0" fillId="0" borderId="1" xfId="0" applyNumberFormat="1" applyBorder="1" applyAlignment="1">
      <alignment horizontal="center" vertical="center"/>
    </xf>
    <xf numFmtId="166" fontId="12" fillId="0" borderId="1" xfId="0" applyNumberFormat="1" applyFont="1" applyBorder="1" applyAlignment="1">
      <alignment horizontal="center" vertical="center"/>
    </xf>
    <xf numFmtId="176" fontId="12" fillId="4" borderId="0" xfId="0" applyNumberFormat="1" applyFont="1" applyFill="1" applyAlignment="1">
      <alignment horizontal="center" vertical="center"/>
    </xf>
    <xf numFmtId="166" fontId="12" fillId="4" borderId="0" xfId="0" applyNumberFormat="1" applyFont="1" applyFill="1" applyAlignment="1">
      <alignment horizontal="center" vertical="center"/>
    </xf>
    <xf numFmtId="0" fontId="3" fillId="0" borderId="0" xfId="0" applyFont="1" applyAlignment="1">
      <alignment horizontal="center" vertical="center"/>
    </xf>
    <xf numFmtId="167" fontId="0" fillId="0" borderId="1" xfId="0" applyNumberFormat="1" applyBorder="1" applyAlignment="1">
      <alignment horizontal="center" vertical="center"/>
    </xf>
    <xf numFmtId="167" fontId="3" fillId="0" borderId="1" xfId="0" applyNumberFormat="1" applyFont="1" applyBorder="1" applyAlignment="1">
      <alignment horizontal="center" vertical="center"/>
    </xf>
    <xf numFmtId="168" fontId="0" fillId="0" borderId="0" xfId="0" applyNumberFormat="1" applyAlignment="1">
      <alignment horizontal="center" vertical="center"/>
    </xf>
    <xf numFmtId="168" fontId="3" fillId="0" borderId="0" xfId="0" applyNumberFormat="1" applyFont="1" applyAlignment="1">
      <alignment horizontal="center" vertical="center"/>
    </xf>
    <xf numFmtId="166" fontId="3" fillId="0" borderId="0" xfId="0" applyNumberFormat="1" applyFont="1" applyAlignment="1">
      <alignment horizontal="center" vertical="center"/>
    </xf>
    <xf numFmtId="166"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8" fontId="12" fillId="0" borderId="0" xfId="0" applyNumberFormat="1" applyFont="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9" fillId="0" borderId="10" xfId="0" applyFont="1" applyFill="1" applyBorder="1" applyAlignment="1">
      <alignment horizontal="left" vertical="center"/>
    </xf>
    <xf numFmtId="0" fontId="0" fillId="0" borderId="0" xfId="0" applyFont="1" applyFill="1" applyAlignment="1">
      <alignment horizontal="right" vertical="center"/>
    </xf>
    <xf numFmtId="166" fontId="42" fillId="0" borderId="0" xfId="0" applyNumberFormat="1" applyFont="1" applyAlignment="1">
      <alignment horizontal="center" vertical="center" wrapText="1"/>
    </xf>
    <xf numFmtId="166" fontId="42" fillId="0" borderId="0" xfId="0" applyNumberFormat="1" applyFont="1" applyAlignment="1">
      <alignment horizontal="center" vertical="center"/>
    </xf>
    <xf numFmtId="166" fontId="42" fillId="0" borderId="1" xfId="0" applyNumberFormat="1" applyFont="1" applyBorder="1" applyAlignment="1">
      <alignment horizontal="center" vertical="center"/>
    </xf>
    <xf numFmtId="0" fontId="7" fillId="0" borderId="2" xfId="0" applyFont="1" applyBorder="1" applyAlignment="1">
      <alignment horizontal="left" vertical="center"/>
    </xf>
    <xf numFmtId="168" fontId="0" fillId="0" borderId="0" xfId="0" applyNumberFormat="1" applyFill="1" applyAlignment="1">
      <alignment horizontal="center" vertical="center"/>
    </xf>
    <xf numFmtId="0" fontId="0" fillId="0" borderId="2" xfId="0" applyFill="1" applyBorder="1" applyAlignment="1">
      <alignment horizontal="center" vertical="center"/>
    </xf>
    <xf numFmtId="0" fontId="2" fillId="0" borderId="0" xfId="0" applyFont="1" applyFill="1" applyBorder="1" applyAlignment="1">
      <alignment horizontal="left" vertical="center" readingOrder="1"/>
    </xf>
    <xf numFmtId="0" fontId="2" fillId="0" borderId="0" xfId="0" applyFont="1" applyFill="1" applyBorder="1" applyAlignment="1">
      <alignment horizontal="right" vertical="center" wrapText="1"/>
    </xf>
    <xf numFmtId="0" fontId="2" fillId="11" borderId="0" xfId="0" applyFont="1" applyFill="1" applyBorder="1" applyAlignment="1">
      <alignment horizontal="left" vertical="center" readingOrder="1"/>
    </xf>
    <xf numFmtId="0" fontId="2" fillId="11" borderId="0" xfId="0" applyFont="1" applyFill="1" applyBorder="1" applyAlignment="1">
      <alignment horizontal="right" vertical="center" wrapText="1" readingOrder="1"/>
    </xf>
    <xf numFmtId="0" fontId="2" fillId="11" borderId="0" xfId="0" applyFont="1" applyFill="1" applyBorder="1" applyAlignment="1">
      <alignment horizontal="right" vertical="center" wrapText="1"/>
    </xf>
    <xf numFmtId="0" fontId="2" fillId="12" borderId="0" xfId="0" applyFont="1" applyFill="1" applyBorder="1" applyAlignment="1">
      <alignment horizontal="left" vertical="center" readingOrder="1"/>
    </xf>
    <xf numFmtId="0" fontId="2" fillId="12" borderId="0" xfId="0" applyFont="1" applyFill="1" applyBorder="1" applyAlignment="1">
      <alignment horizontal="right" vertical="center" wrapText="1" readingOrder="1"/>
    </xf>
    <xf numFmtId="0" fontId="2" fillId="12" borderId="0" xfId="0" applyFont="1" applyFill="1" applyBorder="1" applyAlignment="1">
      <alignment horizontal="right" vertical="center" wrapText="1"/>
    </xf>
    <xf numFmtId="0" fontId="8" fillId="0" borderId="0" xfId="0" applyFont="1" applyAlignment="1"/>
    <xf numFmtId="14" fontId="10" fillId="0" borderId="0" xfId="0" quotePrefix="1" applyNumberFormat="1" applyFont="1" applyAlignment="1"/>
    <xf numFmtId="0" fontId="22" fillId="0" borderId="0" xfId="0" applyFont="1" applyAlignment="1"/>
    <xf numFmtId="0" fontId="2" fillId="11" borderId="0" xfId="0" applyFont="1" applyFill="1" applyBorder="1" applyAlignment="1">
      <alignment vertical="center" readingOrder="1"/>
    </xf>
    <xf numFmtId="0" fontId="11" fillId="0" borderId="0" xfId="0" applyFont="1" applyFill="1" applyBorder="1" applyAlignment="1">
      <alignment vertical="center" readingOrder="1"/>
    </xf>
    <xf numFmtId="0" fontId="11" fillId="0" borderId="3" xfId="0" applyFont="1" applyFill="1" applyBorder="1" applyAlignment="1">
      <alignment vertical="center" readingOrder="1"/>
    </xf>
    <xf numFmtId="0" fontId="14" fillId="0" borderId="0" xfId="0" applyFont="1" applyFill="1" applyBorder="1" applyAlignment="1">
      <alignment vertical="center" readingOrder="1"/>
    </xf>
    <xf numFmtId="0" fontId="16" fillId="0" borderId="0" xfId="0" applyFont="1" applyFill="1" applyBorder="1" applyAlignment="1">
      <alignment vertical="center" readingOrder="1"/>
    </xf>
    <xf numFmtId="0" fontId="11" fillId="3" borderId="3" xfId="0" applyFont="1" applyFill="1" applyBorder="1" applyAlignment="1">
      <alignment vertical="center" readingOrder="1"/>
    </xf>
    <xf numFmtId="0" fontId="2" fillId="12" borderId="0" xfId="0" applyFont="1" applyFill="1" applyBorder="1" applyAlignment="1">
      <alignment vertical="center" readingOrder="1"/>
    </xf>
    <xf numFmtId="0" fontId="2" fillId="6" borderId="0" xfId="0" applyFont="1" applyFill="1" applyBorder="1" applyAlignment="1">
      <alignment vertical="center" readingOrder="1"/>
    </xf>
    <xf numFmtId="0" fontId="2" fillId="12" borderId="0" xfId="0" applyFont="1" applyFill="1" applyBorder="1" applyAlignment="1">
      <alignment vertical="center" wrapText="1" readingOrder="1"/>
    </xf>
    <xf numFmtId="0" fontId="11" fillId="0" borderId="5" xfId="0" applyFont="1" applyFill="1" applyBorder="1" applyAlignment="1">
      <alignment vertical="center" readingOrder="1"/>
    </xf>
    <xf numFmtId="0" fontId="16" fillId="0" borderId="6" xfId="0" applyFont="1" applyFill="1" applyBorder="1" applyAlignment="1">
      <alignment vertical="center" readingOrder="1"/>
    </xf>
    <xf numFmtId="0" fontId="11" fillId="3" borderId="5" xfId="0" applyFont="1" applyFill="1" applyBorder="1" applyAlignment="1">
      <alignment vertical="center" readingOrder="1"/>
    </xf>
    <xf numFmtId="0" fontId="16" fillId="3" borderId="6" xfId="0" applyFont="1" applyFill="1" applyBorder="1" applyAlignment="1">
      <alignment vertical="center" readingOrder="1"/>
    </xf>
    <xf numFmtId="0" fontId="25" fillId="0" borderId="0" xfId="0" applyFont="1" applyAlignment="1">
      <alignment vertical="center"/>
    </xf>
    <xf numFmtId="0" fontId="2" fillId="5" borderId="0" xfId="0" applyFont="1" applyFill="1" applyBorder="1" applyAlignment="1">
      <alignment vertical="center" readingOrder="1"/>
    </xf>
    <xf numFmtId="14" fontId="8" fillId="0" borderId="0" xfId="0" applyNumberFormat="1" applyFont="1" applyAlignment="1">
      <alignment horizontal="right"/>
    </xf>
    <xf numFmtId="166" fontId="0" fillId="9" borderId="0" xfId="0" applyNumberFormat="1" applyFill="1" applyAlignment="1">
      <alignment horizontal="center" vertical="center" wrapText="1"/>
    </xf>
    <xf numFmtId="168" fontId="0" fillId="9" borderId="0" xfId="0" applyNumberFormat="1" applyFill="1" applyAlignment="1">
      <alignment horizontal="center" vertical="center"/>
    </xf>
    <xf numFmtId="0" fontId="43" fillId="0" borderId="0" xfId="14" applyFont="1"/>
    <xf numFmtId="175" fontId="44" fillId="0" borderId="0" xfId="14" applyNumberFormat="1" applyFont="1" applyFill="1" applyBorder="1"/>
    <xf numFmtId="177" fontId="41" fillId="13" borderId="13" xfId="14" applyNumberFormat="1" applyFont="1" applyFill="1" applyBorder="1" applyAlignment="1">
      <alignment horizontal="left" vertical="top" wrapText="1" indent="1" readingOrder="1"/>
    </xf>
    <xf numFmtId="11" fontId="45" fillId="0" borderId="0" xfId="14" applyNumberFormat="1" applyFont="1" applyFill="1" applyBorder="1" applyAlignment="1">
      <alignment horizontal="left" vertical="center" wrapText="1" indent="1" readingOrder="1"/>
    </xf>
    <xf numFmtId="175" fontId="45" fillId="0" borderId="0" xfId="14" applyNumberFormat="1" applyFont="1" applyFill="1" applyBorder="1" applyAlignment="1">
      <alignment horizontal="center" vertical="center"/>
    </xf>
    <xf numFmtId="178" fontId="45" fillId="0" borderId="0" xfId="14" applyNumberFormat="1" applyFont="1" applyFill="1" applyBorder="1"/>
    <xf numFmtId="175" fontId="44" fillId="0" borderId="0" xfId="14" applyNumberFormat="1" applyFont="1" applyFill="1" applyBorder="1" applyAlignment="1">
      <alignment horizontal="center" vertical="center"/>
    </xf>
    <xf numFmtId="178" fontId="44" fillId="0" borderId="0" xfId="14" applyNumberFormat="1" applyFont="1" applyFill="1" applyBorder="1" applyAlignment="1">
      <alignment horizontal="center" vertical="center"/>
    </xf>
    <xf numFmtId="11" fontId="46" fillId="10" borderId="0" xfId="14" applyNumberFormat="1" applyFont="1" applyFill="1" applyBorder="1" applyAlignment="1">
      <alignment horizontal="left" vertical="center"/>
    </xf>
    <xf numFmtId="175" fontId="46" fillId="10" borderId="0" xfId="14" applyNumberFormat="1" applyFont="1" applyFill="1" applyBorder="1" applyAlignment="1">
      <alignment horizontal="center" vertical="center"/>
    </xf>
    <xf numFmtId="175" fontId="47" fillId="10" borderId="0" xfId="14" applyNumberFormat="1" applyFont="1" applyFill="1" applyBorder="1" applyAlignment="1">
      <alignment horizontal="center" vertical="center"/>
    </xf>
    <xf numFmtId="175" fontId="45" fillId="0" borderId="0" xfId="14" applyNumberFormat="1" applyFont="1" applyFill="1" applyBorder="1"/>
    <xf numFmtId="11" fontId="46" fillId="14" borderId="0" xfId="14" applyNumberFormat="1" applyFont="1" applyFill="1" applyBorder="1" applyAlignment="1">
      <alignment horizontal="left" vertical="center" wrapText="1"/>
    </xf>
    <xf numFmtId="175" fontId="47" fillId="14" borderId="0" xfId="14" applyNumberFormat="1" applyFont="1" applyFill="1" applyBorder="1" applyAlignment="1">
      <alignment horizontal="center" vertical="center"/>
    </xf>
    <xf numFmtId="175" fontId="47" fillId="0" borderId="0" xfId="14" applyNumberFormat="1" applyFont="1" applyFill="1" applyBorder="1" applyAlignment="1">
      <alignment horizontal="center" vertical="center"/>
    </xf>
    <xf numFmtId="0" fontId="48" fillId="0" borderId="0" xfId="14" applyFont="1"/>
    <xf numFmtId="175" fontId="44" fillId="0" borderId="0" xfId="14" applyNumberFormat="1" applyFont="1" applyAlignment="1">
      <alignment horizontal="center" readingOrder="1"/>
    </xf>
    <xf numFmtId="177" fontId="41" fillId="13" borderId="14" xfId="14" applyNumberFormat="1" applyFont="1" applyFill="1" applyBorder="1" applyAlignment="1">
      <alignment horizontal="left" vertical="top" wrapText="1" indent="1" readingOrder="1"/>
    </xf>
    <xf numFmtId="177" fontId="41" fillId="13" borderId="15" xfId="14" applyNumberFormat="1" applyFont="1" applyFill="1" applyBorder="1" applyAlignment="1">
      <alignment horizontal="left" vertical="top" wrapText="1" indent="1" readingOrder="1"/>
    </xf>
    <xf numFmtId="11" fontId="49" fillId="0" borderId="0" xfId="14" applyNumberFormat="1" applyFont="1" applyFill="1" applyBorder="1" applyAlignment="1">
      <alignment horizontal="left" vertical="center" readingOrder="1"/>
    </xf>
    <xf numFmtId="168" fontId="0" fillId="0" borderId="0" xfId="0" applyNumberFormat="1"/>
    <xf numFmtId="177" fontId="41" fillId="13" borderId="13" xfId="14" applyNumberFormat="1" applyFont="1" applyFill="1" applyBorder="1" applyAlignment="1">
      <alignment horizontal="center" vertical="top" wrapText="1" readingOrder="1"/>
    </xf>
    <xf numFmtId="177" fontId="41" fillId="13" borderId="14" xfId="14" applyNumberFormat="1" applyFont="1" applyFill="1" applyBorder="1" applyAlignment="1">
      <alignment horizontal="center" vertical="top" wrapText="1" readingOrder="1"/>
    </xf>
  </cellXfs>
  <cellStyles count="16">
    <cellStyle name="Milliers" xfId="9" builtinId="3"/>
    <cellStyle name="Normal" xfId="0" builtinId="0"/>
    <cellStyle name="Normal 105" xfId="7"/>
    <cellStyle name="Normal 106" xfId="10"/>
    <cellStyle name="Normal 117" xfId="5"/>
    <cellStyle name="Normal 117 2" xfId="14"/>
    <cellStyle name="Normal 117 3" xfId="15"/>
    <cellStyle name="Normal 2 2 2 2" xfId="4"/>
    <cellStyle name="Normal 2 4" xfId="6"/>
    <cellStyle name="Normal 3" xfId="3"/>
    <cellStyle name="Normal 3 11 3" xfId="11"/>
    <cellStyle name="Normal 3 2 2 10" xfId="12"/>
    <cellStyle name="Normal_Evolut Proforma EUR" xfId="2"/>
    <cellStyle name="Percent" xfId="13"/>
    <cellStyle name="Pourcentage" xfId="1" builtinId="5"/>
    <cellStyle name="Pourcentage 4" xfId="8"/>
  </cellStyles>
  <dxfs count="11">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s>
  <tableStyles count="0" defaultTableStyle="TableStyleMedium2" defaultPivotStyle="PivotStyleLight16"/>
  <colors>
    <mruColors>
      <color rgb="FF009597"/>
      <color rgb="FF008080"/>
      <color rgb="FFFFFFCC"/>
      <color rgb="FF006A4E"/>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814917</xdr:colOff>
      <xdr:row>1</xdr:row>
      <xdr:rowOff>95249</xdr:rowOff>
    </xdr:from>
    <xdr:to>
      <xdr:col>3</xdr:col>
      <xdr:colOff>3411035</xdr:colOff>
      <xdr:row>5</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4742" y="266699"/>
          <a:ext cx="3434318" cy="590551"/>
        </a:xfrm>
        <a:prstGeom prst="rect">
          <a:avLst/>
        </a:prstGeom>
      </xdr:spPr>
    </xdr:pic>
    <xdr:clientData/>
  </xdr:twoCellAnchor>
  <xdr:oneCellAnchor>
    <xdr:from>
      <xdr:col>2</xdr:col>
      <xdr:colOff>179918</xdr:colOff>
      <xdr:row>7</xdr:row>
      <xdr:rowOff>52917</xdr:rowOff>
    </xdr:from>
    <xdr:ext cx="6747186" cy="1301750"/>
    <xdr:sp macro="" textlink="">
      <xdr:nvSpPr>
        <xdr:cNvPr id="3" name="TextBox 3"/>
        <xdr:cNvSpPr txBox="1"/>
      </xdr:nvSpPr>
      <xdr:spPr>
        <a:xfrm>
          <a:off x="2589743" y="1253067"/>
          <a:ext cx="6747186" cy="130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oneCellAnchor>
    <xdr:from>
      <xdr:col>0</xdr:col>
      <xdr:colOff>243418</xdr:colOff>
      <xdr:row>14</xdr:row>
      <xdr:rowOff>21168</xdr:rowOff>
    </xdr:from>
    <xdr:ext cx="9196916" cy="1798108"/>
    <xdr:sp macro="" textlink="">
      <xdr:nvSpPr>
        <xdr:cNvPr id="4" name="TextBox 1"/>
        <xdr:cNvSpPr txBox="1"/>
      </xdr:nvSpPr>
      <xdr:spPr>
        <a:xfrm>
          <a:off x="243418" y="2507193"/>
          <a:ext cx="9196916" cy="1798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Disclaimer: Applicable standards and comparability</a:t>
          </a:r>
        </a:p>
        <a:p>
          <a:pPr rtl="0" eaLnBrk="1" latinLnBrk="0" hangingPunct="1"/>
          <a:r>
            <a:rPr lang="en-GB" sz="1100">
              <a:solidFill>
                <a:schemeClr val="tx1"/>
              </a:solidFill>
              <a:effectLst/>
              <a:latin typeface="+mn-lt"/>
              <a:ea typeface="+mn-ea"/>
              <a:cs typeface="+mn-cs"/>
            </a:rPr>
            <a:t>The figures presented for the three-month period ending 30 June 2023 have been prepared in accordance with IFRS as adopted in the European Union and applicable at that date, and with the applicable regulations in force. This financial information does not constitute</a:t>
          </a:r>
          <a:endParaRPr lang="fr-FR">
            <a:effectLst/>
          </a:endParaRPr>
        </a:p>
        <a:p>
          <a:pPr rtl="0" eaLnBrk="1" latinLnBrk="0" hangingPunct="1"/>
          <a:r>
            <a:rPr lang="en-GB" sz="1100">
              <a:solidFill>
                <a:schemeClr val="tx1"/>
              </a:solidFill>
              <a:effectLst/>
              <a:latin typeface="+mn-lt"/>
              <a:ea typeface="+mn-ea"/>
              <a:cs typeface="+mn-cs"/>
            </a:rPr>
            <a:t>a set of financial statements for an interim period as defined by IAS 34 “Interim Financial Reporting” and has not been audited.</a:t>
          </a:r>
          <a:endParaRPr lang="fr-FR">
            <a:effectLst/>
          </a:endParaRPr>
        </a:p>
        <a:p>
          <a:pPr rtl="0" eaLnBrk="1" latinLnBrk="0" hangingPunct="1"/>
          <a:r>
            <a:rPr lang="en-GB" sz="1100">
              <a:solidFill>
                <a:schemeClr val="tx1"/>
              </a:solidFill>
              <a:effectLst/>
              <a:latin typeface="+mn-lt"/>
              <a:ea typeface="+mn-ea"/>
              <a:cs typeface="+mn-cs"/>
            </a:rPr>
            <a:t>Note: The scopes of consolidation of the Crédit Agricole S.A. and Crédit Agricole Groups have not changed materially since the Crédit Agricole S.A. 2022 Universal Registration Document and its A.01 update (including all regulatory information about the Crédit Agricole Group) were filed with the AMF (the French Financial Markets Authority).</a:t>
          </a:r>
          <a:endParaRPr lang="fr-FR">
            <a:effectLst/>
          </a:endParaRPr>
        </a:p>
        <a:p>
          <a:pPr rtl="0" eaLnBrk="1" latinLnBrk="0" hangingPunct="1"/>
          <a:r>
            <a:rPr lang="en-GB" sz="1100">
              <a:solidFill>
                <a:schemeClr val="tx1"/>
              </a:solidFill>
              <a:effectLst/>
              <a:latin typeface="+mn-lt"/>
              <a:ea typeface="+mn-ea"/>
              <a:cs typeface="+mn-cs"/>
            </a:rPr>
            <a:t>The sum of values contained in the tables and analyses may differ slightly from the total reported due to rounding.</a:t>
          </a:r>
          <a:endParaRPr lang="fr-FR">
            <a:effectLst/>
          </a:endParaRPr>
        </a:p>
      </xdr:txBody>
    </xdr:sp>
    <xdr:clientData/>
  </xdr:oneCellAnchor>
  <xdr:twoCellAnchor editAs="oneCell">
    <xdr:from>
      <xdr:col>1</xdr:col>
      <xdr:colOff>10584</xdr:colOff>
      <xdr:row>0</xdr:row>
      <xdr:rowOff>52917</xdr:rowOff>
    </xdr:from>
    <xdr:to>
      <xdr:col>2</xdr:col>
      <xdr:colOff>611189</xdr:colOff>
      <xdr:row>6</xdr:row>
      <xdr:rowOff>58473</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059" y="52917"/>
          <a:ext cx="2638955" cy="103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409575</xdr:colOff>
      <xdr:row>4</xdr:row>
      <xdr:rowOff>116541</xdr:rowOff>
    </xdr:from>
    <xdr:ext cx="4410636" cy="1344705"/>
    <xdr:sp macro="" textlink="">
      <xdr:nvSpPr>
        <xdr:cNvPr id="2" name="TextBox 3"/>
        <xdr:cNvSpPr txBox="1"/>
      </xdr:nvSpPr>
      <xdr:spPr>
        <a:xfrm>
          <a:off x="7334250" y="783291"/>
          <a:ext cx="4410636" cy="1344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4</xdr:row>
      <xdr:rowOff>149679</xdr:rowOff>
    </xdr:from>
    <xdr:to>
      <xdr:col>1</xdr:col>
      <xdr:colOff>2149928</xdr:colOff>
      <xdr:row>7</xdr:row>
      <xdr:rowOff>95250</xdr:rowOff>
    </xdr:to>
    <xdr:pic>
      <xdr:nvPicPr>
        <xdr:cNvPr id="3"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149679"/>
          <a:ext cx="2149928" cy="5170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332015</xdr:colOff>
      <xdr:row>4</xdr:row>
      <xdr:rowOff>57711</xdr:rowOff>
    </xdr:from>
    <xdr:ext cx="4343401" cy="1367118"/>
    <xdr:sp macro="" textlink="">
      <xdr:nvSpPr>
        <xdr:cNvPr id="3" name="TextBox 3"/>
        <xdr:cNvSpPr txBox="1"/>
      </xdr:nvSpPr>
      <xdr:spPr>
        <a:xfrm>
          <a:off x="6985908" y="724461"/>
          <a:ext cx="4343401" cy="1367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0</xdr:row>
      <xdr:rowOff>0</xdr:rowOff>
    </xdr:from>
    <xdr:to>
      <xdr:col>1</xdr:col>
      <xdr:colOff>2141924</xdr:colOff>
      <xdr:row>8</xdr:row>
      <xdr:rowOff>27214</xdr:rowOff>
    </xdr:to>
    <xdr:pic>
      <xdr:nvPicPr>
        <xdr:cNvPr id="4"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0"/>
          <a:ext cx="2149928" cy="5170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515470</xdr:colOff>
      <xdr:row>6</xdr:row>
      <xdr:rowOff>89648</xdr:rowOff>
    </xdr:from>
    <xdr:ext cx="6577854" cy="1243853"/>
    <xdr:sp macro="" textlink="">
      <xdr:nvSpPr>
        <xdr:cNvPr id="2" name="TextBox 2"/>
        <xdr:cNvSpPr txBox="1"/>
      </xdr:nvSpPr>
      <xdr:spPr>
        <a:xfrm>
          <a:off x="5830420" y="109929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this quarter,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0</xdr:col>
      <xdr:colOff>1174937</xdr:colOff>
      <xdr:row>4</xdr:row>
      <xdr:rowOff>87406</xdr:rowOff>
    </xdr:from>
    <xdr:to>
      <xdr:col>3</xdr:col>
      <xdr:colOff>379289</xdr:colOff>
      <xdr:row>9</xdr:row>
      <xdr:rowOff>160806</xdr:rowOff>
    </xdr:to>
    <xdr:pic>
      <xdr:nvPicPr>
        <xdr:cNvPr id="3" name="Image 14"/>
        <xdr:cNvPicPr/>
      </xdr:nvPicPr>
      <xdr:blipFill>
        <a:blip xmlns:r="http://schemas.openxmlformats.org/officeDocument/2006/relationships" r:embed="rId1">
          <a:extLst>
            <a:ext uri="{28A0092B-C50C-407E-A947-70E740481C1C}">
              <a14:useLocalDpi xmlns:a14="http://schemas.microsoft.com/office/drawing/2010/main" val="0"/>
            </a:ext>
          </a:extLst>
        </a:blip>
        <a:srcRect b="45192"/>
        <a:stretch>
          <a:fillRect/>
        </a:stretch>
      </xdr:blipFill>
      <xdr:spPr bwMode="auto">
        <a:xfrm>
          <a:off x="1174937" y="735106"/>
          <a:ext cx="4523865" cy="9496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2143125</xdr:colOff>
      <xdr:row>30</xdr:row>
      <xdr:rowOff>76200</xdr:rowOff>
    </xdr:from>
    <xdr:to>
      <xdr:col>1</xdr:col>
      <xdr:colOff>2460625</xdr:colOff>
      <xdr:row>31</xdr:row>
      <xdr:rowOff>34925</xdr:rowOff>
    </xdr:to>
    <xdr:sp macro="" textlink="">
      <xdr:nvSpPr>
        <xdr:cNvPr id="2" name="Rectangle 1"/>
        <xdr:cNvSpPr/>
      </xdr:nvSpPr>
      <xdr:spPr>
        <a:xfrm>
          <a:off x="2628900" y="8677275"/>
          <a:ext cx="317500" cy="111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xdr:colOff>
      <xdr:row>0</xdr:row>
      <xdr:rowOff>35719</xdr:rowOff>
    </xdr:from>
    <xdr:to>
      <xdr:col>1</xdr:col>
      <xdr:colOff>2895600</xdr:colOff>
      <xdr:row>6</xdr:row>
      <xdr:rowOff>66675</xdr:rowOff>
    </xdr:to>
    <xdr:pic>
      <xdr:nvPicPr>
        <xdr:cNvPr id="2" name="Image 1"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 y="35719"/>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3"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36662" cy="912999"/>
        </a:xfrm>
        <a:prstGeom prst="rect">
          <a:avLst/>
        </a:prstGeom>
        <a:noFill/>
        <a:ln>
          <a:noFill/>
        </a:ln>
      </xdr:spPr>
    </xdr:pic>
    <xdr:clientData/>
  </xdr:twoCellAnchor>
  <xdr:twoCellAnchor editAs="oneCell">
    <xdr:from>
      <xdr:col>1</xdr:col>
      <xdr:colOff>23812</xdr:colOff>
      <xdr:row>0</xdr:row>
      <xdr:rowOff>35719</xdr:rowOff>
    </xdr:from>
    <xdr:to>
      <xdr:col>1</xdr:col>
      <xdr:colOff>2895600</xdr:colOff>
      <xdr:row>6</xdr:row>
      <xdr:rowOff>66675</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35719"/>
          <a:ext cx="2871788" cy="1059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5"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18172" cy="92980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3"/>
        <xdr:cNvSpPr txBox="1"/>
      </xdr:nvSpPr>
      <xdr:spPr>
        <a:xfrm>
          <a:off x="122467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2714624</xdr:colOff>
      <xdr:row>10</xdr:row>
      <xdr:rowOff>126208</xdr:rowOff>
    </xdr:to>
    <xdr:pic>
      <xdr:nvPicPr>
        <xdr:cNvPr id="3" name="Image 2"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1"/>
        <xdr:cNvSpPr txBox="1"/>
      </xdr:nvSpPr>
      <xdr:spPr>
        <a:xfrm>
          <a:off x="104179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71436</xdr:colOff>
      <xdr:row>10</xdr:row>
      <xdr:rowOff>69058</xdr:rowOff>
    </xdr:to>
    <xdr:pic>
      <xdr:nvPicPr>
        <xdr:cNvPr id="3"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xdr:row>
      <xdr:rowOff>47625</xdr:rowOff>
    </xdr:from>
    <xdr:to>
      <xdr:col>1</xdr:col>
      <xdr:colOff>47625</xdr:colOff>
      <xdr:row>10</xdr:row>
      <xdr:rowOff>69056</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33425"/>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xdr:row>
      <xdr:rowOff>9525</xdr:rowOff>
    </xdr:from>
    <xdr:to>
      <xdr:col>1</xdr:col>
      <xdr:colOff>2681288</xdr:colOff>
      <xdr:row>10</xdr:row>
      <xdr:rowOff>2381</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5325"/>
          <a:ext cx="2643188"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CC"/>
    <pageSetUpPr fitToPage="1"/>
  </sheetPr>
  <dimension ref="A9:P14"/>
  <sheetViews>
    <sheetView showGridLines="0" tabSelected="1" zoomScaleNormal="100" workbookViewId="0">
      <selection activeCell="D29" sqref="D29"/>
    </sheetView>
  </sheetViews>
  <sheetFormatPr baseColWidth="10" defaultColWidth="11.42578125" defaultRowHeight="13.5" customHeight="1"/>
  <cols>
    <col min="1" max="1" width="5.5703125" style="1" customWidth="1"/>
    <col min="2" max="2" width="30.5703125" style="1" customWidth="1"/>
    <col min="3" max="3" width="12.5703125" style="1" customWidth="1"/>
    <col min="4" max="4" width="91.5703125" style="1" customWidth="1"/>
    <col min="5" max="14" width="11.42578125" style="3"/>
    <col min="15" max="16384" width="11.42578125" style="1"/>
  </cols>
  <sheetData>
    <row r="9" spans="1:16" ht="19.5">
      <c r="B9" s="2" t="s">
        <v>0</v>
      </c>
      <c r="C9" s="2"/>
    </row>
    <row r="10" spans="1:16" ht="12.75"/>
    <row r="11" spans="1:16" ht="12.75"/>
    <row r="12" spans="1:16" ht="15.75">
      <c r="B12" s="4"/>
      <c r="C12" s="4"/>
    </row>
    <row r="14" spans="1:16" ht="13.5" customHeight="1">
      <c r="A14" s="6"/>
      <c r="B14" s="6"/>
      <c r="C14" s="6"/>
      <c r="D14" s="8"/>
      <c r="E14" s="7"/>
      <c r="F14" s="7"/>
      <c r="G14" s="7"/>
      <c r="H14" s="7"/>
      <c r="I14" s="7"/>
      <c r="J14" s="7"/>
      <c r="K14" s="7"/>
      <c r="L14" s="7"/>
      <c r="M14" s="7"/>
      <c r="N14" s="7"/>
      <c r="O14" s="6"/>
      <c r="P14" s="6"/>
    </row>
  </sheetData>
  <pageMargins left="0.7" right="0.7" top="0.75" bottom="0.75" header="0.3" footer="0.3"/>
  <pageSetup paperSize="9" scale="6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8080"/>
    <pageSetUpPr fitToPage="1"/>
  </sheetPr>
  <dimension ref="A1:BA399"/>
  <sheetViews>
    <sheetView showGridLines="0" topLeftCell="B1" zoomScale="85" zoomScaleNormal="85" zoomScaleSheetLayoutView="70" workbookViewId="0">
      <pane xSplit="11" ySplit="14" topLeftCell="AE15" activePane="bottomRight" state="frozen"/>
      <selection activeCell="B1" sqref="B1"/>
      <selection pane="topRight" activeCell="M1" sqref="M1"/>
      <selection pane="bottomLeft" activeCell="B15" sqref="B15"/>
      <selection pane="bottomRight" activeCell="AS7" sqref="AS7"/>
    </sheetView>
  </sheetViews>
  <sheetFormatPr baseColWidth="10" defaultColWidth="11.42578125" defaultRowHeight="12.75" outlineLevelRow="1" outlineLevelCol="1"/>
  <cols>
    <col min="1" max="1" width="21.5703125" style="88" hidden="1" customWidth="1" outlineLevel="1"/>
    <col min="2" max="2" width="36.5703125" style="88" customWidth="1" collapsed="1"/>
    <col min="3" max="7" width="12.5703125" style="88" hidden="1" customWidth="1" outlineLevel="1"/>
    <col min="8" max="12" width="11.42578125" hidden="1" customWidth="1" outlineLevel="1"/>
    <col min="13" max="13" width="11.42578125" customWidth="1" collapsed="1"/>
    <col min="14" max="44" width="11.42578125" customWidth="1"/>
    <col min="45" max="45" width="12.5703125" style="317" customWidth="1"/>
    <col min="46" max="47" width="11.42578125" customWidth="1"/>
    <col min="48" max="48" width="6.28515625" customWidth="1"/>
    <col min="49" max="49" width="11.42578125" style="290" customWidth="1"/>
    <col min="50" max="16384" width="11.42578125" style="290"/>
  </cols>
  <sheetData>
    <row r="1" spans="1:53" s="170" customFormat="1" hidden="1" outlineLevel="1">
      <c r="A1" s="83" t="s">
        <v>97</v>
      </c>
      <c r="B1" s="55"/>
      <c r="C1" s="55" t="s">
        <v>74</v>
      </c>
      <c r="D1" s="55" t="s">
        <v>75</v>
      </c>
      <c r="E1" s="84" t="s">
        <v>76</v>
      </c>
      <c r="F1" s="84" t="s">
        <v>77</v>
      </c>
      <c r="G1" s="53">
        <v>42369</v>
      </c>
      <c r="H1" s="55" t="s">
        <v>78</v>
      </c>
      <c r="I1" s="55" t="s">
        <v>79</v>
      </c>
      <c r="J1" s="84" t="s">
        <v>80</v>
      </c>
      <c r="K1" s="84" t="s">
        <v>81</v>
      </c>
      <c r="L1" s="53">
        <v>42735</v>
      </c>
      <c r="M1" s="55" t="s">
        <v>82</v>
      </c>
      <c r="N1" s="55" t="s">
        <v>83</v>
      </c>
      <c r="O1" s="84" t="s">
        <v>84</v>
      </c>
      <c r="P1" s="84" t="s">
        <v>85</v>
      </c>
      <c r="Q1" s="53">
        <v>43100</v>
      </c>
      <c r="R1" s="84" t="s">
        <v>86</v>
      </c>
      <c r="S1" s="84" t="s">
        <v>87</v>
      </c>
      <c r="T1" s="84" t="s">
        <v>88</v>
      </c>
      <c r="U1" s="84" t="s">
        <v>89</v>
      </c>
      <c r="V1" s="53">
        <v>43465</v>
      </c>
      <c r="W1" s="84" t="s">
        <v>90</v>
      </c>
      <c r="X1" s="84" t="s">
        <v>430</v>
      </c>
      <c r="Y1" s="84" t="s">
        <v>431</v>
      </c>
      <c r="Z1" s="84" t="s">
        <v>432</v>
      </c>
      <c r="AA1" s="53">
        <v>43830</v>
      </c>
      <c r="AB1" s="84" t="s">
        <v>433</v>
      </c>
      <c r="AC1" s="84" t="s">
        <v>434</v>
      </c>
      <c r="AD1" s="84" t="s">
        <v>437</v>
      </c>
      <c r="AE1" s="84" t="s">
        <v>438</v>
      </c>
      <c r="AF1" s="53">
        <v>44196</v>
      </c>
      <c r="AG1" s="84" t="s">
        <v>439</v>
      </c>
      <c r="AH1" s="84" t="s">
        <v>440</v>
      </c>
      <c r="AI1" s="84" t="s">
        <v>441</v>
      </c>
      <c r="AJ1" s="84" t="s">
        <v>443</v>
      </c>
      <c r="AK1" s="53">
        <v>44561</v>
      </c>
      <c r="AL1" s="84" t="s">
        <v>444</v>
      </c>
      <c r="AM1" s="84" t="s">
        <v>444</v>
      </c>
      <c r="AN1" s="84" t="s">
        <v>445</v>
      </c>
      <c r="AO1" s="84" t="s">
        <v>445</v>
      </c>
      <c r="AP1" s="84" t="s">
        <v>567</v>
      </c>
      <c r="AQ1" s="84" t="s">
        <v>574</v>
      </c>
      <c r="AR1" s="350">
        <v>44926</v>
      </c>
      <c r="AS1" s="350">
        <v>44926</v>
      </c>
      <c r="AT1" s="84" t="s">
        <v>602</v>
      </c>
      <c r="AU1" s="84" t="s">
        <v>613</v>
      </c>
      <c r="AV1" s="129"/>
    </row>
    <row r="2" spans="1:53" s="170" customFormat="1" hidden="1" outlineLevel="1">
      <c r="A2" s="83"/>
      <c r="B2" s="55"/>
      <c r="C2" s="55" t="s">
        <v>446</v>
      </c>
      <c r="D2" s="55" t="s">
        <v>447</v>
      </c>
      <c r="E2" s="84" t="s">
        <v>448</v>
      </c>
      <c r="F2" s="84" t="s">
        <v>449</v>
      </c>
      <c r="G2" s="53" t="s">
        <v>450</v>
      </c>
      <c r="H2" s="55" t="s">
        <v>451</v>
      </c>
      <c r="I2" s="55" t="s">
        <v>452</v>
      </c>
      <c r="J2" s="84" t="s">
        <v>453</v>
      </c>
      <c r="K2" s="84" t="s">
        <v>454</v>
      </c>
      <c r="L2" s="53" t="s">
        <v>455</v>
      </c>
      <c r="M2" s="55" t="s">
        <v>456</v>
      </c>
      <c r="N2" s="55" t="s">
        <v>457</v>
      </c>
      <c r="O2" s="84" t="s">
        <v>458</v>
      </c>
      <c r="P2" s="84" t="s">
        <v>459</v>
      </c>
      <c r="Q2" s="53" t="s">
        <v>460</v>
      </c>
      <c r="R2" s="84" t="s">
        <v>461</v>
      </c>
      <c r="S2" s="84" t="s">
        <v>462</v>
      </c>
      <c r="T2" s="84" t="s">
        <v>463</v>
      </c>
      <c r="U2" s="84" t="s">
        <v>464</v>
      </c>
      <c r="V2" s="53" t="s">
        <v>465</v>
      </c>
      <c r="W2" s="84" t="s">
        <v>466</v>
      </c>
      <c r="X2" s="84" t="s">
        <v>467</v>
      </c>
      <c r="Y2" s="84" t="s">
        <v>468</v>
      </c>
      <c r="Z2" s="84" t="s">
        <v>469</v>
      </c>
      <c r="AA2" s="53" t="s">
        <v>470</v>
      </c>
      <c r="AB2" s="84" t="s">
        <v>471</v>
      </c>
      <c r="AC2" s="84" t="s">
        <v>472</v>
      </c>
      <c r="AD2" s="84" t="s">
        <v>473</v>
      </c>
      <c r="AE2" s="84" t="s">
        <v>474</v>
      </c>
      <c r="AF2" s="53" t="s">
        <v>475</v>
      </c>
      <c r="AG2" s="84" t="s">
        <v>476</v>
      </c>
      <c r="AH2" s="84" t="s">
        <v>477</v>
      </c>
      <c r="AI2" s="84" t="s">
        <v>478</v>
      </c>
      <c r="AJ2" s="84" t="s">
        <v>479</v>
      </c>
      <c r="AK2" s="53" t="s">
        <v>480</v>
      </c>
      <c r="AL2" s="84" t="s">
        <v>481</v>
      </c>
      <c r="AM2" s="84" t="s">
        <v>481</v>
      </c>
      <c r="AN2" s="84" t="s">
        <v>568</v>
      </c>
      <c r="AO2" s="84" t="s">
        <v>568</v>
      </c>
      <c r="AP2" s="84" t="s">
        <v>572</v>
      </c>
      <c r="AQ2" s="84" t="s">
        <v>603</v>
      </c>
      <c r="AR2" s="53" t="s">
        <v>577</v>
      </c>
      <c r="AS2" s="53" t="s">
        <v>577</v>
      </c>
      <c r="AT2" s="84" t="s">
        <v>609</v>
      </c>
      <c r="AU2" s="84" t="str">
        <f>LEFT(AU$1,3)&amp;RIGHT(AU$1,2)&amp;"_"&amp;$3:$3</f>
        <v>T2-23_Stated</v>
      </c>
      <c r="AV2" s="129"/>
    </row>
    <row r="3" spans="1:53" s="170" customFormat="1" hidden="1" outlineLevel="1">
      <c r="A3" s="83" t="s">
        <v>98</v>
      </c>
      <c r="B3" s="85" t="s">
        <v>21</v>
      </c>
      <c r="C3" s="57" t="s">
        <v>21</v>
      </c>
      <c r="D3" s="57" t="s">
        <v>21</v>
      </c>
      <c r="E3" s="57" t="s">
        <v>21</v>
      </c>
      <c r="F3" s="57" t="s">
        <v>21</v>
      </c>
      <c r="G3" s="57" t="s">
        <v>21</v>
      </c>
      <c r="H3" s="57" t="s">
        <v>21</v>
      </c>
      <c r="I3" s="57" t="s">
        <v>21</v>
      </c>
      <c r="J3" s="57" t="s">
        <v>21</v>
      </c>
      <c r="K3" s="57" t="s">
        <v>21</v>
      </c>
      <c r="L3" s="57" t="s">
        <v>21</v>
      </c>
      <c r="M3" s="57" t="s">
        <v>21</v>
      </c>
      <c r="N3" s="57" t="s">
        <v>21</v>
      </c>
      <c r="O3" s="57" t="s">
        <v>21</v>
      </c>
      <c r="P3" s="57" t="s">
        <v>21</v>
      </c>
      <c r="Q3" s="57" t="s">
        <v>21</v>
      </c>
      <c r="R3" s="57" t="s">
        <v>21</v>
      </c>
      <c r="S3" s="57" t="s">
        <v>21</v>
      </c>
      <c r="T3" s="57" t="s">
        <v>21</v>
      </c>
      <c r="U3" s="57" t="s">
        <v>21</v>
      </c>
      <c r="V3" s="57" t="s">
        <v>21</v>
      </c>
      <c r="W3" s="57" t="s">
        <v>21</v>
      </c>
      <c r="X3" s="57" t="s">
        <v>21</v>
      </c>
      <c r="Y3" s="57" t="s">
        <v>21</v>
      </c>
      <c r="Z3" s="57" t="s">
        <v>21</v>
      </c>
      <c r="AA3" s="57" t="s">
        <v>21</v>
      </c>
      <c r="AB3" s="57" t="s">
        <v>21</v>
      </c>
      <c r="AC3" s="57" t="s">
        <v>21</v>
      </c>
      <c r="AD3" s="57" t="s">
        <v>21</v>
      </c>
      <c r="AE3" s="57" t="s">
        <v>21</v>
      </c>
      <c r="AF3" s="57" t="s">
        <v>21</v>
      </c>
      <c r="AG3" s="57" t="s">
        <v>21</v>
      </c>
      <c r="AH3" s="57" t="s">
        <v>21</v>
      </c>
      <c r="AI3" s="57" t="s">
        <v>21</v>
      </c>
      <c r="AJ3" s="57" t="s">
        <v>21</v>
      </c>
      <c r="AK3" s="57" t="s">
        <v>21</v>
      </c>
      <c r="AL3" s="57" t="s">
        <v>21</v>
      </c>
      <c r="AM3" s="57" t="s">
        <v>21</v>
      </c>
      <c r="AN3" s="57" t="s">
        <v>21</v>
      </c>
      <c r="AO3" s="84" t="s">
        <v>568</v>
      </c>
      <c r="AP3" s="57" t="s">
        <v>21</v>
      </c>
      <c r="AQ3" s="57" t="s">
        <v>21</v>
      </c>
      <c r="AR3" s="57" t="s">
        <v>21</v>
      </c>
      <c r="AS3" s="57" t="s">
        <v>21</v>
      </c>
      <c r="AT3" s="57" t="s">
        <v>21</v>
      </c>
      <c r="AU3" s="57" t="str">
        <f t="shared" ref="AU3" si="0">$B$3</f>
        <v>Stated</v>
      </c>
      <c r="AV3" s="130"/>
    </row>
    <row r="4" spans="1:53" s="170" customFormat="1" ht="14.25" collapsed="1">
      <c r="A4" s="83"/>
      <c r="B4" s="86"/>
      <c r="C4" s="87"/>
      <c r="D4" s="87"/>
      <c r="E4" s="87"/>
      <c r="F4" s="87"/>
      <c r="G4" s="87"/>
      <c r="H4" s="87"/>
      <c r="I4" s="87"/>
      <c r="J4" s="87"/>
      <c r="K4" s="86"/>
      <c r="L4" s="87"/>
      <c r="M4" s="131"/>
      <c r="N4" s="131"/>
      <c r="O4" s="132"/>
      <c r="P4" s="132"/>
      <c r="Q4" s="87"/>
      <c r="R4" s="132"/>
      <c r="S4" s="132"/>
      <c r="T4" s="132"/>
      <c r="U4" s="132"/>
      <c r="V4" s="87"/>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3"/>
    </row>
    <row r="5" spans="1:53" s="170" customFormat="1" ht="13.5" customHeight="1">
      <c r="A5" s="21"/>
      <c r="B5" s="88"/>
      <c r="C5" s="88"/>
      <c r="D5" s="88"/>
      <c r="E5" s="88"/>
      <c r="F5" s="88"/>
      <c r="G5" s="88"/>
      <c r="H5" s="88"/>
      <c r="I5" s="88"/>
      <c r="J5" s="88"/>
      <c r="K5" s="88"/>
      <c r="L5" s="88"/>
      <c r="M5" s="88"/>
      <c r="N5" s="88"/>
      <c r="O5" s="134"/>
      <c r="P5" s="134"/>
      <c r="Q5" s="88"/>
      <c r="R5" s="134"/>
      <c r="S5" s="134"/>
      <c r="T5" s="134"/>
      <c r="U5" s="134"/>
      <c r="V5" s="88"/>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5"/>
    </row>
    <row r="6" spans="1:53" s="170" customFormat="1" ht="13.5" customHeight="1">
      <c r="A6" s="21"/>
      <c r="B6" s="88"/>
      <c r="C6" s="88"/>
      <c r="D6" s="88"/>
      <c r="E6" s="88"/>
      <c r="F6" s="88"/>
      <c r="G6" s="88"/>
      <c r="H6" s="88"/>
      <c r="I6" s="88"/>
      <c r="J6" s="88"/>
      <c r="K6" s="88"/>
      <c r="L6" s="88"/>
      <c r="M6" s="88"/>
      <c r="N6" s="88"/>
      <c r="O6" s="134"/>
      <c r="P6" s="134"/>
      <c r="Q6" s="88"/>
      <c r="R6" s="134"/>
      <c r="S6" s="134"/>
      <c r="T6" s="134"/>
      <c r="U6" s="134"/>
      <c r="V6" s="88"/>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5"/>
    </row>
    <row r="7" spans="1:53" s="170" customFormat="1" ht="13.5" customHeight="1">
      <c r="A7" s="21"/>
      <c r="B7" s="88"/>
      <c r="C7" s="88"/>
      <c r="D7" s="88"/>
      <c r="E7" s="88"/>
      <c r="F7" s="88"/>
      <c r="G7" s="88"/>
      <c r="H7" s="88"/>
      <c r="I7" s="88"/>
      <c r="J7" s="88"/>
      <c r="K7" s="88"/>
      <c r="L7" s="88"/>
      <c r="M7" s="88"/>
      <c r="N7" s="88"/>
      <c r="O7" s="134"/>
      <c r="P7" s="134"/>
      <c r="Q7" s="88"/>
      <c r="R7" s="134"/>
      <c r="S7" s="134"/>
      <c r="T7" s="134"/>
      <c r="U7" s="134"/>
      <c r="V7" s="88"/>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5"/>
    </row>
    <row r="8" spans="1:53" s="170" customFormat="1" ht="13.5" customHeight="1">
      <c r="A8" s="21"/>
      <c r="B8" s="88"/>
      <c r="C8" s="88"/>
      <c r="D8" s="88"/>
      <c r="E8" s="88"/>
      <c r="F8" s="88"/>
      <c r="G8" s="88"/>
      <c r="H8" s="88"/>
      <c r="I8" s="88"/>
      <c r="J8" s="88"/>
      <c r="K8" s="88"/>
      <c r="L8" s="88"/>
      <c r="M8" s="88"/>
      <c r="N8" s="88"/>
      <c r="O8" s="134"/>
      <c r="P8" s="134"/>
      <c r="Q8" s="88"/>
      <c r="R8" s="134"/>
      <c r="S8" s="134"/>
      <c r="T8" s="134"/>
      <c r="U8" s="134"/>
      <c r="V8" s="88"/>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5"/>
    </row>
    <row r="9" spans="1:53" s="170" customFormat="1" ht="13.5" customHeight="1">
      <c r="A9" s="21"/>
      <c r="B9" s="88"/>
      <c r="C9" s="88"/>
      <c r="D9" s="88"/>
      <c r="E9" s="88"/>
      <c r="F9" s="88"/>
      <c r="G9" s="88"/>
      <c r="H9" s="88"/>
      <c r="I9" s="88"/>
      <c r="J9" s="88"/>
      <c r="K9" s="88"/>
      <c r="L9" s="88"/>
      <c r="M9" s="88"/>
      <c r="N9" s="88"/>
      <c r="O9" s="134"/>
      <c r="P9" s="134"/>
      <c r="Q9" s="88"/>
      <c r="R9" s="134"/>
      <c r="S9" s="134"/>
      <c r="T9" s="134"/>
      <c r="U9" s="134"/>
      <c r="V9" s="88"/>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5"/>
    </row>
    <row r="10" spans="1:53" s="170" customFormat="1" ht="19.5">
      <c r="A10" s="21"/>
      <c r="B10" s="2" t="str">
        <f>"CRÉDIT AGRICOLE S.A. QUARTERLY SERIES - "&amp;UPPER($B$3)&amp;" EARNINGS"</f>
        <v>CRÉDIT AGRICOLE S.A. QUARTERLY SERIES - STATED EARNINGS</v>
      </c>
      <c r="C10" s="88"/>
      <c r="D10" s="88"/>
      <c r="E10" s="88"/>
      <c r="F10" s="88"/>
      <c r="G10" s="88"/>
      <c r="H10" s="88"/>
      <c r="I10" s="88"/>
      <c r="J10" s="88"/>
      <c r="K10" s="88"/>
      <c r="L10" s="88"/>
      <c r="M10" s="88"/>
      <c r="N10" s="88"/>
      <c r="O10" s="134"/>
      <c r="P10" s="134"/>
      <c r="Q10" s="88"/>
      <c r="R10" s="134"/>
      <c r="S10" s="134"/>
      <c r="T10" s="134"/>
      <c r="U10" s="134"/>
      <c r="V10" s="88"/>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5"/>
    </row>
    <row r="11" spans="1:53" s="170" customFormat="1" ht="13.5" customHeight="1">
      <c r="A11" s="21"/>
      <c r="B11" s="88"/>
      <c r="C11" s="88"/>
      <c r="D11" s="88"/>
      <c r="E11" s="88"/>
      <c r="F11" s="88"/>
      <c r="G11" s="88"/>
      <c r="H11" s="88"/>
      <c r="I11" s="88"/>
      <c r="J11" s="88"/>
      <c r="K11" s="88"/>
      <c r="L11" s="88"/>
      <c r="M11" s="88"/>
      <c r="N11" s="88"/>
      <c r="O11" s="134"/>
      <c r="P11" s="134"/>
      <c r="Q11" s="88"/>
      <c r="R11" s="134"/>
      <c r="S11" s="134"/>
      <c r="T11" s="134"/>
      <c r="U11" s="134"/>
      <c r="V11" s="88"/>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5"/>
    </row>
    <row r="12" spans="1:53" s="170" customFormat="1" ht="16.5" thickBot="1">
      <c r="A12" s="21"/>
      <c r="B12" s="89" t="s">
        <v>99</v>
      </c>
      <c r="C12" s="90"/>
      <c r="D12" s="90"/>
      <c r="E12" s="90"/>
      <c r="F12" s="90"/>
      <c r="G12" s="90"/>
      <c r="H12" s="90"/>
      <c r="I12" s="90"/>
      <c r="J12" s="90"/>
      <c r="K12" s="90"/>
      <c r="L12" s="90"/>
      <c r="M12" s="90"/>
      <c r="N12" s="90"/>
      <c r="O12" s="136"/>
      <c r="P12" s="136"/>
      <c r="Q12" s="90"/>
      <c r="R12" s="136"/>
      <c r="S12" s="136"/>
      <c r="T12" s="136"/>
      <c r="U12" s="136"/>
      <c r="V12" s="90"/>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5"/>
    </row>
    <row r="13" spans="1:53">
      <c r="A13" s="21"/>
      <c r="AM13" s="328" t="s">
        <v>601</v>
      </c>
      <c r="AO13" s="328" t="s">
        <v>601</v>
      </c>
      <c r="AS13" s="328" t="s">
        <v>601</v>
      </c>
      <c r="AV13" s="135"/>
    </row>
    <row r="14" spans="1:53" s="170" customFormat="1" ht="25.5">
      <c r="A14" s="21"/>
      <c r="B14" s="326" t="s">
        <v>24</v>
      </c>
      <c r="C14" s="328" t="s">
        <v>100</v>
      </c>
      <c r="D14" s="328" t="s">
        <v>101</v>
      </c>
      <c r="E14" s="328" t="s">
        <v>102</v>
      </c>
      <c r="F14" s="328" t="s">
        <v>103</v>
      </c>
      <c r="G14" s="327" t="s">
        <v>104</v>
      </c>
      <c r="H14" s="328" t="s">
        <v>482</v>
      </c>
      <c r="I14" s="328" t="s">
        <v>483</v>
      </c>
      <c r="J14" s="328" t="s">
        <v>484</v>
      </c>
      <c r="K14" s="328" t="s">
        <v>485</v>
      </c>
      <c r="L14" s="327" t="s">
        <v>486</v>
      </c>
      <c r="M14" s="328" t="s">
        <v>487</v>
      </c>
      <c r="N14" s="328" t="s">
        <v>488</v>
      </c>
      <c r="O14" s="328" t="s">
        <v>489</v>
      </c>
      <c r="P14" s="328" t="s">
        <v>490</v>
      </c>
      <c r="Q14" s="327" t="s">
        <v>491</v>
      </c>
      <c r="R14" s="328" t="s">
        <v>492</v>
      </c>
      <c r="S14" s="328" t="s">
        <v>493</v>
      </c>
      <c r="T14" s="328" t="s">
        <v>494</v>
      </c>
      <c r="U14" s="328" t="s">
        <v>495</v>
      </c>
      <c r="V14" s="327" t="s">
        <v>496</v>
      </c>
      <c r="W14" s="328" t="s">
        <v>497</v>
      </c>
      <c r="X14" s="328" t="s">
        <v>498</v>
      </c>
      <c r="Y14" s="328" t="s">
        <v>499</v>
      </c>
      <c r="Z14" s="328" t="s">
        <v>500</v>
      </c>
      <c r="AA14" s="327" t="s">
        <v>501</v>
      </c>
      <c r="AB14" s="328" t="s">
        <v>502</v>
      </c>
      <c r="AC14" s="328" t="s">
        <v>503</v>
      </c>
      <c r="AD14" s="328" t="s">
        <v>504</v>
      </c>
      <c r="AE14" s="328" t="s">
        <v>505</v>
      </c>
      <c r="AF14" s="327" t="s">
        <v>506</v>
      </c>
      <c r="AG14" s="328" t="s">
        <v>507</v>
      </c>
      <c r="AH14" s="328" t="s">
        <v>508</v>
      </c>
      <c r="AI14" s="328" t="s">
        <v>509</v>
      </c>
      <c r="AJ14" s="328" t="s">
        <v>510</v>
      </c>
      <c r="AK14" s="327" t="s">
        <v>511</v>
      </c>
      <c r="AL14" s="328" t="s">
        <v>512</v>
      </c>
      <c r="AM14" s="328" t="s">
        <v>512</v>
      </c>
      <c r="AN14" s="328" t="s">
        <v>569</v>
      </c>
      <c r="AO14" s="328" t="s">
        <v>569</v>
      </c>
      <c r="AP14" s="328" t="s">
        <v>573</v>
      </c>
      <c r="AQ14" s="328" t="s">
        <v>604</v>
      </c>
      <c r="AR14" s="327" t="s">
        <v>605</v>
      </c>
      <c r="AS14" s="328" t="s">
        <v>605</v>
      </c>
      <c r="AT14" s="328" t="s">
        <v>610</v>
      </c>
      <c r="AU14" s="328" t="str">
        <f>SUBSTITUTE(SUBSTITUTE($1:$1,"T","Q"),"-20","-")&amp;"
"&amp;$3:$3</f>
        <v>Q2-23
Stated</v>
      </c>
      <c r="AV14" s="135"/>
    </row>
    <row r="15" spans="1:53">
      <c r="A15" s="21"/>
      <c r="B15" s="26"/>
      <c r="AS15" s="134"/>
      <c r="AV15" s="135"/>
      <c r="AW15" s="170"/>
    </row>
    <row r="16" spans="1:53">
      <c r="A16" s="23" t="s">
        <v>105</v>
      </c>
      <c r="B16" s="28" t="s">
        <v>26</v>
      </c>
      <c r="C16" s="91">
        <v>4359</v>
      </c>
      <c r="D16" s="91">
        <v>4628</v>
      </c>
      <c r="E16" s="91">
        <v>3918</v>
      </c>
      <c r="F16" s="92">
        <v>4289</v>
      </c>
      <c r="G16" s="93">
        <v>17194</v>
      </c>
      <c r="H16" s="92">
        <v>3798.8386682201699</v>
      </c>
      <c r="I16" s="92">
        <v>4737.6718253951203</v>
      </c>
      <c r="J16" s="92">
        <v>3738.7104828648598</v>
      </c>
      <c r="K16" s="92">
        <v>4579.3070617006997</v>
      </c>
      <c r="L16" s="93">
        <v>16854.528038180899</v>
      </c>
      <c r="M16" s="92">
        <v>4700.1430532122504</v>
      </c>
      <c r="N16" s="92">
        <v>4708.1167191521899</v>
      </c>
      <c r="O16" s="92">
        <v>4574.6416851868998</v>
      </c>
      <c r="P16" s="92">
        <v>4651.3613954499397</v>
      </c>
      <c r="Q16" s="93">
        <v>18634.262853001299</v>
      </c>
      <c r="R16" s="92">
        <v>4909.2025589662899</v>
      </c>
      <c r="S16" s="92">
        <v>5171.4245662680796</v>
      </c>
      <c r="T16" s="92">
        <v>4801.6106404936199</v>
      </c>
      <c r="U16" s="92">
        <v>4853.3587926432001</v>
      </c>
      <c r="V16" s="93">
        <v>19735.596558371199</v>
      </c>
      <c r="W16" s="92">
        <v>4854.5494008318301</v>
      </c>
      <c r="X16" s="92">
        <v>5149.1447993397296</v>
      </c>
      <c r="Y16" s="92">
        <v>5030.6622253014202</v>
      </c>
      <c r="Z16" s="92">
        <v>5118.5479235461598</v>
      </c>
      <c r="AA16" s="93">
        <v>20152.9043490191</v>
      </c>
      <c r="AB16" s="92">
        <v>5200.2065778018396</v>
      </c>
      <c r="AC16" s="92">
        <v>4896.8386180473499</v>
      </c>
      <c r="AD16" s="92">
        <v>5151.1544046257304</v>
      </c>
      <c r="AE16" s="92">
        <v>5251.4148840082198</v>
      </c>
      <c r="AF16" s="93">
        <v>20499.6144844831</v>
      </c>
      <c r="AG16" s="92">
        <v>5492.8154757058701</v>
      </c>
      <c r="AH16" s="92">
        <v>5818.87438951677</v>
      </c>
      <c r="AI16" s="92">
        <v>5531.0829416622601</v>
      </c>
      <c r="AJ16" s="92">
        <v>5814.51274916086</v>
      </c>
      <c r="AK16" s="93">
        <v>22657.285556045801</v>
      </c>
      <c r="AL16" s="92">
        <v>5938.2595043096399</v>
      </c>
      <c r="AM16" s="92">
        <v>5584.3192512820597</v>
      </c>
      <c r="AN16" s="92">
        <v>6330.1442428669598</v>
      </c>
      <c r="AO16" s="92">
        <v>5619.1690431978395</v>
      </c>
      <c r="AP16" s="92">
        <v>5563.6435131916396</v>
      </c>
      <c r="AQ16" s="92">
        <v>5969.33615412176</v>
      </c>
      <c r="AR16" s="93">
        <v>23801.383414489999</v>
      </c>
      <c r="AS16" s="93">
        <v>22491.375549965302</v>
      </c>
      <c r="AT16" s="92">
        <v>6121.0981449158598</v>
      </c>
      <c r="AU16" s="92">
        <v>6675.5849864991796</v>
      </c>
      <c r="AV16" s="135"/>
      <c r="AW16" s="170"/>
      <c r="AX16" s="170"/>
      <c r="AY16" s="170"/>
      <c r="AZ16" s="170"/>
      <c r="BA16" s="170"/>
    </row>
    <row r="17" spans="1:49">
      <c r="A17" s="21" t="s">
        <v>106</v>
      </c>
      <c r="B17" s="29" t="s">
        <v>28</v>
      </c>
      <c r="C17" s="94">
        <v>-3153</v>
      </c>
      <c r="D17" s="94">
        <v>-2786</v>
      </c>
      <c r="E17" s="94">
        <v>-2738</v>
      </c>
      <c r="F17" s="95">
        <v>-2906</v>
      </c>
      <c r="G17" s="96">
        <v>-11583</v>
      </c>
      <c r="H17" s="95">
        <v>-3175.52530232955</v>
      </c>
      <c r="I17" s="95">
        <v>-2849.7682467780201</v>
      </c>
      <c r="J17" s="95">
        <v>-2688.0808593635902</v>
      </c>
      <c r="K17" s="95">
        <v>-2981.1180973180099</v>
      </c>
      <c r="L17" s="96">
        <v>-11694.4925057892</v>
      </c>
      <c r="M17" s="95">
        <v>-3227.9678605034601</v>
      </c>
      <c r="N17" s="95">
        <v>-2805.1124219063599</v>
      </c>
      <c r="O17" s="95">
        <v>-2902.3439040471599</v>
      </c>
      <c r="P17" s="95">
        <v>-3267.5194454001098</v>
      </c>
      <c r="Q17" s="96">
        <v>-12202.943631857101</v>
      </c>
      <c r="R17" s="95">
        <v>-3400.9426687729301</v>
      </c>
      <c r="S17" s="95">
        <v>-2976.5503994855098</v>
      </c>
      <c r="T17" s="95">
        <v>-2998.0609351865601</v>
      </c>
      <c r="U17" s="95">
        <v>-3212.75782887894</v>
      </c>
      <c r="V17" s="96">
        <v>-12588.311832324</v>
      </c>
      <c r="W17" s="95">
        <v>-3435.5788164208998</v>
      </c>
      <c r="X17" s="95">
        <v>-3038.3258118660001</v>
      </c>
      <c r="Y17" s="95">
        <v>-3026.90913588484</v>
      </c>
      <c r="Z17" s="95">
        <v>-3259.6041036557599</v>
      </c>
      <c r="AA17" s="96">
        <v>-12760.4178678275</v>
      </c>
      <c r="AB17" s="95">
        <v>-3614.6321741900001</v>
      </c>
      <c r="AC17" s="95">
        <v>-3058.9442945344299</v>
      </c>
      <c r="AD17" s="95">
        <v>-2991.1869781502</v>
      </c>
      <c r="AE17" s="95">
        <v>-3226.1884366534</v>
      </c>
      <c r="AF17" s="96">
        <v>-12890.951883528</v>
      </c>
      <c r="AG17" s="95">
        <v>-3577.0919956870098</v>
      </c>
      <c r="AH17" s="95">
        <v>-3264.49066827875</v>
      </c>
      <c r="AI17" s="95">
        <v>-3259.2894931506698</v>
      </c>
      <c r="AJ17" s="95">
        <v>-3720.0477428490499</v>
      </c>
      <c r="AK17" s="96">
        <v>-13820.9198999655</v>
      </c>
      <c r="AL17" s="95">
        <v>-4154.0854620219397</v>
      </c>
      <c r="AM17" s="95">
        <v>-3769.1394620219398</v>
      </c>
      <c r="AN17" s="95">
        <v>-3461.6096916331599</v>
      </c>
      <c r="AO17" s="95">
        <v>-3133.9178938103801</v>
      </c>
      <c r="AP17" s="95">
        <v>-3402.5408089227799</v>
      </c>
      <c r="AQ17" s="95">
        <v>-3561.1739322186299</v>
      </c>
      <c r="AR17" s="96">
        <v>-14579.409894796499</v>
      </c>
      <c r="AS17" s="96">
        <v>-13260.7215315213</v>
      </c>
      <c r="AT17" s="95">
        <v>-3840.7016595701798</v>
      </c>
      <c r="AU17" s="95">
        <v>-3214.4952153363802</v>
      </c>
      <c r="AV17" s="135"/>
      <c r="AW17" s="170"/>
    </row>
    <row r="18" spans="1:49">
      <c r="A18" s="97" t="s">
        <v>107</v>
      </c>
      <c r="B18" s="31" t="s">
        <v>30</v>
      </c>
      <c r="C18" s="98"/>
      <c r="D18" s="98"/>
      <c r="E18" s="98"/>
      <c r="F18" s="99"/>
      <c r="G18" s="100"/>
      <c r="H18" s="99">
        <v>-208.20000000000002</v>
      </c>
      <c r="I18" s="99">
        <v>-37.289999999999985</v>
      </c>
      <c r="J18" s="99">
        <v>4.5919999999999996</v>
      </c>
      <c r="K18" s="99">
        <v>0</v>
      </c>
      <c r="L18" s="100">
        <v>-240.898</v>
      </c>
      <c r="M18" s="99">
        <v>-232.29000000000002</v>
      </c>
      <c r="N18" s="99">
        <v>-9.8051777258163604</v>
      </c>
      <c r="O18" s="99">
        <v>0</v>
      </c>
      <c r="P18" s="99">
        <v>0</v>
      </c>
      <c r="Q18" s="100">
        <v>-242.09517772581637</v>
      </c>
      <c r="R18" s="99">
        <v>-291.28229388248832</v>
      </c>
      <c r="S18" s="99">
        <v>-10.815904254287659</v>
      </c>
      <c r="T18" s="99">
        <v>0</v>
      </c>
      <c r="U18" s="99">
        <v>0</v>
      </c>
      <c r="V18" s="100">
        <v>-302.09819813677598</v>
      </c>
      <c r="W18" s="99">
        <v>-331.77900396668571</v>
      </c>
      <c r="X18" s="99">
        <v>-5.6986711717985052</v>
      </c>
      <c r="Y18" s="99">
        <v>-2.36</v>
      </c>
      <c r="Z18" s="99">
        <v>-3.5239115158010037E-3</v>
      </c>
      <c r="AA18" s="100">
        <v>-339.84119905</v>
      </c>
      <c r="AB18" s="99">
        <v>-360.32877207942448</v>
      </c>
      <c r="AC18" s="99">
        <v>-78.511224245599152</v>
      </c>
      <c r="AD18" s="99">
        <v>0</v>
      </c>
      <c r="AE18" s="99">
        <v>0</v>
      </c>
      <c r="AF18" s="100">
        <v>-438.83999632502366</v>
      </c>
      <c r="AG18" s="99">
        <v>-380.44316979546255</v>
      </c>
      <c r="AH18" s="99">
        <v>-11.319725846015992</v>
      </c>
      <c r="AI18" s="99">
        <v>0</v>
      </c>
      <c r="AJ18" s="99">
        <v>0</v>
      </c>
      <c r="AK18" s="100">
        <v>-391.76289564147851</v>
      </c>
      <c r="AL18" s="99">
        <v>-636.31955351604836</v>
      </c>
      <c r="AM18" s="99">
        <v>-636.31955351604836</v>
      </c>
      <c r="AN18" s="99">
        <v>-10.682845905336137</v>
      </c>
      <c r="AO18" s="99">
        <v>-10.682845905336137</v>
      </c>
      <c r="AP18" s="99">
        <v>0</v>
      </c>
      <c r="AQ18" s="99">
        <v>0</v>
      </c>
      <c r="AR18" s="100">
        <v>-647.00239942138444</v>
      </c>
      <c r="AS18" s="100">
        <v>-647.00239942138444</v>
      </c>
      <c r="AT18" s="99">
        <v>-512.61224216409096</v>
      </c>
      <c r="AU18" s="99">
        <v>3.6239645940909124</v>
      </c>
      <c r="AV18" s="135"/>
    </row>
    <row r="19" spans="1:49">
      <c r="A19" s="23" t="s">
        <v>108</v>
      </c>
      <c r="B19" s="28" t="s">
        <v>32</v>
      </c>
      <c r="C19" s="91">
        <v>1206</v>
      </c>
      <c r="D19" s="91">
        <v>1842</v>
      </c>
      <c r="E19" s="91">
        <v>1180</v>
      </c>
      <c r="F19" s="92">
        <v>1383</v>
      </c>
      <c r="G19" s="93">
        <v>5611</v>
      </c>
      <c r="H19" s="92">
        <v>623.313365890618</v>
      </c>
      <c r="I19" s="92">
        <v>1887.90357861711</v>
      </c>
      <c r="J19" s="92">
        <v>1050.6296235012701</v>
      </c>
      <c r="K19" s="92">
        <v>1598.1889643826901</v>
      </c>
      <c r="L19" s="93">
        <v>5160.0355323916901</v>
      </c>
      <c r="M19" s="92">
        <v>1472.1751927087901</v>
      </c>
      <c r="N19" s="92">
        <v>1903.00429724583</v>
      </c>
      <c r="O19" s="92">
        <v>1672.29778113973</v>
      </c>
      <c r="P19" s="92">
        <v>1383.8419500498401</v>
      </c>
      <c r="Q19" s="93">
        <v>6431.3192211442001</v>
      </c>
      <c r="R19" s="92">
        <v>1508.25989019336</v>
      </c>
      <c r="S19" s="92">
        <v>2194.8741667825602</v>
      </c>
      <c r="T19" s="92">
        <v>1803.5497053070601</v>
      </c>
      <c r="U19" s="92">
        <v>1640.6009637642601</v>
      </c>
      <c r="V19" s="93">
        <v>7147.2847260472499</v>
      </c>
      <c r="W19" s="92">
        <v>1418.9705844109301</v>
      </c>
      <c r="X19" s="92">
        <v>2110.81898747373</v>
      </c>
      <c r="Y19" s="92">
        <v>2003.75308941658</v>
      </c>
      <c r="Z19" s="92">
        <v>1858.9438198903899</v>
      </c>
      <c r="AA19" s="93">
        <v>7392.4864811916304</v>
      </c>
      <c r="AB19" s="92">
        <v>1585.5744036118399</v>
      </c>
      <c r="AC19" s="92">
        <v>1837.89432351292</v>
      </c>
      <c r="AD19" s="92">
        <v>2159.9674264755299</v>
      </c>
      <c r="AE19" s="92">
        <v>2025.22644735481</v>
      </c>
      <c r="AF19" s="93">
        <v>7608.6626009551101</v>
      </c>
      <c r="AG19" s="92">
        <v>1915.7234800188501</v>
      </c>
      <c r="AH19" s="92">
        <v>2554.3837212380099</v>
      </c>
      <c r="AI19" s="92">
        <v>2271.7934485115902</v>
      </c>
      <c r="AJ19" s="92">
        <v>2094.4650063118202</v>
      </c>
      <c r="AK19" s="93">
        <v>8836.3656560802792</v>
      </c>
      <c r="AL19" s="92">
        <v>1784.1740422877001</v>
      </c>
      <c r="AM19" s="92">
        <v>1815.1797892601201</v>
      </c>
      <c r="AN19" s="92">
        <v>2868.5345512337999</v>
      </c>
      <c r="AO19" s="92">
        <v>2485.2511493874599</v>
      </c>
      <c r="AP19" s="92">
        <v>2161.1027042688602</v>
      </c>
      <c r="AQ19" s="92">
        <v>2408.1622219031301</v>
      </c>
      <c r="AR19" s="93">
        <v>9221.9735196934907</v>
      </c>
      <c r="AS19" s="93">
        <v>9230.6540184439891</v>
      </c>
      <c r="AT19" s="92">
        <v>2280.39648534568</v>
      </c>
      <c r="AU19" s="92">
        <v>3461.0897711627999</v>
      </c>
    </row>
    <row r="20" spans="1:49">
      <c r="A20" s="21" t="s">
        <v>109</v>
      </c>
      <c r="B20" s="29" t="s">
        <v>34</v>
      </c>
      <c r="C20" s="94">
        <v>-477</v>
      </c>
      <c r="D20" s="94">
        <v>-601</v>
      </c>
      <c r="E20" s="94">
        <v>-600</v>
      </c>
      <c r="F20" s="95">
        <v>-615</v>
      </c>
      <c r="G20" s="96">
        <v>-2293</v>
      </c>
      <c r="H20" s="95">
        <v>-402.15866241056102</v>
      </c>
      <c r="I20" s="95">
        <v>-496.57518964144498</v>
      </c>
      <c r="J20" s="95">
        <v>-493.47213054313698</v>
      </c>
      <c r="K20" s="95">
        <v>-394.91271652785298</v>
      </c>
      <c r="L20" s="96">
        <v>-1787.1186991229999</v>
      </c>
      <c r="M20" s="95">
        <v>-399.39473048784401</v>
      </c>
      <c r="N20" s="95">
        <v>-351.31186864216198</v>
      </c>
      <c r="O20" s="95">
        <v>-336.63839985829901</v>
      </c>
      <c r="P20" s="95">
        <v>-335.12625726243101</v>
      </c>
      <c r="Q20" s="96">
        <v>-1422.47125625074</v>
      </c>
      <c r="R20" s="95">
        <v>-314.07068446166397</v>
      </c>
      <c r="S20" s="95">
        <v>-227.57740334627701</v>
      </c>
      <c r="T20" s="95">
        <v>-218.39224741160299</v>
      </c>
      <c r="U20" s="95">
        <v>-321.07283275348198</v>
      </c>
      <c r="V20" s="96">
        <v>-1081.1131679730299</v>
      </c>
      <c r="W20" s="95">
        <v>-224.757853838035</v>
      </c>
      <c r="X20" s="95">
        <v>-357.54365720782403</v>
      </c>
      <c r="Y20" s="95">
        <v>-334.61443079117799</v>
      </c>
      <c r="Z20" s="95">
        <v>-339.50398848768799</v>
      </c>
      <c r="AA20" s="96">
        <v>-1256.4199303247201</v>
      </c>
      <c r="AB20" s="95">
        <v>-620.878994251731</v>
      </c>
      <c r="AC20" s="95">
        <v>-842.26842270043801</v>
      </c>
      <c r="AD20" s="95">
        <v>-604.96198255525599</v>
      </c>
      <c r="AE20" s="95">
        <v>-538.04264803549495</v>
      </c>
      <c r="AF20" s="96">
        <v>-2606.1520475429202</v>
      </c>
      <c r="AG20" s="95">
        <v>-383.81658840196599</v>
      </c>
      <c r="AH20" s="95">
        <v>-279.49924939703601</v>
      </c>
      <c r="AI20" s="95">
        <v>-265.589199364237</v>
      </c>
      <c r="AJ20" s="95">
        <v>-646.69536545664005</v>
      </c>
      <c r="AK20" s="96">
        <v>-1575.60040261988</v>
      </c>
      <c r="AL20" s="95">
        <v>-740.79426158287504</v>
      </c>
      <c r="AM20" s="95">
        <v>-740.49026158287495</v>
      </c>
      <c r="AN20" s="95">
        <v>-202.57872015507999</v>
      </c>
      <c r="AO20" s="95">
        <v>-202.41972015507906</v>
      </c>
      <c r="AP20" s="95">
        <v>-359.96585820246003</v>
      </c>
      <c r="AQ20" s="95">
        <v>-442.853562953319</v>
      </c>
      <c r="AR20" s="96">
        <v>-1746.1924028937301</v>
      </c>
      <c r="AS20" s="96">
        <v>-1745.8054028937299</v>
      </c>
      <c r="AT20" s="95">
        <v>-374.14921110865299</v>
      </c>
      <c r="AU20" s="95">
        <v>-534.16225763665898</v>
      </c>
    </row>
    <row r="21" spans="1:49" outlineLevel="1">
      <c r="A21" s="97" t="s">
        <v>110</v>
      </c>
      <c r="B21" s="31" t="s">
        <v>36</v>
      </c>
      <c r="C21" s="98"/>
      <c r="D21" s="98"/>
      <c r="E21" s="98"/>
      <c r="F21" s="99"/>
      <c r="G21" s="100"/>
      <c r="H21" s="99">
        <v>0</v>
      </c>
      <c r="I21" s="99">
        <v>-50</v>
      </c>
      <c r="J21" s="99">
        <v>-50</v>
      </c>
      <c r="K21" s="99">
        <v>0</v>
      </c>
      <c r="L21" s="100">
        <v>-100</v>
      </c>
      <c r="M21" s="99">
        <v>-40</v>
      </c>
      <c r="N21" s="99">
        <v>0</v>
      </c>
      <c r="O21" s="99">
        <v>-75</v>
      </c>
      <c r="P21" s="99">
        <v>0</v>
      </c>
      <c r="Q21" s="100">
        <v>-115</v>
      </c>
      <c r="R21" s="99">
        <v>0</v>
      </c>
      <c r="S21" s="99">
        <v>-4.5999999999999996</v>
      </c>
      <c r="T21" s="99">
        <v>0</v>
      </c>
      <c r="U21" s="99">
        <v>-75</v>
      </c>
      <c r="V21" s="100">
        <v>-79.599999999999994</v>
      </c>
      <c r="W21" s="99">
        <v>0</v>
      </c>
      <c r="X21" s="99">
        <v>0</v>
      </c>
      <c r="Y21" s="99">
        <v>0</v>
      </c>
      <c r="Z21" s="99">
        <v>0</v>
      </c>
      <c r="AA21" s="100">
        <v>0</v>
      </c>
      <c r="AB21" s="99">
        <v>0</v>
      </c>
      <c r="AC21" s="99">
        <v>0</v>
      </c>
      <c r="AD21" s="99">
        <v>0</v>
      </c>
      <c r="AE21" s="99">
        <v>0</v>
      </c>
      <c r="AF21" s="100">
        <v>0</v>
      </c>
      <c r="AG21" s="99">
        <v>0</v>
      </c>
      <c r="AH21" s="99">
        <v>0</v>
      </c>
      <c r="AI21" s="99">
        <v>0</v>
      </c>
      <c r="AJ21" s="99">
        <v>0</v>
      </c>
      <c r="AK21" s="100">
        <v>0</v>
      </c>
      <c r="AL21" s="99">
        <v>0</v>
      </c>
      <c r="AM21" s="99">
        <v>0</v>
      </c>
      <c r="AN21" s="99">
        <v>0</v>
      </c>
      <c r="AO21" s="99">
        <v>0</v>
      </c>
      <c r="AP21" s="99">
        <v>0</v>
      </c>
      <c r="AQ21" s="99">
        <v>0</v>
      </c>
      <c r="AR21" s="100">
        <v>0</v>
      </c>
      <c r="AS21" s="100">
        <v>0</v>
      </c>
      <c r="AT21" s="99">
        <v>0</v>
      </c>
      <c r="AU21" s="99">
        <v>0</v>
      </c>
    </row>
    <row r="22" spans="1:49">
      <c r="A22" s="21" t="s">
        <v>111</v>
      </c>
      <c r="B22" s="29" t="s">
        <v>38</v>
      </c>
      <c r="C22" s="94">
        <v>112</v>
      </c>
      <c r="D22" s="94">
        <v>6</v>
      </c>
      <c r="E22" s="94">
        <v>300</v>
      </c>
      <c r="F22" s="95">
        <v>37</v>
      </c>
      <c r="G22" s="96">
        <v>455</v>
      </c>
      <c r="H22" s="95">
        <v>122.88096018447099</v>
      </c>
      <c r="I22" s="95">
        <v>120.93952110676901</v>
      </c>
      <c r="J22" s="95">
        <v>149.26324131210501</v>
      </c>
      <c r="K22" s="95">
        <v>125.219014851729</v>
      </c>
      <c r="L22" s="96">
        <v>518.30273745507395</v>
      </c>
      <c r="M22" s="95">
        <v>215.00520321477001</v>
      </c>
      <c r="N22" s="95">
        <v>223.75532078757601</v>
      </c>
      <c r="O22" s="95">
        <v>238.84533560070801</v>
      </c>
      <c r="P22" s="95">
        <v>50.215608128466201</v>
      </c>
      <c r="Q22" s="96">
        <v>727.82146773151999</v>
      </c>
      <c r="R22" s="95">
        <v>92.593518188850595</v>
      </c>
      <c r="S22" s="95">
        <v>77.413676488530996</v>
      </c>
      <c r="T22" s="95">
        <v>78.1565511222975</v>
      </c>
      <c r="U22" s="95">
        <v>7.3933229895797403</v>
      </c>
      <c r="V22" s="96">
        <v>255.55706878925901</v>
      </c>
      <c r="W22" s="95">
        <v>85.076258657003805</v>
      </c>
      <c r="X22" s="95">
        <v>108.140494334846</v>
      </c>
      <c r="Y22" s="95">
        <v>82.143646868313397</v>
      </c>
      <c r="Z22" s="95">
        <v>76.300647105413404</v>
      </c>
      <c r="AA22" s="96">
        <v>351.66104696557699</v>
      </c>
      <c r="AB22" s="95">
        <v>89.970224129866295</v>
      </c>
      <c r="AC22" s="95">
        <v>88.358941065060094</v>
      </c>
      <c r="AD22" s="95">
        <v>98.460315651878403</v>
      </c>
      <c r="AE22" s="95">
        <v>136.51820722512801</v>
      </c>
      <c r="AF22" s="96">
        <v>413.307688071933</v>
      </c>
      <c r="AG22" s="95">
        <v>86.820654632755605</v>
      </c>
      <c r="AH22" s="95">
        <v>101.450323784685</v>
      </c>
      <c r="AI22" s="95">
        <v>102.995289209314</v>
      </c>
      <c r="AJ22" s="95">
        <v>81.845163393248598</v>
      </c>
      <c r="AK22" s="96">
        <v>373.11143102000398</v>
      </c>
      <c r="AL22" s="95">
        <v>95.363189337063403</v>
      </c>
      <c r="AM22" s="95">
        <v>95.363189337063403</v>
      </c>
      <c r="AN22" s="95">
        <v>93.502440077465806</v>
      </c>
      <c r="AO22" s="95">
        <v>93.503440077465598</v>
      </c>
      <c r="AP22" s="95">
        <v>101.93465568956501</v>
      </c>
      <c r="AQ22" s="95">
        <v>80.178176971152197</v>
      </c>
      <c r="AR22" s="96">
        <v>370.978462075246</v>
      </c>
      <c r="AS22" s="96">
        <v>370.978462075246</v>
      </c>
      <c r="AT22" s="95">
        <v>86.056898055138006</v>
      </c>
      <c r="AU22" s="95">
        <v>26.988144534953602</v>
      </c>
    </row>
    <row r="23" spans="1:49">
      <c r="A23" s="21" t="s">
        <v>112</v>
      </c>
      <c r="B23" s="29" t="s">
        <v>40</v>
      </c>
      <c r="C23" s="94">
        <v>-2</v>
      </c>
      <c r="D23" s="94">
        <v>3</v>
      </c>
      <c r="E23" s="94">
        <v>1</v>
      </c>
      <c r="F23" s="95">
        <v>36</v>
      </c>
      <c r="G23" s="96">
        <v>38</v>
      </c>
      <c r="H23" s="95">
        <v>0.18731361035244801</v>
      </c>
      <c r="I23" s="95">
        <v>2.9401205143538598</v>
      </c>
      <c r="J23" s="95">
        <v>-49.501211263497098</v>
      </c>
      <c r="K23" s="95">
        <v>-5.76697856937197</v>
      </c>
      <c r="L23" s="96">
        <v>-52.1407557081628</v>
      </c>
      <c r="M23" s="95">
        <v>-0.50882458691358601</v>
      </c>
      <c r="N23" s="95">
        <v>8.1669720406658E-2</v>
      </c>
      <c r="O23" s="95">
        <v>-7.2904748391660403</v>
      </c>
      <c r="P23" s="95">
        <v>13.4314335208073</v>
      </c>
      <c r="Q23" s="96">
        <v>5.7138038151343098</v>
      </c>
      <c r="R23" s="95">
        <v>18.4007199409936</v>
      </c>
      <c r="S23" s="95">
        <v>14.0405723183242</v>
      </c>
      <c r="T23" s="95">
        <v>-9.2335157891222805E-2</v>
      </c>
      <c r="U23" s="95">
        <v>56.441791516654099</v>
      </c>
      <c r="V23" s="96">
        <v>88.790748618080698</v>
      </c>
      <c r="W23" s="95">
        <v>22.779712068167701</v>
      </c>
      <c r="X23" s="95">
        <v>-0.87683448573235201</v>
      </c>
      <c r="Y23" s="95">
        <v>17.4880288195906</v>
      </c>
      <c r="Z23" s="95">
        <v>14.283180580784</v>
      </c>
      <c r="AA23" s="96">
        <v>53.674086982809897</v>
      </c>
      <c r="AB23" s="95">
        <v>5.1514236870530397</v>
      </c>
      <c r="AC23" s="95">
        <v>82.057144461542705</v>
      </c>
      <c r="AD23" s="95">
        <v>-3.06796554304993</v>
      </c>
      <c r="AE23" s="95">
        <v>-9.1633984934306802</v>
      </c>
      <c r="AF23" s="96">
        <v>74.977204112115103</v>
      </c>
      <c r="AG23" s="95">
        <v>3.3041360080469899</v>
      </c>
      <c r="AH23" s="95">
        <v>-37.002894660891897</v>
      </c>
      <c r="AI23" s="95">
        <v>-8.2029166245660203</v>
      </c>
      <c r="AJ23" s="95">
        <v>-9.3003264073306902</v>
      </c>
      <c r="AK23" s="96">
        <v>-51.202001684741603</v>
      </c>
      <c r="AL23" s="95">
        <v>9.5907245673344708</v>
      </c>
      <c r="AM23" s="95">
        <v>9.5907245673344708</v>
      </c>
      <c r="AN23" s="95">
        <v>10.7979028231793</v>
      </c>
      <c r="AO23" s="95">
        <v>10.79790282317933</v>
      </c>
      <c r="AP23" s="95">
        <v>5.4703217330207101</v>
      </c>
      <c r="AQ23" s="95">
        <v>-10.427536767041399</v>
      </c>
      <c r="AR23" s="96">
        <v>15.4314123564931</v>
      </c>
      <c r="AS23" s="96">
        <v>15.413412356493099</v>
      </c>
      <c r="AT23" s="95">
        <v>3.73576207389209</v>
      </c>
      <c r="AU23" s="95">
        <v>29.056949441234199</v>
      </c>
    </row>
    <row r="24" spans="1:49">
      <c r="A24" s="21" t="s">
        <v>113</v>
      </c>
      <c r="B24" s="29" t="s">
        <v>42</v>
      </c>
      <c r="C24" s="94">
        <v>0</v>
      </c>
      <c r="D24" s="94">
        <v>0</v>
      </c>
      <c r="E24" s="94">
        <v>0</v>
      </c>
      <c r="F24" s="95">
        <v>0</v>
      </c>
      <c r="G24" s="96">
        <v>0</v>
      </c>
      <c r="H24" s="95">
        <v>0</v>
      </c>
      <c r="I24" s="95">
        <v>0</v>
      </c>
      <c r="J24" s="95">
        <v>0</v>
      </c>
      <c r="K24" s="95">
        <v>-491</v>
      </c>
      <c r="L24" s="96">
        <v>-491</v>
      </c>
      <c r="M24" s="95">
        <v>0</v>
      </c>
      <c r="N24" s="95">
        <v>0</v>
      </c>
      <c r="O24" s="95">
        <v>0</v>
      </c>
      <c r="P24" s="95">
        <v>186.45135570414499</v>
      </c>
      <c r="Q24" s="96">
        <v>186.45135570414499</v>
      </c>
      <c r="R24" s="95">
        <v>85.569000000000003</v>
      </c>
      <c r="S24" s="95">
        <v>0</v>
      </c>
      <c r="T24" s="95">
        <v>0</v>
      </c>
      <c r="U24" s="95">
        <v>0</v>
      </c>
      <c r="V24" s="96">
        <v>85.569000000000003</v>
      </c>
      <c r="W24" s="95">
        <v>0</v>
      </c>
      <c r="X24" s="95">
        <v>0</v>
      </c>
      <c r="Y24" s="95">
        <v>0</v>
      </c>
      <c r="Z24" s="95">
        <v>-589.43100000000004</v>
      </c>
      <c r="AA24" s="96">
        <v>-589.43100000000004</v>
      </c>
      <c r="AB24" s="95">
        <v>0</v>
      </c>
      <c r="AC24" s="95">
        <v>0</v>
      </c>
      <c r="AD24" s="95">
        <v>0</v>
      </c>
      <c r="AE24" s="95">
        <v>-903</v>
      </c>
      <c r="AF24" s="96">
        <v>-903</v>
      </c>
      <c r="AG24" s="95">
        <v>0</v>
      </c>
      <c r="AH24" s="95">
        <v>377.63200000000001</v>
      </c>
      <c r="AI24" s="95">
        <v>6.1734623126250499E-2</v>
      </c>
      <c r="AJ24" s="95">
        <v>119.234282879273</v>
      </c>
      <c r="AK24" s="96">
        <v>496.92801750239897</v>
      </c>
      <c r="AL24" s="95">
        <v>0</v>
      </c>
      <c r="AM24" s="95">
        <v>0</v>
      </c>
      <c r="AN24" s="95">
        <v>0</v>
      </c>
      <c r="AO24" s="95">
        <v>0</v>
      </c>
      <c r="AP24" s="95">
        <v>0</v>
      </c>
      <c r="AQ24" s="95">
        <v>0</v>
      </c>
      <c r="AR24" s="96">
        <v>0</v>
      </c>
      <c r="AS24" s="96">
        <v>0</v>
      </c>
      <c r="AT24" s="95">
        <v>0</v>
      </c>
      <c r="AU24" s="95">
        <v>0</v>
      </c>
    </row>
    <row r="25" spans="1:49">
      <c r="A25" s="23" t="s">
        <v>114</v>
      </c>
      <c r="B25" s="28" t="s">
        <v>44</v>
      </c>
      <c r="C25" s="91">
        <v>839</v>
      </c>
      <c r="D25" s="91">
        <v>1250</v>
      </c>
      <c r="E25" s="91">
        <v>881</v>
      </c>
      <c r="F25" s="92">
        <v>841</v>
      </c>
      <c r="G25" s="93">
        <v>3811</v>
      </c>
      <c r="H25" s="92">
        <v>344.22297727488098</v>
      </c>
      <c r="I25" s="92">
        <v>1515.20803059678</v>
      </c>
      <c r="J25" s="92">
        <v>656.919523006742</v>
      </c>
      <c r="K25" s="92">
        <v>831.72828413719799</v>
      </c>
      <c r="L25" s="93">
        <v>3348.07881501561</v>
      </c>
      <c r="M25" s="92">
        <v>1287.2768408488</v>
      </c>
      <c r="N25" s="92">
        <v>1775.52941911165</v>
      </c>
      <c r="O25" s="92">
        <v>1567.21424204298</v>
      </c>
      <c r="P25" s="92">
        <v>1298.8140901408301</v>
      </c>
      <c r="Q25" s="93">
        <v>5928.8345921442597</v>
      </c>
      <c r="R25" s="92">
        <v>1390.7524438615401</v>
      </c>
      <c r="S25" s="92">
        <v>2058.7510122431399</v>
      </c>
      <c r="T25" s="92">
        <v>1663.2216738598599</v>
      </c>
      <c r="U25" s="92">
        <v>1383.36324551701</v>
      </c>
      <c r="V25" s="93">
        <v>6496.0883754815604</v>
      </c>
      <c r="W25" s="92">
        <v>1302.06870129807</v>
      </c>
      <c r="X25" s="92">
        <v>1860.5389901150199</v>
      </c>
      <c r="Y25" s="92">
        <v>1768.7703343133101</v>
      </c>
      <c r="Z25" s="92">
        <v>1020.5926590888999</v>
      </c>
      <c r="AA25" s="93">
        <v>5951.97068481529</v>
      </c>
      <c r="AB25" s="92">
        <v>1059.8170571770299</v>
      </c>
      <c r="AC25" s="92">
        <v>1166.04198633909</v>
      </c>
      <c r="AD25" s="92">
        <v>1650.3977940290999</v>
      </c>
      <c r="AE25" s="92">
        <v>711.53860805101499</v>
      </c>
      <c r="AF25" s="93">
        <v>4587.7954455962299</v>
      </c>
      <c r="AG25" s="92">
        <v>1622.0316822576899</v>
      </c>
      <c r="AH25" s="92">
        <v>2716.9639009647699</v>
      </c>
      <c r="AI25" s="92">
        <v>2101.05835635523</v>
      </c>
      <c r="AJ25" s="92">
        <v>1639.54876072037</v>
      </c>
      <c r="AK25" s="93">
        <v>8079.60270029807</v>
      </c>
      <c r="AL25" s="92">
        <v>1148.33369460923</v>
      </c>
      <c r="AM25" s="92">
        <v>1179.64344158165</v>
      </c>
      <c r="AN25" s="92">
        <v>2770.25617397937</v>
      </c>
      <c r="AO25" s="92">
        <v>2387.1327721330099</v>
      </c>
      <c r="AP25" s="92">
        <v>1908.5418234889801</v>
      </c>
      <c r="AQ25" s="92">
        <v>2035.0592991539199</v>
      </c>
      <c r="AR25" s="93">
        <v>7862.1909912314904</v>
      </c>
      <c r="AS25" s="93">
        <v>7871.2404899819903</v>
      </c>
      <c r="AT25" s="92">
        <v>1996.0399343660599</v>
      </c>
      <c r="AU25" s="92">
        <v>2982.97260750233</v>
      </c>
    </row>
    <row r="26" spans="1:49">
      <c r="A26" s="21" t="s">
        <v>46</v>
      </c>
      <c r="B26" s="29" t="s">
        <v>46</v>
      </c>
      <c r="C26" s="94">
        <v>-288</v>
      </c>
      <c r="D26" s="94">
        <v>-429</v>
      </c>
      <c r="E26" s="94">
        <v>-93</v>
      </c>
      <c r="F26" s="95">
        <v>-88</v>
      </c>
      <c r="G26" s="96">
        <v>-898</v>
      </c>
      <c r="H26" s="95">
        <v>-11.8626129931669</v>
      </c>
      <c r="I26" s="95">
        <v>-254.972631122699</v>
      </c>
      <c r="J26" s="95">
        <v>32.742808010926602</v>
      </c>
      <c r="K26" s="95">
        <v>-460.90051952250298</v>
      </c>
      <c r="L26" s="96">
        <v>-694.99295562744305</v>
      </c>
      <c r="M26" s="95">
        <v>-342.53725560163599</v>
      </c>
      <c r="N26" s="95">
        <v>-320.74783729683401</v>
      </c>
      <c r="O26" s="95">
        <v>-366.71593251520801</v>
      </c>
      <c r="P26" s="95">
        <v>-702.58630234223199</v>
      </c>
      <c r="Q26" s="96">
        <v>-1732.5873277559101</v>
      </c>
      <c r="R26" s="95">
        <v>-362.22243422482899</v>
      </c>
      <c r="S26" s="95">
        <v>-447.77538652496997</v>
      </c>
      <c r="T26" s="95">
        <v>-433.867580854256</v>
      </c>
      <c r="U26" s="95">
        <v>-221.930238509286</v>
      </c>
      <c r="V26" s="96">
        <v>-1465.7956401133399</v>
      </c>
      <c r="W26" s="95">
        <v>-394.37256670791999</v>
      </c>
      <c r="X26" s="95">
        <v>-485.19321184333398</v>
      </c>
      <c r="Y26" s="95">
        <v>-422.88108235378797</v>
      </c>
      <c r="Z26" s="95">
        <v>846.52429604881502</v>
      </c>
      <c r="AA26" s="96">
        <v>-455.92256485622602</v>
      </c>
      <c r="AB26" s="95">
        <v>-260.76297629837597</v>
      </c>
      <c r="AC26" s="95">
        <v>-85.810657385340903</v>
      </c>
      <c r="AD26" s="95">
        <v>-345.69332008347402</v>
      </c>
      <c r="AE26" s="95">
        <v>-436.449438128672</v>
      </c>
      <c r="AF26" s="96">
        <v>-1128.7163918958599</v>
      </c>
      <c r="AG26" s="95">
        <v>-378.08793324360698</v>
      </c>
      <c r="AH26" s="95">
        <v>-396.880964536563</v>
      </c>
      <c r="AI26" s="95">
        <v>-469.87468252970098</v>
      </c>
      <c r="AJ26" s="95">
        <v>8.9987587576546595</v>
      </c>
      <c r="AK26" s="96">
        <v>-1235.8448215522201</v>
      </c>
      <c r="AL26" s="95">
        <v>-391.28741554905599</v>
      </c>
      <c r="AM26" s="95">
        <v>-400.741415549056</v>
      </c>
      <c r="AN26" s="95">
        <v>-586.43768441097905</v>
      </c>
      <c r="AO26" s="95">
        <v>-549.44484501684303</v>
      </c>
      <c r="AP26" s="95">
        <v>-460.61666300917602</v>
      </c>
      <c r="AQ26" s="95">
        <v>-223.974185702189</v>
      </c>
      <c r="AR26" s="96">
        <v>-1662.3159486714001</v>
      </c>
      <c r="AS26" s="96">
        <v>-1806.3238628404899</v>
      </c>
      <c r="AT26" s="95">
        <v>-521.423073647043</v>
      </c>
      <c r="AU26" s="95">
        <v>-677.39448954355896</v>
      </c>
    </row>
    <row r="27" spans="1:49">
      <c r="A27" s="21" t="s">
        <v>115</v>
      </c>
      <c r="B27" s="29" t="s">
        <v>48</v>
      </c>
      <c r="C27" s="94">
        <v>347</v>
      </c>
      <c r="D27" s="94">
        <v>231</v>
      </c>
      <c r="E27" s="94">
        <v>247</v>
      </c>
      <c r="F27" s="95">
        <v>233</v>
      </c>
      <c r="G27" s="96">
        <v>1058</v>
      </c>
      <c r="H27" s="95">
        <v>-2.1000000000000001E-2</v>
      </c>
      <c r="I27" s="95">
        <v>11.278</v>
      </c>
      <c r="J27" s="95">
        <v>1272.1179999999999</v>
      </c>
      <c r="K27" s="95">
        <v>19.619996564005302</v>
      </c>
      <c r="L27" s="96">
        <v>1302.9949965640101</v>
      </c>
      <c r="M27" s="95">
        <v>14.6943888296945</v>
      </c>
      <c r="N27" s="95">
        <v>30.775124597533999</v>
      </c>
      <c r="O27" s="95">
        <v>-2.4632340958300198</v>
      </c>
      <c r="P27" s="95">
        <v>-22.941269675061999</v>
      </c>
      <c r="Q27" s="96">
        <v>20.0650096563365</v>
      </c>
      <c r="R27" s="95">
        <v>-0.76100000000000001</v>
      </c>
      <c r="S27" s="95">
        <v>-1.0740000000000001</v>
      </c>
      <c r="T27" s="95">
        <v>-1.161</v>
      </c>
      <c r="U27" s="95">
        <v>-2.5999999999999999E-2</v>
      </c>
      <c r="V27" s="96">
        <v>-3.0219999999999998</v>
      </c>
      <c r="W27" s="95">
        <v>-4.0000000000000001E-3</v>
      </c>
      <c r="X27" s="95">
        <v>8.2469999999999999</v>
      </c>
      <c r="Y27" s="95">
        <v>4.0000000000000001E-3</v>
      </c>
      <c r="Z27" s="95">
        <v>-45.971107891886298</v>
      </c>
      <c r="AA27" s="96">
        <v>-37.724107891886298</v>
      </c>
      <c r="AB27" s="95">
        <v>-0.40873503782354398</v>
      </c>
      <c r="AC27" s="95">
        <v>-0.147858773948324</v>
      </c>
      <c r="AD27" s="95">
        <v>-124.74399486647999</v>
      </c>
      <c r="AE27" s="95">
        <v>-95.860757232926403</v>
      </c>
      <c r="AF27" s="96">
        <v>-221.16134591117799</v>
      </c>
      <c r="AG27" s="95">
        <v>-5.9872356696655098</v>
      </c>
      <c r="AH27" s="95">
        <v>10.7664479994089</v>
      </c>
      <c r="AI27" s="95">
        <v>-2.8506204016898402</v>
      </c>
      <c r="AJ27" s="95">
        <v>3.5377616257480402</v>
      </c>
      <c r="AK27" s="96">
        <v>5.4663535538015999</v>
      </c>
      <c r="AL27" s="95">
        <v>1.7658891984887499</v>
      </c>
      <c r="AM27" s="95">
        <v>1.2898891984887799</v>
      </c>
      <c r="AN27" s="95">
        <v>18.461580646956499</v>
      </c>
      <c r="AO27" s="95">
        <v>23.09758064695642</v>
      </c>
      <c r="AP27" s="95">
        <v>123.10116850762201</v>
      </c>
      <c r="AQ27" s="95">
        <v>-26.839495903139099</v>
      </c>
      <c r="AR27" s="96">
        <v>116.489142449928</v>
      </c>
      <c r="AS27" s="96">
        <v>120.64914244992799</v>
      </c>
      <c r="AT27" s="95">
        <v>1.81</v>
      </c>
      <c r="AU27" s="95">
        <v>3.907</v>
      </c>
    </row>
    <row r="28" spans="1:49">
      <c r="A28" s="23" t="s">
        <v>116</v>
      </c>
      <c r="B28" s="28" t="s">
        <v>50</v>
      </c>
      <c r="C28" s="91">
        <v>898</v>
      </c>
      <c r="D28" s="91">
        <v>1052</v>
      </c>
      <c r="E28" s="91">
        <v>1035</v>
      </c>
      <c r="F28" s="92">
        <v>986</v>
      </c>
      <c r="G28" s="93">
        <v>3971</v>
      </c>
      <c r="H28" s="92">
        <v>332.33936428171501</v>
      </c>
      <c r="I28" s="92">
        <v>1271.51339947408</v>
      </c>
      <c r="J28" s="92">
        <v>1961.7803310176701</v>
      </c>
      <c r="K28" s="92">
        <v>390.44776117870202</v>
      </c>
      <c r="L28" s="93">
        <v>3956.0808559521702</v>
      </c>
      <c r="M28" s="92">
        <v>959.433974076862</v>
      </c>
      <c r="N28" s="92">
        <v>1485.55670641235</v>
      </c>
      <c r="O28" s="92">
        <v>1198.03507543194</v>
      </c>
      <c r="P28" s="92">
        <v>573.28651812353496</v>
      </c>
      <c r="Q28" s="93">
        <v>4216.3122740446897</v>
      </c>
      <c r="R28" s="92">
        <v>1027.7690096367101</v>
      </c>
      <c r="S28" s="92">
        <v>1609.90162571817</v>
      </c>
      <c r="T28" s="92">
        <v>1228.1930930056101</v>
      </c>
      <c r="U28" s="92">
        <v>1161.40700700772</v>
      </c>
      <c r="V28" s="93">
        <v>5027.2707353682099</v>
      </c>
      <c r="W28" s="92">
        <v>907.69213459014395</v>
      </c>
      <c r="X28" s="92">
        <v>1383.5927782716799</v>
      </c>
      <c r="Y28" s="92">
        <v>1345.8932519595201</v>
      </c>
      <c r="Z28" s="92">
        <v>1821.1458472458301</v>
      </c>
      <c r="AA28" s="93">
        <v>5458.3240120671799</v>
      </c>
      <c r="AB28" s="92">
        <v>798.64534584083106</v>
      </c>
      <c r="AC28" s="92">
        <v>1080.0834701798001</v>
      </c>
      <c r="AD28" s="92">
        <v>1179.96047907915</v>
      </c>
      <c r="AE28" s="92">
        <v>179.22841268941599</v>
      </c>
      <c r="AF28" s="93">
        <v>3237.91770778919</v>
      </c>
      <c r="AG28" s="92">
        <v>1237.95651334442</v>
      </c>
      <c r="AH28" s="92">
        <v>2330.84938442762</v>
      </c>
      <c r="AI28" s="92">
        <v>1628.3330534238401</v>
      </c>
      <c r="AJ28" s="92">
        <v>1652.0852811037701</v>
      </c>
      <c r="AK28" s="93">
        <v>6849.2242322996499</v>
      </c>
      <c r="AL28" s="92">
        <v>758.81216825865704</v>
      </c>
      <c r="AM28" s="92">
        <v>780.19191523107702</v>
      </c>
      <c r="AN28" s="92">
        <v>2202.2800702153399</v>
      </c>
      <c r="AO28" s="92">
        <v>1860.785507763133</v>
      </c>
      <c r="AP28" s="92">
        <v>1571.0263289874299</v>
      </c>
      <c r="AQ28" s="92">
        <v>1784.24561754859</v>
      </c>
      <c r="AR28" s="93">
        <v>6316.3641850100203</v>
      </c>
      <c r="AS28" s="93">
        <v>6185.5657695914297</v>
      </c>
      <c r="AT28" s="92">
        <v>1476.4268607190199</v>
      </c>
      <c r="AU28" s="92">
        <v>2309.4851179587699</v>
      </c>
    </row>
    <row r="29" spans="1:49">
      <c r="A29" s="21" t="s">
        <v>117</v>
      </c>
      <c r="B29" s="29" t="s">
        <v>52</v>
      </c>
      <c r="C29" s="95">
        <v>-114</v>
      </c>
      <c r="D29" s="95">
        <v>-132</v>
      </c>
      <c r="E29" s="95">
        <v>-105</v>
      </c>
      <c r="F29" s="95">
        <v>-104</v>
      </c>
      <c r="G29" s="96">
        <v>-455</v>
      </c>
      <c r="H29" s="95">
        <v>-104.815318217807</v>
      </c>
      <c r="I29" s="95">
        <v>-113.79929775889499</v>
      </c>
      <c r="J29" s="95">
        <v>-97.591343619524295</v>
      </c>
      <c r="K29" s="95">
        <v>-99.224343147284003</v>
      </c>
      <c r="L29" s="96">
        <v>-415.43030274351099</v>
      </c>
      <c r="M29" s="95">
        <v>-114.05334420957401</v>
      </c>
      <c r="N29" s="95">
        <v>-135.55570350753999</v>
      </c>
      <c r="O29" s="95">
        <v>-131.76212508095199</v>
      </c>
      <c r="P29" s="95">
        <v>-186.145008654657</v>
      </c>
      <c r="Q29" s="96">
        <v>-567.516181452723</v>
      </c>
      <c r="R29" s="95">
        <v>-172.25003513903101</v>
      </c>
      <c r="S29" s="95">
        <v>-173.574745700883</v>
      </c>
      <c r="T29" s="95">
        <v>-127.532109571945</v>
      </c>
      <c r="U29" s="95">
        <v>-153.77236068371701</v>
      </c>
      <c r="V29" s="96">
        <v>-627.12925109557705</v>
      </c>
      <c r="W29" s="95">
        <v>-145.14230553053201</v>
      </c>
      <c r="X29" s="95">
        <v>-161.47366440414001</v>
      </c>
      <c r="Y29" s="95">
        <v>-147.38798806434801</v>
      </c>
      <c r="Z29" s="95">
        <v>-159.88673372993301</v>
      </c>
      <c r="AA29" s="96">
        <v>-613.89069172895302</v>
      </c>
      <c r="AB29" s="95">
        <v>-160.98157215755799</v>
      </c>
      <c r="AC29" s="95">
        <v>-126.05993433645401</v>
      </c>
      <c r="AD29" s="95">
        <v>-203.177009493176</v>
      </c>
      <c r="AE29" s="95">
        <v>-55.540575605691799</v>
      </c>
      <c r="AF29" s="96">
        <v>-545.75909159288005</v>
      </c>
      <c r="AG29" s="95">
        <v>-192.59898860863299</v>
      </c>
      <c r="AH29" s="95">
        <v>-362.52360097976401</v>
      </c>
      <c r="AI29" s="95">
        <v>-226.36851745654499</v>
      </c>
      <c r="AJ29" s="95">
        <v>-223.85774669240701</v>
      </c>
      <c r="AK29" s="96">
        <v>-1005.3488537373501</v>
      </c>
      <c r="AL29" s="95">
        <v>-207.11978858647601</v>
      </c>
      <c r="AM29" s="95">
        <v>-209.14031396343</v>
      </c>
      <c r="AN29" s="95">
        <v>-225.86932314305699</v>
      </c>
      <c r="AO29" s="95">
        <v>-224.68177328111699</v>
      </c>
      <c r="AP29" s="95">
        <v>-219.00239252310899</v>
      </c>
      <c r="AQ29" s="95">
        <v>-227.54086422791599</v>
      </c>
      <c r="AR29" s="96">
        <v>-879.53236848055803</v>
      </c>
      <c r="AS29" s="96">
        <v>-879.23109313843804</v>
      </c>
      <c r="AT29" s="95">
        <v>-250.09373214259</v>
      </c>
      <c r="AU29" s="95">
        <v>-269.44881538706102</v>
      </c>
    </row>
    <row r="30" spans="1:49">
      <c r="A30" s="23" t="s">
        <v>118</v>
      </c>
      <c r="B30" s="36" t="s">
        <v>54</v>
      </c>
      <c r="C30" s="93">
        <v>784</v>
      </c>
      <c r="D30" s="93">
        <v>920</v>
      </c>
      <c r="E30" s="93">
        <v>930</v>
      </c>
      <c r="F30" s="93">
        <v>882</v>
      </c>
      <c r="G30" s="93">
        <v>3516</v>
      </c>
      <c r="H30" s="93">
        <v>227.52404606390701</v>
      </c>
      <c r="I30" s="93">
        <v>1157.7141017151901</v>
      </c>
      <c r="J30" s="93">
        <v>1864.1889873981399</v>
      </c>
      <c r="K30" s="93">
        <v>291.22341803141597</v>
      </c>
      <c r="L30" s="93">
        <v>3540.6505532086599</v>
      </c>
      <c r="M30" s="93">
        <v>845.38062986728801</v>
      </c>
      <c r="N30" s="93">
        <v>1350.0010029048101</v>
      </c>
      <c r="O30" s="93">
        <v>1066.27295035098</v>
      </c>
      <c r="P30" s="93">
        <v>387.14150946887997</v>
      </c>
      <c r="Q30" s="93">
        <v>3648.7960925919601</v>
      </c>
      <c r="R30" s="93">
        <v>855.51897449767796</v>
      </c>
      <c r="S30" s="93">
        <v>1436.32688001729</v>
      </c>
      <c r="T30" s="93">
        <v>1100.66098343366</v>
      </c>
      <c r="U30" s="93">
        <v>1007.634646324</v>
      </c>
      <c r="V30" s="93">
        <v>4400.1414842726399</v>
      </c>
      <c r="W30" s="93">
        <v>762.54982905961197</v>
      </c>
      <c r="X30" s="93">
        <v>1222.1191138675399</v>
      </c>
      <c r="Y30" s="93">
        <v>1198.5052638951699</v>
      </c>
      <c r="Z30" s="93">
        <v>1661.2591135159</v>
      </c>
      <c r="AA30" s="93">
        <v>4844.4333203382303</v>
      </c>
      <c r="AB30" s="93">
        <v>637.66377368327301</v>
      </c>
      <c r="AC30" s="93">
        <v>954.02353584334298</v>
      </c>
      <c r="AD30" s="93">
        <v>976.78346958596899</v>
      </c>
      <c r="AE30" s="93">
        <v>123.68783708372401</v>
      </c>
      <c r="AF30" s="93">
        <v>2692.15861619631</v>
      </c>
      <c r="AG30" s="93">
        <v>1045.3575247357801</v>
      </c>
      <c r="AH30" s="93">
        <v>1968.32578344786</v>
      </c>
      <c r="AI30" s="93">
        <v>1401.9645359673</v>
      </c>
      <c r="AJ30" s="93">
        <v>1428.22753441136</v>
      </c>
      <c r="AK30" s="93">
        <v>5843.8753785623003</v>
      </c>
      <c r="AL30" s="93">
        <v>551.692379672181</v>
      </c>
      <c r="AM30" s="93">
        <v>571.05160126764702</v>
      </c>
      <c r="AN30" s="93">
        <v>1976.41074707229</v>
      </c>
      <c r="AO30" s="93">
        <v>1636.1037344820229</v>
      </c>
      <c r="AP30" s="93">
        <v>1352.0239364643201</v>
      </c>
      <c r="AQ30" s="93">
        <v>1556.7047533206701</v>
      </c>
      <c r="AR30" s="93">
        <v>5436.8318165294704</v>
      </c>
      <c r="AS30" s="93">
        <v>5306.3346764529897</v>
      </c>
      <c r="AT30" s="93">
        <v>1226.33312857643</v>
      </c>
      <c r="AU30" s="93">
        <v>2040.0363025717099</v>
      </c>
    </row>
    <row r="31" spans="1:49">
      <c r="A31" s="21"/>
      <c r="B31" s="21"/>
      <c r="C31" s="69"/>
      <c r="D31" s="69"/>
      <c r="E31" s="69"/>
      <c r="F31" s="69"/>
      <c r="G31" s="69"/>
      <c r="AS31" s="174"/>
    </row>
    <row r="32" spans="1:49">
      <c r="A32" s="21"/>
      <c r="AS32" s="134"/>
    </row>
    <row r="33" spans="1:47" ht="16.5" thickBot="1">
      <c r="A33" s="21"/>
      <c r="B33" s="24" t="s">
        <v>119</v>
      </c>
      <c r="C33" s="90"/>
      <c r="D33" s="90"/>
      <c r="E33" s="90"/>
      <c r="F33" s="90"/>
      <c r="G33" s="90"/>
      <c r="H33" s="90"/>
      <c r="I33" s="90"/>
      <c r="J33" s="90"/>
      <c r="K33" s="90"/>
      <c r="L33" s="90"/>
      <c r="M33" s="90"/>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136"/>
      <c r="AT33" s="24"/>
      <c r="AU33" s="24"/>
    </row>
    <row r="34" spans="1:47">
      <c r="A34" s="21"/>
      <c r="AM34" s="60" t="s">
        <v>601</v>
      </c>
      <c r="AO34" s="60" t="str">
        <f>+$AM$13</f>
        <v>IFRS 17</v>
      </c>
      <c r="AS34" s="331" t="s">
        <v>601</v>
      </c>
    </row>
    <row r="35" spans="1:47" ht="25.5">
      <c r="A35" s="21"/>
      <c r="B35" s="25" t="s">
        <v>24</v>
      </c>
      <c r="C35" s="61" t="s">
        <v>100</v>
      </c>
      <c r="D35" s="61" t="s">
        <v>101</v>
      </c>
      <c r="E35" s="61" t="s">
        <v>102</v>
      </c>
      <c r="F35" s="61" t="s">
        <v>103</v>
      </c>
      <c r="G35" s="61" t="s">
        <v>104</v>
      </c>
      <c r="H35" s="61" t="s">
        <v>482</v>
      </c>
      <c r="I35" s="61" t="s">
        <v>483</v>
      </c>
      <c r="J35" s="61" t="s">
        <v>484</v>
      </c>
      <c r="K35" s="61" t="s">
        <v>485</v>
      </c>
      <c r="L35" s="61" t="s">
        <v>486</v>
      </c>
      <c r="M35" s="60" t="s">
        <v>487</v>
      </c>
      <c r="N35" s="60" t="s">
        <v>488</v>
      </c>
      <c r="O35" s="60" t="s">
        <v>489</v>
      </c>
      <c r="P35" s="60" t="s">
        <v>490</v>
      </c>
      <c r="Q35" s="61" t="s">
        <v>491</v>
      </c>
      <c r="R35" s="60" t="s">
        <v>492</v>
      </c>
      <c r="S35" s="60" t="s">
        <v>493</v>
      </c>
      <c r="T35" s="60" t="s">
        <v>494</v>
      </c>
      <c r="U35" s="60" t="s">
        <v>495</v>
      </c>
      <c r="V35" s="61" t="s">
        <v>496</v>
      </c>
      <c r="W35" s="60" t="s">
        <v>497</v>
      </c>
      <c r="X35" s="60" t="s">
        <v>498</v>
      </c>
      <c r="Y35" s="60" t="s">
        <v>499</v>
      </c>
      <c r="Z35" s="60" t="s">
        <v>500</v>
      </c>
      <c r="AA35" s="60" t="s">
        <v>501</v>
      </c>
      <c r="AB35" s="60" t="s">
        <v>502</v>
      </c>
      <c r="AC35" s="60" t="s">
        <v>503</v>
      </c>
      <c r="AD35" s="60" t="s">
        <v>504</v>
      </c>
      <c r="AE35" s="60" t="s">
        <v>505</v>
      </c>
      <c r="AF35" s="60" t="s">
        <v>506</v>
      </c>
      <c r="AG35" s="60" t="s">
        <v>507</v>
      </c>
      <c r="AH35" s="60" t="s">
        <v>508</v>
      </c>
      <c r="AI35" s="60" t="s">
        <v>509</v>
      </c>
      <c r="AJ35" s="60" t="s">
        <v>510</v>
      </c>
      <c r="AK35" s="60" t="s">
        <v>511</v>
      </c>
      <c r="AL35" s="60" t="s">
        <v>512</v>
      </c>
      <c r="AM35" s="60" t="s">
        <v>512</v>
      </c>
      <c r="AN35" s="60" t="s">
        <v>569</v>
      </c>
      <c r="AO35" s="60" t="str">
        <f t="shared" ref="AO35" si="1">AO$14</f>
        <v>Q2-22
Stated</v>
      </c>
      <c r="AP35" s="60" t="s">
        <v>573</v>
      </c>
      <c r="AQ35" s="60" t="s">
        <v>604</v>
      </c>
      <c r="AR35" s="60" t="s">
        <v>605</v>
      </c>
      <c r="AS35" s="331" t="s">
        <v>605</v>
      </c>
      <c r="AT35" s="60" t="s">
        <v>610</v>
      </c>
      <c r="AU35" s="60" t="str">
        <f t="shared" ref="AU35" si="2">AU$14</f>
        <v>Q2-23
Stated</v>
      </c>
    </row>
    <row r="36" spans="1:47">
      <c r="A36" s="21"/>
      <c r="B36" s="26"/>
      <c r="H36" s="88"/>
      <c r="I36" s="88"/>
      <c r="J36" s="88"/>
      <c r="K36" s="88"/>
      <c r="L36" s="88"/>
      <c r="M36" s="134"/>
      <c r="N36" s="134"/>
      <c r="O36" s="134"/>
      <c r="P36" s="134"/>
      <c r="Q36" s="88"/>
      <c r="R36" s="134"/>
      <c r="S36" s="134"/>
      <c r="T36" s="134"/>
      <c r="U36" s="134"/>
      <c r="V36" s="88"/>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row>
    <row r="37" spans="1:47">
      <c r="A37" s="21" t="s">
        <v>120</v>
      </c>
      <c r="B37" s="28" t="s">
        <v>26</v>
      </c>
      <c r="C37" s="63">
        <v>1170</v>
      </c>
      <c r="D37" s="63">
        <v>1177</v>
      </c>
      <c r="E37" s="63">
        <v>1121</v>
      </c>
      <c r="F37" s="63">
        <v>1146</v>
      </c>
      <c r="G37" s="93">
        <v>4614</v>
      </c>
      <c r="H37" s="63">
        <v>1178.1730641172101</v>
      </c>
      <c r="I37" s="63">
        <v>1164.39098443597</v>
      </c>
      <c r="J37" s="63">
        <v>1107.58396250491</v>
      </c>
      <c r="K37" s="63">
        <v>1293.44360353457</v>
      </c>
      <c r="L37" s="93">
        <v>4743.5916145926603</v>
      </c>
      <c r="M37" s="137">
        <v>1250.3218087108301</v>
      </c>
      <c r="N37" s="137">
        <v>1150.5419608503601</v>
      </c>
      <c r="O37" s="137">
        <v>1302.3448382067199</v>
      </c>
      <c r="P37" s="137">
        <v>1560.2449185871001</v>
      </c>
      <c r="Q37" s="93">
        <v>5263.4535263550097</v>
      </c>
      <c r="R37" s="137">
        <v>1467.2617301287801</v>
      </c>
      <c r="S37" s="137">
        <v>1388.0217508503099</v>
      </c>
      <c r="T37" s="137">
        <v>1452.36985829542</v>
      </c>
      <c r="U37" s="137">
        <v>1470.07056798752</v>
      </c>
      <c r="V37" s="93">
        <v>5777.7239072620296</v>
      </c>
      <c r="W37" s="137">
        <v>1468.7977761529901</v>
      </c>
      <c r="X37" s="137">
        <v>1479.4214987887001</v>
      </c>
      <c r="Y37" s="137">
        <v>1507.13298643301</v>
      </c>
      <c r="Z37" s="137">
        <v>1622.59874064308</v>
      </c>
      <c r="AA37" s="93">
        <v>6077.9510020177704</v>
      </c>
      <c r="AB37" s="137">
        <v>1319.66892649431</v>
      </c>
      <c r="AC37" s="137">
        <v>1358.6188270922701</v>
      </c>
      <c r="AD37" s="137">
        <v>1411.3057205939799</v>
      </c>
      <c r="AE37" s="137">
        <v>1644.4137030470299</v>
      </c>
      <c r="AF37" s="93">
        <v>5734.0071772275896</v>
      </c>
      <c r="AG37" s="137">
        <v>1583.7673510495299</v>
      </c>
      <c r="AH37" s="137">
        <v>1764.09973184006</v>
      </c>
      <c r="AI37" s="137">
        <v>1570.9622104515199</v>
      </c>
      <c r="AJ37" s="137">
        <v>1608.16320697989</v>
      </c>
      <c r="AK37" s="93">
        <v>6526.9925003210001</v>
      </c>
      <c r="AL37" s="137">
        <v>1729.3728538477201</v>
      </c>
      <c r="AM37" s="137">
        <v>1568.9726008201401</v>
      </c>
      <c r="AN37" s="137">
        <v>1652.3679009125999</v>
      </c>
      <c r="AO37" s="137">
        <v>1174.35489493059</v>
      </c>
      <c r="AP37" s="137">
        <v>1565.72974004505</v>
      </c>
      <c r="AQ37" s="137">
        <v>1937.4125879113601</v>
      </c>
      <c r="AR37" s="93">
        <v>6884.8830827167303</v>
      </c>
      <c r="AS37" s="93">
        <v>6261.2896167714598</v>
      </c>
      <c r="AT37" s="137">
        <v>1745.5304310388401</v>
      </c>
      <c r="AU37" s="137">
        <v>1732.4403236543001</v>
      </c>
    </row>
    <row r="38" spans="1:47">
      <c r="A38" s="21" t="s">
        <v>121</v>
      </c>
      <c r="B38" s="29" t="s">
        <v>28</v>
      </c>
      <c r="C38" s="75">
        <v>-584</v>
      </c>
      <c r="D38" s="75">
        <v>-537</v>
      </c>
      <c r="E38" s="75">
        <v>-501</v>
      </c>
      <c r="F38" s="75">
        <v>-534</v>
      </c>
      <c r="G38" s="96">
        <v>-2156</v>
      </c>
      <c r="H38" s="95">
        <v>-592.99570346096505</v>
      </c>
      <c r="I38" s="95">
        <v>-530.67763636434597</v>
      </c>
      <c r="J38" s="95">
        <v>-477.54078102346801</v>
      </c>
      <c r="K38" s="95">
        <v>-554.53660389287097</v>
      </c>
      <c r="L38" s="96">
        <v>-2155.7507247416502</v>
      </c>
      <c r="M38" s="95">
        <v>-627.79505807632995</v>
      </c>
      <c r="N38" s="95">
        <v>-570.14136423873299</v>
      </c>
      <c r="O38" s="95">
        <v>-680.40967288995103</v>
      </c>
      <c r="P38" s="95">
        <v>-830.40919066813399</v>
      </c>
      <c r="Q38" s="96">
        <v>-2708.7552858731501</v>
      </c>
      <c r="R38" s="95">
        <v>-746.90643679112804</v>
      </c>
      <c r="S38" s="95">
        <v>-685.38689790851402</v>
      </c>
      <c r="T38" s="95">
        <v>-680.34543696692299</v>
      </c>
      <c r="U38" s="95">
        <v>-723.86089201593404</v>
      </c>
      <c r="V38" s="96">
        <v>-2836.4996636824999</v>
      </c>
      <c r="W38" s="95">
        <v>-757.37871609544595</v>
      </c>
      <c r="X38" s="95">
        <v>-693.71025994341699</v>
      </c>
      <c r="Y38" s="95">
        <v>-706.38662919528394</v>
      </c>
      <c r="Z38" s="95">
        <v>-746.03960583794606</v>
      </c>
      <c r="AA38" s="96">
        <v>-2903.5152110720901</v>
      </c>
      <c r="AB38" s="95">
        <v>-812.86712776249897</v>
      </c>
      <c r="AC38" s="95">
        <v>-664.54033752744203</v>
      </c>
      <c r="AD38" s="95">
        <v>-658.16372080566498</v>
      </c>
      <c r="AE38" s="95">
        <v>-734.91744451416196</v>
      </c>
      <c r="AF38" s="96">
        <v>-2870.4886306097701</v>
      </c>
      <c r="AG38" s="95">
        <v>-790.39154060792202</v>
      </c>
      <c r="AH38" s="95">
        <v>-751.103758813186</v>
      </c>
      <c r="AI38" s="95">
        <v>-737.78684142326995</v>
      </c>
      <c r="AJ38" s="95">
        <v>-732.65888774390203</v>
      </c>
      <c r="AK38" s="96">
        <v>-3011.94102858828</v>
      </c>
      <c r="AL38" s="95">
        <v>-884.35081192355506</v>
      </c>
      <c r="AM38" s="95">
        <v>-705.27981192355503</v>
      </c>
      <c r="AN38" s="95">
        <v>-847.15968928663494</v>
      </c>
      <c r="AO38" s="95">
        <v>-727.288891463852</v>
      </c>
      <c r="AP38" s="95">
        <v>-801.57345736793695</v>
      </c>
      <c r="AQ38" s="95">
        <v>-795.90661823182302</v>
      </c>
      <c r="AR38" s="96">
        <v>-3328.9905768099502</v>
      </c>
      <c r="AS38" s="96">
        <v>-2798.4642135347199</v>
      </c>
      <c r="AT38" s="95">
        <v>-721.03682371962805</v>
      </c>
      <c r="AU38" s="95">
        <v>-715.08004300406105</v>
      </c>
    </row>
    <row r="39" spans="1:47">
      <c r="A39" s="97" t="s">
        <v>122</v>
      </c>
      <c r="B39" s="31" t="s">
        <v>30</v>
      </c>
      <c r="C39" s="98"/>
      <c r="D39" s="98"/>
      <c r="E39" s="98"/>
      <c r="F39" s="99"/>
      <c r="G39" s="100"/>
      <c r="H39" s="99">
        <v>-2.2000000000000002</v>
      </c>
      <c r="I39" s="99">
        <v>-0.22000000000000008</v>
      </c>
      <c r="J39" s="99">
        <v>0</v>
      </c>
      <c r="K39" s="99">
        <v>0</v>
      </c>
      <c r="L39" s="100">
        <v>-2.4200000000000004</v>
      </c>
      <c r="M39" s="99">
        <v>-2.11</v>
      </c>
      <c r="N39" s="99">
        <v>-0.56999999999999995</v>
      </c>
      <c r="O39" s="99">
        <v>0</v>
      </c>
      <c r="P39" s="99">
        <v>0</v>
      </c>
      <c r="Q39" s="100">
        <v>-2.6799999999999997</v>
      </c>
      <c r="R39" s="99">
        <v>-3.3246283983303502</v>
      </c>
      <c r="S39" s="99">
        <v>3.0197250587473697E-2</v>
      </c>
      <c r="T39" s="99">
        <v>0</v>
      </c>
      <c r="U39" s="99">
        <v>0</v>
      </c>
      <c r="V39" s="100">
        <v>-3.2944311477428765</v>
      </c>
      <c r="W39" s="99">
        <v>-4.7300000000000004</v>
      </c>
      <c r="X39" s="99">
        <v>-2.5409999999999999</v>
      </c>
      <c r="Y39" s="99">
        <v>0</v>
      </c>
      <c r="Z39" s="99">
        <v>0</v>
      </c>
      <c r="AA39" s="100">
        <v>-7.2709999999999999</v>
      </c>
      <c r="AB39" s="99">
        <v>-7.2049311944262975</v>
      </c>
      <c r="AC39" s="99">
        <v>1.0427419208966682</v>
      </c>
      <c r="AD39" s="99">
        <v>0</v>
      </c>
      <c r="AE39" s="99">
        <v>0</v>
      </c>
      <c r="AF39" s="100">
        <v>-6.1621892735296298</v>
      </c>
      <c r="AG39" s="99">
        <v>-7.1950288899999997</v>
      </c>
      <c r="AH39" s="99">
        <v>0.16029467850000012</v>
      </c>
      <c r="AI39" s="99">
        <v>0</v>
      </c>
      <c r="AJ39" s="99">
        <v>0</v>
      </c>
      <c r="AK39" s="100">
        <v>-7.0347342115</v>
      </c>
      <c r="AL39" s="99">
        <v>-7.5191824599999997</v>
      </c>
      <c r="AM39" s="99">
        <v>-7.5191824599999997</v>
      </c>
      <c r="AN39" s="99">
        <v>3.8124277500000137E-2</v>
      </c>
      <c r="AO39" s="99">
        <v>3.8124277500000137E-2</v>
      </c>
      <c r="AP39" s="99">
        <v>0</v>
      </c>
      <c r="AQ39" s="99">
        <v>0</v>
      </c>
      <c r="AR39" s="100">
        <v>-7.4810581825</v>
      </c>
      <c r="AS39" s="100">
        <v>-7.4810581825</v>
      </c>
      <c r="AT39" s="99">
        <v>-6.0880000000000001</v>
      </c>
      <c r="AU39" s="99">
        <v>-0.28544480999999999</v>
      </c>
    </row>
    <row r="40" spans="1:47">
      <c r="A40" s="21" t="s">
        <v>123</v>
      </c>
      <c r="B40" s="28" t="s">
        <v>32</v>
      </c>
      <c r="C40" s="77">
        <v>586</v>
      </c>
      <c r="D40" s="63">
        <v>640</v>
      </c>
      <c r="E40" s="63">
        <v>620</v>
      </c>
      <c r="F40" s="63">
        <v>612</v>
      </c>
      <c r="G40" s="93">
        <v>2458</v>
      </c>
      <c r="H40" s="63">
        <v>585.17736065624604</v>
      </c>
      <c r="I40" s="63">
        <v>633.71334807162702</v>
      </c>
      <c r="J40" s="63">
        <v>630.04318148144296</v>
      </c>
      <c r="K40" s="63">
        <v>738.90699964169698</v>
      </c>
      <c r="L40" s="93">
        <v>2587.8408898510102</v>
      </c>
      <c r="M40" s="137">
        <v>622.52675063450295</v>
      </c>
      <c r="N40" s="137">
        <v>580.40059661162297</v>
      </c>
      <c r="O40" s="137">
        <v>621.93516531676903</v>
      </c>
      <c r="P40" s="137">
        <v>729.83572791896302</v>
      </c>
      <c r="Q40" s="93">
        <v>2554.69824048186</v>
      </c>
      <c r="R40" s="137">
        <v>720.35529333764998</v>
      </c>
      <c r="S40" s="137">
        <v>702.63485294179804</v>
      </c>
      <c r="T40" s="137">
        <v>772.02442132849706</v>
      </c>
      <c r="U40" s="137">
        <v>746.20967597158597</v>
      </c>
      <c r="V40" s="93">
        <v>2941.2242435795301</v>
      </c>
      <c r="W40" s="137">
        <v>711.41906005754299</v>
      </c>
      <c r="X40" s="137">
        <v>785.71123884528402</v>
      </c>
      <c r="Y40" s="137">
        <v>800.74635723772406</v>
      </c>
      <c r="Z40" s="137">
        <v>876.55913480512902</v>
      </c>
      <c r="AA40" s="93">
        <v>3174.4357909456799</v>
      </c>
      <c r="AB40" s="137">
        <v>506.80179873180998</v>
      </c>
      <c r="AC40" s="137">
        <v>694.07848956482701</v>
      </c>
      <c r="AD40" s="137">
        <v>753.14199978831698</v>
      </c>
      <c r="AE40" s="137">
        <v>909.49625853287</v>
      </c>
      <c r="AF40" s="93">
        <v>2863.51854661782</v>
      </c>
      <c r="AG40" s="137">
        <v>793.37581044160902</v>
      </c>
      <c r="AH40" s="137">
        <v>1012.9959730268801</v>
      </c>
      <c r="AI40" s="137">
        <v>833.175369028246</v>
      </c>
      <c r="AJ40" s="137">
        <v>875.50431923598398</v>
      </c>
      <c r="AK40" s="93">
        <v>3515.0514717327201</v>
      </c>
      <c r="AL40" s="137">
        <v>845.02204192416195</v>
      </c>
      <c r="AM40" s="137">
        <v>863.69278889658199</v>
      </c>
      <c r="AN40" s="137">
        <v>805.20821162596405</v>
      </c>
      <c r="AO40" s="137">
        <v>447.06600346673804</v>
      </c>
      <c r="AP40" s="137">
        <v>764.15628267711804</v>
      </c>
      <c r="AQ40" s="137">
        <v>1141.5059696795399</v>
      </c>
      <c r="AR40" s="93">
        <v>3555.8925059067801</v>
      </c>
      <c r="AS40" s="93">
        <v>3462.8254032367399</v>
      </c>
      <c r="AT40" s="137">
        <v>1024.49360731921</v>
      </c>
      <c r="AU40" s="137">
        <v>1017.36028065024</v>
      </c>
    </row>
    <row r="41" spans="1:47">
      <c r="A41" s="21" t="s">
        <v>124</v>
      </c>
      <c r="B41" s="29" t="s">
        <v>34</v>
      </c>
      <c r="C41" s="75">
        <v>-8</v>
      </c>
      <c r="D41" s="101">
        <v>52</v>
      </c>
      <c r="E41" s="101">
        <v>-66</v>
      </c>
      <c r="F41" s="101">
        <v>-7</v>
      </c>
      <c r="G41" s="96">
        <v>-29</v>
      </c>
      <c r="H41" s="95">
        <v>-1.7637066538858199</v>
      </c>
      <c r="I41" s="95">
        <v>-5.5070131498823702</v>
      </c>
      <c r="J41" s="95">
        <v>-1.2420771926749401</v>
      </c>
      <c r="K41" s="95">
        <v>-0.80121873562067603</v>
      </c>
      <c r="L41" s="96">
        <v>-9.3140157320638099</v>
      </c>
      <c r="M41" s="95">
        <v>0.81574780196366103</v>
      </c>
      <c r="N41" s="95">
        <v>-1.7631861707231</v>
      </c>
      <c r="O41" s="95">
        <v>0.165857518178777</v>
      </c>
      <c r="P41" s="95">
        <v>-23.837229785038598</v>
      </c>
      <c r="Q41" s="96">
        <v>-24.618810635619301</v>
      </c>
      <c r="R41" s="95">
        <v>-4.8203706388445902</v>
      </c>
      <c r="S41" s="95">
        <v>-3.74556587385525</v>
      </c>
      <c r="T41" s="95">
        <v>13.732658337939601</v>
      </c>
      <c r="U41" s="95">
        <v>-22.1496124724049</v>
      </c>
      <c r="V41" s="96">
        <v>-16.9828906471651</v>
      </c>
      <c r="W41" s="95">
        <v>4.1653002998862698</v>
      </c>
      <c r="X41" s="95">
        <v>-7.5854626137073504</v>
      </c>
      <c r="Y41" s="95">
        <v>-10.720497236123</v>
      </c>
      <c r="Z41" s="95">
        <v>-5.1955287610476404</v>
      </c>
      <c r="AA41" s="96">
        <v>-19.336188310991702</v>
      </c>
      <c r="AB41" s="95">
        <v>-18.838880475767699</v>
      </c>
      <c r="AC41" s="95">
        <v>64.391350056451003</v>
      </c>
      <c r="AD41" s="95">
        <v>-41.107842604511298</v>
      </c>
      <c r="AE41" s="95">
        <v>-59.501172330700001</v>
      </c>
      <c r="AF41" s="96">
        <v>-55.056545354527998</v>
      </c>
      <c r="AG41" s="95">
        <v>-7.2302778604976297</v>
      </c>
      <c r="AH41" s="95">
        <v>-18.149154105526701</v>
      </c>
      <c r="AI41" s="95">
        <v>6.2140008002509202</v>
      </c>
      <c r="AJ41" s="95">
        <v>1.3794538387019899</v>
      </c>
      <c r="AK41" s="96">
        <v>-17.7859773270714</v>
      </c>
      <c r="AL41" s="95">
        <v>-1.50442065519155</v>
      </c>
      <c r="AM41" s="95">
        <v>-1.50442065519155</v>
      </c>
      <c r="AN41" s="95">
        <v>-3.7909682172900898</v>
      </c>
      <c r="AO41" s="95">
        <v>-3.8609682172900901</v>
      </c>
      <c r="AP41" s="95">
        <v>-0.20570099211342199</v>
      </c>
      <c r="AQ41" s="95">
        <v>-11.368076538040899</v>
      </c>
      <c r="AR41" s="96">
        <v>-16.869166402636001</v>
      </c>
      <c r="AS41" s="96">
        <v>-16.956166402636001</v>
      </c>
      <c r="AT41" s="95">
        <v>-0.88373902553706896</v>
      </c>
      <c r="AU41" s="95">
        <v>-3.7248209259286999E-2</v>
      </c>
    </row>
    <row r="42" spans="1:47">
      <c r="A42" s="21" t="s">
        <v>125</v>
      </c>
      <c r="B42" s="29" t="s">
        <v>38</v>
      </c>
      <c r="C42" s="75">
        <v>6</v>
      </c>
      <c r="D42" s="101">
        <v>6</v>
      </c>
      <c r="E42" s="101">
        <v>7</v>
      </c>
      <c r="F42" s="101">
        <v>6</v>
      </c>
      <c r="G42" s="96">
        <v>25</v>
      </c>
      <c r="H42" s="101">
        <v>6.51650472039824</v>
      </c>
      <c r="I42" s="101">
        <v>6.2238668804396999</v>
      </c>
      <c r="J42" s="101">
        <v>8.0379305877789893</v>
      </c>
      <c r="K42" s="101">
        <v>7.6179460315777101</v>
      </c>
      <c r="L42" s="96">
        <v>28.3962482201947</v>
      </c>
      <c r="M42" s="138">
        <v>7.5851793288201703</v>
      </c>
      <c r="N42" s="138">
        <v>7.8730024185312697</v>
      </c>
      <c r="O42" s="138">
        <v>8.9267099672286605</v>
      </c>
      <c r="P42" s="138">
        <v>8.5513694167524203</v>
      </c>
      <c r="Q42" s="96">
        <v>32.9362611313325</v>
      </c>
      <c r="R42" s="138">
        <v>11.6247402649514</v>
      </c>
      <c r="S42" s="138">
        <v>13.5570693634268</v>
      </c>
      <c r="T42" s="138">
        <v>12.326530352912799</v>
      </c>
      <c r="U42" s="138">
        <v>9.8666312800955893</v>
      </c>
      <c r="V42" s="96">
        <v>47.374971261386499</v>
      </c>
      <c r="W42" s="138">
        <v>12.6546200594972</v>
      </c>
      <c r="X42" s="138">
        <v>11.945549061093701</v>
      </c>
      <c r="Y42" s="138">
        <v>7.8551758549777402</v>
      </c>
      <c r="Z42" s="138">
        <v>13.5369345119028</v>
      </c>
      <c r="AA42" s="96">
        <v>45.9922794874714</v>
      </c>
      <c r="AB42" s="138">
        <v>13.8041454863755</v>
      </c>
      <c r="AC42" s="138">
        <v>15.121323147820799</v>
      </c>
      <c r="AD42" s="138">
        <v>16.775404144747899</v>
      </c>
      <c r="AE42" s="138">
        <v>20.286614559005901</v>
      </c>
      <c r="AF42" s="96">
        <v>65.9874873379501</v>
      </c>
      <c r="AG42" s="138">
        <v>17.709730180492201</v>
      </c>
      <c r="AH42" s="138">
        <v>20.5810987759703</v>
      </c>
      <c r="AI42" s="138">
        <v>24.751218513001799</v>
      </c>
      <c r="AJ42" s="138">
        <v>21.235935965571901</v>
      </c>
      <c r="AK42" s="96">
        <v>84.277983435036205</v>
      </c>
      <c r="AL42" s="138">
        <v>19.755686936848399</v>
      </c>
      <c r="AM42" s="138">
        <v>19.755686936848399</v>
      </c>
      <c r="AN42" s="138">
        <v>21.0258270866847</v>
      </c>
      <c r="AO42" s="138">
        <v>21.026827086684705</v>
      </c>
      <c r="AP42" s="138">
        <v>23.5131429249005</v>
      </c>
      <c r="AQ42" s="138">
        <v>23.893739326168799</v>
      </c>
      <c r="AR42" s="96">
        <v>88.188396274602297</v>
      </c>
      <c r="AS42" s="96">
        <v>88.188396274602297</v>
      </c>
      <c r="AT42" s="138">
        <v>21.967398501219499</v>
      </c>
      <c r="AU42" s="138">
        <v>27.2595846418597</v>
      </c>
    </row>
    <row r="43" spans="1:47">
      <c r="A43" s="21" t="s">
        <v>126</v>
      </c>
      <c r="B43" s="29" t="s">
        <v>40</v>
      </c>
      <c r="C43" s="75">
        <v>-3</v>
      </c>
      <c r="D43" s="101">
        <v>10</v>
      </c>
      <c r="E43" s="101">
        <v>0</v>
      </c>
      <c r="F43" s="101">
        <v>3</v>
      </c>
      <c r="G43" s="96">
        <v>10</v>
      </c>
      <c r="H43" s="101">
        <v>1.25879716784419E-3</v>
      </c>
      <c r="I43" s="101">
        <v>0.57794576509830897</v>
      </c>
      <c r="J43" s="101">
        <v>-5.1100641031284798E-3</v>
      </c>
      <c r="K43" s="101">
        <v>1.3946431119364799</v>
      </c>
      <c r="L43" s="96">
        <v>1.96873761009951</v>
      </c>
      <c r="M43" s="138">
        <v>-5.8999999999999997E-2</v>
      </c>
      <c r="N43" s="138">
        <v>2.2241441109428502E-2</v>
      </c>
      <c r="O43" s="138">
        <v>-8.9314741941269399E-2</v>
      </c>
      <c r="P43" s="138">
        <v>4.3510615667855603</v>
      </c>
      <c r="Q43" s="96">
        <v>4.2249882659537201</v>
      </c>
      <c r="R43" s="138">
        <v>0.115751296426529</v>
      </c>
      <c r="S43" s="138">
        <v>-0.265481387041479</v>
      </c>
      <c r="T43" s="138">
        <v>-2.0311026639274998</v>
      </c>
      <c r="U43" s="138">
        <v>-0.80330296406146096</v>
      </c>
      <c r="V43" s="96">
        <v>-2.9841357186039099</v>
      </c>
      <c r="W43" s="138">
        <v>3.0887122404694798E-3</v>
      </c>
      <c r="X43" s="138">
        <v>-0.25640814433713499</v>
      </c>
      <c r="Y43" s="138">
        <v>20.706689924931801</v>
      </c>
      <c r="Z43" s="138">
        <v>11.326799199571299</v>
      </c>
      <c r="AA43" s="96">
        <v>31.780169692406499</v>
      </c>
      <c r="AB43" s="138">
        <v>3.5225862920030302</v>
      </c>
      <c r="AC43" s="138">
        <v>-0.27212379866606401</v>
      </c>
      <c r="AD43" s="138">
        <v>-0.785039315392278</v>
      </c>
      <c r="AE43" s="138">
        <v>0.88378053534519296</v>
      </c>
      <c r="AF43" s="96">
        <v>3.3492037132898802</v>
      </c>
      <c r="AG43" s="138">
        <v>1.03026531043323</v>
      </c>
      <c r="AH43" s="138">
        <v>-1.26249517211132</v>
      </c>
      <c r="AI43" s="138">
        <v>-0.34929089384154699</v>
      </c>
      <c r="AJ43" s="138">
        <v>0.34005650174233099</v>
      </c>
      <c r="AK43" s="96">
        <v>-0.24146425377729899</v>
      </c>
      <c r="AL43" s="138">
        <v>0.83004342986169</v>
      </c>
      <c r="AM43" s="138">
        <v>0.83004342986169</v>
      </c>
      <c r="AN43" s="138">
        <v>2.3045452707230201</v>
      </c>
      <c r="AO43" s="138">
        <v>2.3045452707230201</v>
      </c>
      <c r="AP43" s="138">
        <v>-1.65913386291764</v>
      </c>
      <c r="AQ43" s="138">
        <v>-3.96471844038141</v>
      </c>
      <c r="AR43" s="96">
        <v>-2.48926360271434</v>
      </c>
      <c r="AS43" s="96">
        <v>-2.5072636027143398</v>
      </c>
      <c r="AT43" s="138">
        <v>3.08022819946971E-2</v>
      </c>
      <c r="AU43" s="138">
        <v>3.1939443105805203E-2</v>
      </c>
    </row>
    <row r="44" spans="1:47">
      <c r="A44" s="21" t="s">
        <v>127</v>
      </c>
      <c r="B44" s="29" t="s">
        <v>42</v>
      </c>
      <c r="C44" s="75">
        <v>0</v>
      </c>
      <c r="D44" s="101">
        <v>0</v>
      </c>
      <c r="E44" s="101">
        <v>0</v>
      </c>
      <c r="F44" s="101">
        <v>0</v>
      </c>
      <c r="G44" s="96">
        <v>0</v>
      </c>
      <c r="H44" s="101">
        <v>0</v>
      </c>
      <c r="I44" s="101">
        <v>0</v>
      </c>
      <c r="J44" s="101">
        <v>0</v>
      </c>
      <c r="K44" s="101">
        <v>0</v>
      </c>
      <c r="L44" s="96">
        <v>0</v>
      </c>
      <c r="M44" s="138">
        <v>0</v>
      </c>
      <c r="N44" s="138">
        <v>0</v>
      </c>
      <c r="O44" s="138">
        <v>0</v>
      </c>
      <c r="P44" s="138">
        <v>0</v>
      </c>
      <c r="Q44" s="96">
        <v>0</v>
      </c>
      <c r="R44" s="138">
        <v>0</v>
      </c>
      <c r="S44" s="138">
        <v>0</v>
      </c>
      <c r="T44" s="138">
        <v>0</v>
      </c>
      <c r="U44" s="138">
        <v>0</v>
      </c>
      <c r="V44" s="96">
        <v>0</v>
      </c>
      <c r="W44" s="138">
        <v>0</v>
      </c>
      <c r="X44" s="138">
        <v>0</v>
      </c>
      <c r="Y44" s="138">
        <v>0</v>
      </c>
      <c r="Z44" s="138">
        <v>0</v>
      </c>
      <c r="AA44" s="96">
        <v>0</v>
      </c>
      <c r="AB44" s="138">
        <v>0</v>
      </c>
      <c r="AC44" s="138">
        <v>0</v>
      </c>
      <c r="AD44" s="138">
        <v>0</v>
      </c>
      <c r="AE44" s="138">
        <v>0</v>
      </c>
      <c r="AF44" s="96">
        <v>0</v>
      </c>
      <c r="AG44" s="138">
        <v>0</v>
      </c>
      <c r="AH44" s="138">
        <v>0</v>
      </c>
      <c r="AI44" s="138">
        <v>0</v>
      </c>
      <c r="AJ44" s="138">
        <v>0</v>
      </c>
      <c r="AK44" s="96">
        <v>0</v>
      </c>
      <c r="AL44" s="138">
        <v>0</v>
      </c>
      <c r="AM44" s="138">
        <v>0</v>
      </c>
      <c r="AN44" s="138">
        <v>0</v>
      </c>
      <c r="AO44" s="138">
        <v>0</v>
      </c>
      <c r="AP44" s="138">
        <v>0</v>
      </c>
      <c r="AQ44" s="138">
        <v>0</v>
      </c>
      <c r="AR44" s="96">
        <v>0</v>
      </c>
      <c r="AS44" s="96">
        <v>0</v>
      </c>
      <c r="AT44" s="138">
        <v>0</v>
      </c>
      <c r="AU44" s="138">
        <v>0</v>
      </c>
    </row>
    <row r="45" spans="1:47">
      <c r="A45" s="21" t="s">
        <v>128</v>
      </c>
      <c r="B45" s="28" t="s">
        <v>44</v>
      </c>
      <c r="C45" s="77">
        <v>581</v>
      </c>
      <c r="D45" s="63">
        <v>708</v>
      </c>
      <c r="E45" s="63">
        <v>561</v>
      </c>
      <c r="F45" s="63">
        <v>614</v>
      </c>
      <c r="G45" s="93">
        <v>2464</v>
      </c>
      <c r="H45" s="63">
        <v>589.93141751992698</v>
      </c>
      <c r="I45" s="63">
        <v>635.008147567283</v>
      </c>
      <c r="J45" s="63">
        <v>636.83392481244402</v>
      </c>
      <c r="K45" s="63">
        <v>747.11837004959102</v>
      </c>
      <c r="L45" s="93">
        <v>2608.8918599492399</v>
      </c>
      <c r="M45" s="137">
        <v>630.86867776528698</v>
      </c>
      <c r="N45" s="137">
        <v>586.53265430054</v>
      </c>
      <c r="O45" s="137">
        <v>630.93841806023602</v>
      </c>
      <c r="P45" s="137">
        <v>718.90092911746103</v>
      </c>
      <c r="Q45" s="93">
        <v>2567.2406792435199</v>
      </c>
      <c r="R45" s="137">
        <v>727.27541426018399</v>
      </c>
      <c r="S45" s="137">
        <v>712.18087504432799</v>
      </c>
      <c r="T45" s="137">
        <v>796.05250735542097</v>
      </c>
      <c r="U45" s="137">
        <v>733.123391815216</v>
      </c>
      <c r="V45" s="93">
        <v>2968.6321884751501</v>
      </c>
      <c r="W45" s="137">
        <v>728.24206912916702</v>
      </c>
      <c r="X45" s="137">
        <v>789.81491714833305</v>
      </c>
      <c r="Y45" s="137">
        <v>818.58772578151002</v>
      </c>
      <c r="Z45" s="137">
        <v>896.22733975555502</v>
      </c>
      <c r="AA45" s="93">
        <v>3232.8720518145701</v>
      </c>
      <c r="AB45" s="137">
        <v>505.28965003442102</v>
      </c>
      <c r="AC45" s="137">
        <v>773.31903897043196</v>
      </c>
      <c r="AD45" s="137">
        <v>728.02452201316203</v>
      </c>
      <c r="AE45" s="137">
        <v>871.16548129652199</v>
      </c>
      <c r="AF45" s="93">
        <v>2877.7986923145399</v>
      </c>
      <c r="AG45" s="137">
        <v>804.885528072037</v>
      </c>
      <c r="AH45" s="137">
        <v>1014.16542252521</v>
      </c>
      <c r="AI45" s="137">
        <v>863.79129744765703</v>
      </c>
      <c r="AJ45" s="137">
        <v>898.45976554200104</v>
      </c>
      <c r="AK45" s="93">
        <v>3581.3020135869101</v>
      </c>
      <c r="AL45" s="137">
        <v>864.10335163568095</v>
      </c>
      <c r="AM45" s="137">
        <v>882.77409860809996</v>
      </c>
      <c r="AN45" s="137">
        <v>824.74761576608205</v>
      </c>
      <c r="AO45" s="137">
        <v>466.53640760686005</v>
      </c>
      <c r="AP45" s="137">
        <v>785.80459074698695</v>
      </c>
      <c r="AQ45" s="137">
        <v>1150.0669140272901</v>
      </c>
      <c r="AR45" s="93">
        <v>3624.7224721760399</v>
      </c>
      <c r="AS45" s="93">
        <v>3531.5503695059901</v>
      </c>
      <c r="AT45" s="137">
        <v>1045.6080690768899</v>
      </c>
      <c r="AU45" s="137">
        <v>1044.6145565259401</v>
      </c>
    </row>
    <row r="46" spans="1:47">
      <c r="A46" s="21" t="s">
        <v>129</v>
      </c>
      <c r="B46" s="29" t="s">
        <v>46</v>
      </c>
      <c r="C46" s="75">
        <v>-205</v>
      </c>
      <c r="D46" s="75">
        <v>-247</v>
      </c>
      <c r="E46" s="75">
        <v>-203</v>
      </c>
      <c r="F46" s="75">
        <v>-189</v>
      </c>
      <c r="G46" s="96">
        <v>-844</v>
      </c>
      <c r="H46" s="75">
        <v>-171.79477071573899</v>
      </c>
      <c r="I46" s="75">
        <v>-178.933370335852</v>
      </c>
      <c r="J46" s="75">
        <v>-148.898935063246</v>
      </c>
      <c r="K46" s="75">
        <v>-273.53251552081502</v>
      </c>
      <c r="L46" s="96">
        <v>-773.15959163565196</v>
      </c>
      <c r="M46" s="139">
        <v>-191.80375045232401</v>
      </c>
      <c r="N46" s="139">
        <v>-100.47114418948</v>
      </c>
      <c r="O46" s="139">
        <v>-112.51165122469899</v>
      </c>
      <c r="P46" s="139">
        <v>-242.25966482521</v>
      </c>
      <c r="Q46" s="96">
        <v>-647.04621069171401</v>
      </c>
      <c r="R46" s="139">
        <v>-209.885290936725</v>
      </c>
      <c r="S46" s="139">
        <v>-147.40710626973899</v>
      </c>
      <c r="T46" s="139">
        <v>-241.66697304919501</v>
      </c>
      <c r="U46" s="139">
        <v>-175.52780657778601</v>
      </c>
      <c r="V46" s="96">
        <v>-774.48717683344398</v>
      </c>
      <c r="W46" s="139">
        <v>-198.672390413231</v>
      </c>
      <c r="X46" s="139">
        <v>-221.44098517304599</v>
      </c>
      <c r="Y46" s="139">
        <v>-237.531314147779</v>
      </c>
      <c r="Z46" s="139">
        <v>-223.79741122578201</v>
      </c>
      <c r="AA46" s="96">
        <v>-881.44210095983794</v>
      </c>
      <c r="AB46" s="139">
        <v>-121.988580511759</v>
      </c>
      <c r="AC46" s="139">
        <v>-201.122375971048</v>
      </c>
      <c r="AD46" s="139">
        <v>-171.651163974263</v>
      </c>
      <c r="AE46" s="139">
        <v>-275.32883760941502</v>
      </c>
      <c r="AF46" s="96">
        <v>-770.09095806648497</v>
      </c>
      <c r="AG46" s="139">
        <v>-178.525829224668</v>
      </c>
      <c r="AH46" s="139">
        <v>-120.69522925362</v>
      </c>
      <c r="AI46" s="139">
        <v>-168.07959334866399</v>
      </c>
      <c r="AJ46" s="139">
        <v>-174.500858467348</v>
      </c>
      <c r="AK46" s="96">
        <v>-641.80151029429999</v>
      </c>
      <c r="AL46" s="139">
        <v>-177.50912822652501</v>
      </c>
      <c r="AM46" s="139">
        <v>-183.495128226525</v>
      </c>
      <c r="AN46" s="139">
        <v>-174.515386702727</v>
      </c>
      <c r="AO46" s="139">
        <v>-142.60356398537098</v>
      </c>
      <c r="AP46" s="139">
        <v>-141.008268086079</v>
      </c>
      <c r="AQ46" s="139">
        <v>-331.96907660688402</v>
      </c>
      <c r="AR46" s="96">
        <v>-825.00185962221303</v>
      </c>
      <c r="AS46" s="96">
        <v>-940.59658259362004</v>
      </c>
      <c r="AT46" s="139">
        <v>-232.03161849773599</v>
      </c>
      <c r="AU46" s="139">
        <v>-246.190441034419</v>
      </c>
    </row>
    <row r="47" spans="1:47">
      <c r="A47" s="21" t="s">
        <v>130</v>
      </c>
      <c r="B47" s="29" t="s">
        <v>48</v>
      </c>
      <c r="C47" s="75">
        <v>0</v>
      </c>
      <c r="D47" s="101">
        <v>1</v>
      </c>
      <c r="E47" s="101">
        <v>0</v>
      </c>
      <c r="F47" s="101">
        <v>2</v>
      </c>
      <c r="G47" s="96">
        <v>3</v>
      </c>
      <c r="H47" s="101">
        <v>7.0000000000000007E-2</v>
      </c>
      <c r="I47" s="101">
        <v>2.3E-2</v>
      </c>
      <c r="J47" s="101">
        <v>0.29099999999999998</v>
      </c>
      <c r="K47" s="101">
        <v>22.234999999999999</v>
      </c>
      <c r="L47" s="96">
        <v>22.619</v>
      </c>
      <c r="M47" s="138">
        <v>-0.45500000000000002</v>
      </c>
      <c r="N47" s="138">
        <v>30.783000000000001</v>
      </c>
      <c r="O47" s="138">
        <v>-0.60899999999999999</v>
      </c>
      <c r="P47" s="138">
        <v>-8.3550000000000004</v>
      </c>
      <c r="Q47" s="96">
        <v>21.364000000000001</v>
      </c>
      <c r="R47" s="138">
        <v>-0.35599999999999998</v>
      </c>
      <c r="S47" s="138">
        <v>-0.372</v>
      </c>
      <c r="T47" s="138">
        <v>-0.70699999999999996</v>
      </c>
      <c r="U47" s="138">
        <v>-2.5999999999999999E-2</v>
      </c>
      <c r="V47" s="96">
        <v>-1.4610000000000001</v>
      </c>
      <c r="W47" s="138">
        <v>-4.0000000000000001E-3</v>
      </c>
      <c r="X47" s="138">
        <v>8.2469999999999999</v>
      </c>
      <c r="Y47" s="138">
        <v>4.0000000000000001E-3</v>
      </c>
      <c r="Z47" s="138">
        <v>0</v>
      </c>
      <c r="AA47" s="96">
        <v>8.2469999999999999</v>
      </c>
      <c r="AB47" s="138">
        <v>0</v>
      </c>
      <c r="AC47" s="138">
        <v>0</v>
      </c>
      <c r="AD47" s="138">
        <v>0</v>
      </c>
      <c r="AE47" s="138">
        <v>-23.515999999999998</v>
      </c>
      <c r="AF47" s="96">
        <v>-23.515999999999998</v>
      </c>
      <c r="AG47" s="138">
        <v>-5.0519999999999996</v>
      </c>
      <c r="AH47" s="138">
        <v>9.7309999999999999</v>
      </c>
      <c r="AI47" s="138">
        <v>0.68500000000000005</v>
      </c>
      <c r="AJ47" s="138">
        <v>-0.55800000000000005</v>
      </c>
      <c r="AK47" s="96">
        <v>4.806</v>
      </c>
      <c r="AL47" s="138">
        <v>-0.71499999999999997</v>
      </c>
      <c r="AM47" s="138">
        <v>-1.1910000000000001</v>
      </c>
      <c r="AN47" s="138">
        <v>6.5010000000000003</v>
      </c>
      <c r="AO47" s="138">
        <v>11.137</v>
      </c>
      <c r="AP47" s="138">
        <v>113.84699999999999</v>
      </c>
      <c r="AQ47" s="138">
        <v>3.1789999999999998</v>
      </c>
      <c r="AR47" s="96">
        <v>122.812</v>
      </c>
      <c r="AS47" s="96">
        <v>126.97199999999999</v>
      </c>
      <c r="AT47" s="138">
        <v>0</v>
      </c>
      <c r="AU47" s="138">
        <v>1.004</v>
      </c>
    </row>
    <row r="48" spans="1:47">
      <c r="A48" s="21" t="s">
        <v>131</v>
      </c>
      <c r="B48" s="28" t="s">
        <v>50</v>
      </c>
      <c r="C48" s="77">
        <v>376</v>
      </c>
      <c r="D48" s="77">
        <v>462</v>
      </c>
      <c r="E48" s="63">
        <v>358</v>
      </c>
      <c r="F48" s="63">
        <v>427</v>
      </c>
      <c r="G48" s="93">
        <v>1623</v>
      </c>
      <c r="H48" s="63">
        <v>418.20664680418798</v>
      </c>
      <c r="I48" s="63">
        <v>456.097777231431</v>
      </c>
      <c r="J48" s="63">
        <v>488.22598974919799</v>
      </c>
      <c r="K48" s="63">
        <v>495.82085452877601</v>
      </c>
      <c r="L48" s="93">
        <v>1858.35126831359</v>
      </c>
      <c r="M48" s="137">
        <v>438.60992731296199</v>
      </c>
      <c r="N48" s="137">
        <v>516.84451011106</v>
      </c>
      <c r="O48" s="137">
        <v>517.81776683553699</v>
      </c>
      <c r="P48" s="137">
        <v>468.28626429225199</v>
      </c>
      <c r="Q48" s="93">
        <v>1941.5584685518099</v>
      </c>
      <c r="R48" s="137">
        <v>517.03412332345897</v>
      </c>
      <c r="S48" s="137">
        <v>564.40176877458896</v>
      </c>
      <c r="T48" s="137">
        <v>553.67853430622699</v>
      </c>
      <c r="U48" s="137">
        <v>557.56958523742799</v>
      </c>
      <c r="V48" s="93">
        <v>2192.6840116417002</v>
      </c>
      <c r="W48" s="137">
        <v>529.56567871593597</v>
      </c>
      <c r="X48" s="137">
        <v>576.62093197528702</v>
      </c>
      <c r="Y48" s="137">
        <v>581.06041163373095</v>
      </c>
      <c r="Z48" s="137">
        <v>672.42992852977295</v>
      </c>
      <c r="AA48" s="93">
        <v>2359.67695085473</v>
      </c>
      <c r="AB48" s="137">
        <v>383.30106952266101</v>
      </c>
      <c r="AC48" s="137">
        <v>572.19666299938399</v>
      </c>
      <c r="AD48" s="137">
        <v>556.373358038898</v>
      </c>
      <c r="AE48" s="137">
        <v>572.32064368710701</v>
      </c>
      <c r="AF48" s="93">
        <v>2084.1917342480501</v>
      </c>
      <c r="AG48" s="137">
        <v>621.30769884736901</v>
      </c>
      <c r="AH48" s="137">
        <v>903.20119327159205</v>
      </c>
      <c r="AI48" s="137">
        <v>696.39670409899304</v>
      </c>
      <c r="AJ48" s="137">
        <v>723.40090707465197</v>
      </c>
      <c r="AK48" s="93">
        <v>2944.3065032926102</v>
      </c>
      <c r="AL48" s="137">
        <v>685.879223409156</v>
      </c>
      <c r="AM48" s="137">
        <v>698.08797038157604</v>
      </c>
      <c r="AN48" s="137">
        <v>656.733229063355</v>
      </c>
      <c r="AO48" s="137">
        <v>335.06984362148387</v>
      </c>
      <c r="AP48" s="137">
        <v>758.64332266090798</v>
      </c>
      <c r="AQ48" s="137">
        <v>821.27683742040301</v>
      </c>
      <c r="AR48" s="93">
        <v>2922.5326125538199</v>
      </c>
      <c r="AS48" s="93">
        <v>2717.9257869123699</v>
      </c>
      <c r="AT48" s="137">
        <v>813.57645057915101</v>
      </c>
      <c r="AU48" s="137">
        <v>799.42811549152395</v>
      </c>
    </row>
    <row r="49" spans="1:47">
      <c r="A49" s="21" t="s">
        <v>132</v>
      </c>
      <c r="B49" s="29" t="s">
        <v>52</v>
      </c>
      <c r="C49" s="95">
        <v>-33</v>
      </c>
      <c r="D49" s="95">
        <v>-35</v>
      </c>
      <c r="E49" s="95">
        <v>-31</v>
      </c>
      <c r="F49" s="95">
        <v>-36</v>
      </c>
      <c r="G49" s="96">
        <v>-135</v>
      </c>
      <c r="H49" s="95">
        <v>-39.392926010025199</v>
      </c>
      <c r="I49" s="95">
        <v>-41.149315261854902</v>
      </c>
      <c r="J49" s="95">
        <v>-40.133628319448903</v>
      </c>
      <c r="K49" s="95">
        <v>-47.881419470914899</v>
      </c>
      <c r="L49" s="96">
        <v>-168.557289062244</v>
      </c>
      <c r="M49" s="138">
        <v>-40.920055497453298</v>
      </c>
      <c r="N49" s="138">
        <v>-50.826054650415998</v>
      </c>
      <c r="O49" s="138">
        <v>-63.091984812456602</v>
      </c>
      <c r="P49" s="138">
        <v>-67.060920302607101</v>
      </c>
      <c r="Q49" s="96">
        <v>-221.89901526293301</v>
      </c>
      <c r="R49" s="138">
        <v>-73.663763568722601</v>
      </c>
      <c r="S49" s="138">
        <v>-81.679164731362107</v>
      </c>
      <c r="T49" s="138">
        <v>-69.846343669465199</v>
      </c>
      <c r="U49" s="138">
        <v>-59.548322902396201</v>
      </c>
      <c r="V49" s="96">
        <v>-284.73759487194599</v>
      </c>
      <c r="W49" s="138">
        <v>-76.851958773237698</v>
      </c>
      <c r="X49" s="138">
        <v>-80.404046361948602</v>
      </c>
      <c r="Y49" s="138">
        <v>-79.244172340846404</v>
      </c>
      <c r="Z49" s="138">
        <v>-89.581288113302605</v>
      </c>
      <c r="AA49" s="96">
        <v>-326.08146558933498</v>
      </c>
      <c r="AB49" s="138">
        <v>-65.420965470775002</v>
      </c>
      <c r="AC49" s="138">
        <v>-74.010481587162104</v>
      </c>
      <c r="AD49" s="138">
        <v>-115.925310569939</v>
      </c>
      <c r="AE49" s="138">
        <v>-123.166921048596</v>
      </c>
      <c r="AF49" s="96">
        <v>-378.52367867647303</v>
      </c>
      <c r="AG49" s="138">
        <v>-114.34222478106599</v>
      </c>
      <c r="AH49" s="138">
        <v>-164.775838608566</v>
      </c>
      <c r="AI49" s="138">
        <v>-123.133983766751</v>
      </c>
      <c r="AJ49" s="138">
        <v>-121.768429483037</v>
      </c>
      <c r="AK49" s="96">
        <v>-524.02047663941903</v>
      </c>
      <c r="AL49" s="138">
        <v>-119.657644334019</v>
      </c>
      <c r="AM49" s="138">
        <v>-119.7051697075</v>
      </c>
      <c r="AN49" s="138">
        <v>-93.429288394799201</v>
      </c>
      <c r="AO49" s="138">
        <v>-93.489418032512987</v>
      </c>
      <c r="AP49" s="138">
        <v>-106.64121656434</v>
      </c>
      <c r="AQ49" s="138">
        <v>-116.575585819127</v>
      </c>
      <c r="AR49" s="96">
        <v>-436.30373511228498</v>
      </c>
      <c r="AS49" s="96">
        <v>-436.12139490817998</v>
      </c>
      <c r="AT49" s="138">
        <v>-115.254857742128</v>
      </c>
      <c r="AU49" s="138">
        <v>-123.435804423055</v>
      </c>
    </row>
    <row r="50" spans="1:47">
      <c r="A50" s="21" t="s">
        <v>133</v>
      </c>
      <c r="B50" s="36" t="s">
        <v>54</v>
      </c>
      <c r="C50" s="64">
        <v>343</v>
      </c>
      <c r="D50" s="64">
        <v>427</v>
      </c>
      <c r="E50" s="64">
        <v>327</v>
      </c>
      <c r="F50" s="64">
        <v>391</v>
      </c>
      <c r="G50" s="93">
        <v>1488</v>
      </c>
      <c r="H50" s="64">
        <v>378.81372079416298</v>
      </c>
      <c r="I50" s="64">
        <v>414.94846196957599</v>
      </c>
      <c r="J50" s="64">
        <v>448.09236142974902</v>
      </c>
      <c r="K50" s="64">
        <v>447.93943505786098</v>
      </c>
      <c r="L50" s="93">
        <v>1689.79397925135</v>
      </c>
      <c r="M50" s="140">
        <v>397.68987181550898</v>
      </c>
      <c r="N50" s="140">
        <v>466.01845546064402</v>
      </c>
      <c r="O50" s="140">
        <v>454.72578202308</v>
      </c>
      <c r="P50" s="140">
        <v>401.22534398964501</v>
      </c>
      <c r="Q50" s="93">
        <v>1719.6594532888801</v>
      </c>
      <c r="R50" s="140">
        <v>443.370359754736</v>
      </c>
      <c r="S50" s="140">
        <v>482.722604043226</v>
      </c>
      <c r="T50" s="140">
        <v>483.83219063676302</v>
      </c>
      <c r="U50" s="140">
        <v>498.02126233503202</v>
      </c>
      <c r="V50" s="93">
        <v>1907.9464167697599</v>
      </c>
      <c r="W50" s="140">
        <v>452.71371994269902</v>
      </c>
      <c r="X50" s="140">
        <v>496.216885613339</v>
      </c>
      <c r="Y50" s="140">
        <v>501.81623929288497</v>
      </c>
      <c r="Z50" s="140">
        <v>582.84864041646995</v>
      </c>
      <c r="AA50" s="93">
        <v>2033.5954852653899</v>
      </c>
      <c r="AB50" s="140">
        <v>317.88010405188601</v>
      </c>
      <c r="AC50" s="140">
        <v>498.18618141222299</v>
      </c>
      <c r="AD50" s="140">
        <v>440.44804746895801</v>
      </c>
      <c r="AE50" s="140">
        <v>449.153722638511</v>
      </c>
      <c r="AF50" s="93">
        <v>1705.66805557158</v>
      </c>
      <c r="AG50" s="140">
        <v>506.96547406630299</v>
      </c>
      <c r="AH50" s="140">
        <v>738.42535466302604</v>
      </c>
      <c r="AI50" s="140">
        <v>573.26272033224097</v>
      </c>
      <c r="AJ50" s="140">
        <v>601.63247759161595</v>
      </c>
      <c r="AK50" s="93">
        <v>2420.2860266531902</v>
      </c>
      <c r="AL50" s="140">
        <v>566.22157907513702</v>
      </c>
      <c r="AM50" s="140">
        <v>578.38280067407595</v>
      </c>
      <c r="AN50" s="140">
        <v>563.30394066855604</v>
      </c>
      <c r="AO50" s="140">
        <v>241.58042558897102</v>
      </c>
      <c r="AP50" s="140">
        <v>652.00210609656801</v>
      </c>
      <c r="AQ50" s="140">
        <v>704.701251601276</v>
      </c>
      <c r="AR50" s="93">
        <v>2486.2288774415401</v>
      </c>
      <c r="AS50" s="93">
        <v>2281.80439200419</v>
      </c>
      <c r="AT50" s="140">
        <v>698.32159283702299</v>
      </c>
      <c r="AU50" s="140">
        <v>675.99231106846901</v>
      </c>
    </row>
    <row r="51" spans="1:47">
      <c r="A51" s="21"/>
      <c r="AS51" s="134"/>
    </row>
    <row r="52" spans="1:47" ht="16.5" thickBot="1">
      <c r="A52" s="21"/>
      <c r="B52" s="102" t="s">
        <v>134</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44"/>
      <c r="AT52" s="103"/>
      <c r="AU52" s="103"/>
    </row>
    <row r="53" spans="1:47">
      <c r="A53" s="21"/>
      <c r="H53" s="88"/>
      <c r="I53" s="88"/>
      <c r="J53" s="88"/>
      <c r="K53" s="88"/>
      <c r="L53" s="88"/>
      <c r="M53" s="134"/>
      <c r="N53" s="134"/>
      <c r="O53" s="134"/>
      <c r="P53" s="134"/>
      <c r="Q53" s="88"/>
      <c r="R53" s="134"/>
      <c r="S53" s="134"/>
      <c r="T53" s="134"/>
      <c r="U53" s="134"/>
      <c r="V53" s="88"/>
      <c r="W53" s="134"/>
      <c r="X53" s="134"/>
      <c r="Y53" s="134"/>
      <c r="Z53" s="134"/>
      <c r="AA53" s="134"/>
      <c r="AB53" s="134"/>
      <c r="AC53" s="134"/>
      <c r="AD53" s="134"/>
      <c r="AE53" s="134"/>
      <c r="AF53" s="134"/>
      <c r="AG53" s="134"/>
      <c r="AH53" s="134"/>
      <c r="AI53" s="134"/>
      <c r="AJ53" s="134"/>
      <c r="AK53" s="134"/>
      <c r="AL53" s="134"/>
      <c r="AM53" s="141" t="s">
        <v>601</v>
      </c>
      <c r="AN53" s="134"/>
      <c r="AO53" s="141" t="str">
        <f>+$AM$13</f>
        <v>IFRS 17</v>
      </c>
      <c r="AP53" s="134"/>
      <c r="AQ53" s="134"/>
      <c r="AR53" s="134"/>
      <c r="AS53" s="141" t="s">
        <v>601</v>
      </c>
      <c r="AT53" s="134"/>
      <c r="AU53" s="134"/>
    </row>
    <row r="54" spans="1:47" ht="25.5">
      <c r="A54" s="21"/>
      <c r="B54" s="104" t="s">
        <v>24</v>
      </c>
      <c r="C54" s="105" t="s">
        <v>100</v>
      </c>
      <c r="D54" s="105" t="s">
        <v>101</v>
      </c>
      <c r="E54" s="105" t="s">
        <v>102</v>
      </c>
      <c r="F54" s="105" t="s">
        <v>103</v>
      </c>
      <c r="G54" s="105" t="s">
        <v>104</v>
      </c>
      <c r="H54" s="105" t="s">
        <v>482</v>
      </c>
      <c r="I54" s="105" t="s">
        <v>483</v>
      </c>
      <c r="J54" s="105" t="s">
        <v>484</v>
      </c>
      <c r="K54" s="105" t="s">
        <v>485</v>
      </c>
      <c r="L54" s="105" t="s">
        <v>486</v>
      </c>
      <c r="M54" s="141" t="s">
        <v>487</v>
      </c>
      <c r="N54" s="141" t="s">
        <v>488</v>
      </c>
      <c r="O54" s="141" t="s">
        <v>489</v>
      </c>
      <c r="P54" s="141" t="s">
        <v>490</v>
      </c>
      <c r="Q54" s="105" t="s">
        <v>491</v>
      </c>
      <c r="R54" s="141" t="s">
        <v>492</v>
      </c>
      <c r="S54" s="141" t="s">
        <v>493</v>
      </c>
      <c r="T54" s="141" t="s">
        <v>494</v>
      </c>
      <c r="U54" s="141" t="s">
        <v>495</v>
      </c>
      <c r="V54" s="105" t="s">
        <v>496</v>
      </c>
      <c r="W54" s="141" t="s">
        <v>497</v>
      </c>
      <c r="X54" s="141" t="s">
        <v>498</v>
      </c>
      <c r="Y54" s="141" t="s">
        <v>499</v>
      </c>
      <c r="Z54" s="141" t="s">
        <v>500</v>
      </c>
      <c r="AA54" s="141" t="s">
        <v>501</v>
      </c>
      <c r="AB54" s="141" t="s">
        <v>502</v>
      </c>
      <c r="AC54" s="141" t="s">
        <v>503</v>
      </c>
      <c r="AD54" s="141" t="s">
        <v>504</v>
      </c>
      <c r="AE54" s="141" t="s">
        <v>505</v>
      </c>
      <c r="AF54" s="141" t="s">
        <v>506</v>
      </c>
      <c r="AG54" s="141" t="s">
        <v>507</v>
      </c>
      <c r="AH54" s="141" t="s">
        <v>508</v>
      </c>
      <c r="AI54" s="141" t="s">
        <v>509</v>
      </c>
      <c r="AJ54" s="141" t="s">
        <v>510</v>
      </c>
      <c r="AK54" s="141" t="s">
        <v>511</v>
      </c>
      <c r="AL54" s="141" t="s">
        <v>512</v>
      </c>
      <c r="AM54" s="141" t="s">
        <v>512</v>
      </c>
      <c r="AN54" s="141" t="s">
        <v>569</v>
      </c>
      <c r="AO54" s="141" t="str">
        <f t="shared" ref="AO54" si="3">AO$14</f>
        <v>Q2-22
Stated</v>
      </c>
      <c r="AP54" s="141" t="s">
        <v>573</v>
      </c>
      <c r="AQ54" s="141" t="s">
        <v>604</v>
      </c>
      <c r="AR54" s="141" t="s">
        <v>605</v>
      </c>
      <c r="AS54" s="141" t="s">
        <v>605</v>
      </c>
      <c r="AT54" s="141" t="s">
        <v>610</v>
      </c>
      <c r="AU54" s="141" t="str">
        <f t="shared" ref="AU54" si="4">AU$14</f>
        <v>Q2-23
Stated</v>
      </c>
    </row>
    <row r="55" spans="1:47">
      <c r="A55" s="21"/>
      <c r="B55" s="26"/>
      <c r="H55" s="88"/>
      <c r="I55" s="88"/>
      <c r="J55" s="88"/>
      <c r="K55" s="88"/>
      <c r="L55" s="88"/>
      <c r="M55" s="134"/>
      <c r="N55" s="134"/>
      <c r="O55" s="134"/>
      <c r="P55" s="134"/>
      <c r="Q55" s="88"/>
      <c r="R55" s="134"/>
      <c r="S55" s="134"/>
      <c r="T55" s="134"/>
      <c r="U55" s="134"/>
      <c r="V55" s="88"/>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row>
    <row r="56" spans="1:47">
      <c r="A56" s="21" t="s">
        <v>135</v>
      </c>
      <c r="B56" s="28" t="s">
        <v>26</v>
      </c>
      <c r="C56" s="63">
        <v>566</v>
      </c>
      <c r="D56" s="63">
        <v>541</v>
      </c>
      <c r="E56" s="63">
        <v>556</v>
      </c>
      <c r="F56" s="63">
        <v>526</v>
      </c>
      <c r="G56" s="64">
        <v>2189</v>
      </c>
      <c r="H56" s="63">
        <v>606.71151055336702</v>
      </c>
      <c r="I56" s="63">
        <v>546.01444282990997</v>
      </c>
      <c r="J56" s="77">
        <v>532.94085266215598</v>
      </c>
      <c r="K56" s="77">
        <v>651.58974558780301</v>
      </c>
      <c r="L56" s="64">
        <v>2337.2565516332402</v>
      </c>
      <c r="M56" s="142">
        <v>630.56860583381501</v>
      </c>
      <c r="N56" s="142">
        <v>476.04680311221603</v>
      </c>
      <c r="O56" s="142">
        <v>507.43259411546001</v>
      </c>
      <c r="P56" s="142">
        <v>629.12073583710196</v>
      </c>
      <c r="Q56" s="64">
        <v>2243.1687388985902</v>
      </c>
      <c r="R56" s="142">
        <v>627.10604272521505</v>
      </c>
      <c r="S56" s="142">
        <v>511.67515764252101</v>
      </c>
      <c r="T56" s="142">
        <v>644.96531639836701</v>
      </c>
      <c r="U56" s="142">
        <v>667.041963981658</v>
      </c>
      <c r="V56" s="64">
        <v>2450.7884807477599</v>
      </c>
      <c r="W56" s="142">
        <v>628.54076427035204</v>
      </c>
      <c r="X56" s="142">
        <v>617.86781308792797</v>
      </c>
      <c r="Y56" s="142">
        <v>660.318502370847</v>
      </c>
      <c r="Z56" s="142">
        <v>710.53328196101802</v>
      </c>
      <c r="AA56" s="64">
        <v>2617.2603616901501</v>
      </c>
      <c r="AB56" s="142">
        <v>510.91631608479798</v>
      </c>
      <c r="AC56" s="142">
        <v>558.48322066789694</v>
      </c>
      <c r="AD56" s="142">
        <v>610.21552326533799</v>
      </c>
      <c r="AE56" s="142">
        <v>712.66747553563198</v>
      </c>
      <c r="AF56" s="64">
        <v>2392.2825355536702</v>
      </c>
      <c r="AG56" s="142">
        <v>624.53591195781405</v>
      </c>
      <c r="AH56" s="142">
        <v>729.44317771242004</v>
      </c>
      <c r="AI56" s="142">
        <v>594.33347262179996</v>
      </c>
      <c r="AJ56" s="142">
        <v>602.17988498373097</v>
      </c>
      <c r="AK56" s="64">
        <v>2550.4924472757698</v>
      </c>
      <c r="AL56" s="142">
        <v>697.41049028304997</v>
      </c>
      <c r="AM56" s="142">
        <v>537.01023725546997</v>
      </c>
      <c r="AN56" s="142">
        <v>691.10762332961599</v>
      </c>
      <c r="AO56" s="142">
        <v>213.09461734761101</v>
      </c>
      <c r="AP56" s="142">
        <v>601.86914274063099</v>
      </c>
      <c r="AQ56" s="142">
        <v>909.60287297233003</v>
      </c>
      <c r="AR56" s="64">
        <v>2899.9901293256298</v>
      </c>
      <c r="AS56" s="64">
        <v>2276.3966633803602</v>
      </c>
      <c r="AT56" s="142">
        <v>711.35783705261099</v>
      </c>
      <c r="AU56" s="142">
        <v>667.778122108292</v>
      </c>
    </row>
    <row r="57" spans="1:47">
      <c r="A57" s="21" t="s">
        <v>136</v>
      </c>
      <c r="B57" s="29" t="s">
        <v>28</v>
      </c>
      <c r="C57" s="101">
        <v>-216</v>
      </c>
      <c r="D57" s="101">
        <v>-152</v>
      </c>
      <c r="E57" s="101">
        <v>-149</v>
      </c>
      <c r="F57" s="101">
        <v>-144</v>
      </c>
      <c r="G57" s="106">
        <v>-661</v>
      </c>
      <c r="H57" s="95">
        <v>-230.01590573716999</v>
      </c>
      <c r="I57" s="95">
        <v>-153.70925054855601</v>
      </c>
      <c r="J57" s="95">
        <v>-146.366879611332</v>
      </c>
      <c r="K57" s="95">
        <v>-163.175165508888</v>
      </c>
      <c r="L57" s="96">
        <v>-693.26720140594603</v>
      </c>
      <c r="M57" s="95">
        <v>-241.341771418956</v>
      </c>
      <c r="N57" s="95">
        <v>-152.20637006890601</v>
      </c>
      <c r="O57" s="95">
        <v>-153.15871070169001</v>
      </c>
      <c r="P57" s="95">
        <v>-196.53479887153</v>
      </c>
      <c r="Q57" s="96">
        <v>-743.24165106108296</v>
      </c>
      <c r="R57" s="95">
        <v>-229.432376094554</v>
      </c>
      <c r="S57" s="95">
        <v>-139.54625890611899</v>
      </c>
      <c r="T57" s="95">
        <v>-152.949416411079</v>
      </c>
      <c r="U57" s="95">
        <v>-172.476026829772</v>
      </c>
      <c r="V57" s="96">
        <v>-694.40407824152396</v>
      </c>
      <c r="W57" s="95">
        <v>-232.28425565509201</v>
      </c>
      <c r="X57" s="95">
        <v>-160.398402428048</v>
      </c>
      <c r="Y57" s="95">
        <v>-167.69793853636401</v>
      </c>
      <c r="Z57" s="95">
        <v>-193.74994021254599</v>
      </c>
      <c r="AA57" s="96">
        <v>-754.13053683204998</v>
      </c>
      <c r="AB57" s="95">
        <v>-285.88086667118603</v>
      </c>
      <c r="AC57" s="95">
        <v>-166.956210105211</v>
      </c>
      <c r="AD57" s="95">
        <v>-167.56263489540399</v>
      </c>
      <c r="AE57" s="95">
        <v>-179.23790182259901</v>
      </c>
      <c r="AF57" s="96">
        <v>-799.63761349440097</v>
      </c>
      <c r="AG57" s="95">
        <v>-233.439465657216</v>
      </c>
      <c r="AH57" s="95">
        <v>-180.36723371635</v>
      </c>
      <c r="AI57" s="95">
        <v>-174.108614022257</v>
      </c>
      <c r="AJ57" s="95">
        <v>-133.419086317915</v>
      </c>
      <c r="AK57" s="96">
        <v>-721.33439971373798</v>
      </c>
      <c r="AL57" s="95">
        <v>-254.144612969881</v>
      </c>
      <c r="AM57" s="95">
        <v>-75.073612969880998</v>
      </c>
      <c r="AN57" s="95">
        <v>-184.246176927817</v>
      </c>
      <c r="AO57" s="95">
        <v>-64.375379105038064</v>
      </c>
      <c r="AP57" s="95">
        <v>-178.42317419088701</v>
      </c>
      <c r="AQ57" s="95">
        <v>-168.980957726573</v>
      </c>
      <c r="AR57" s="96">
        <v>-785.79492181515798</v>
      </c>
      <c r="AS57" s="96">
        <v>-255.26855853993001</v>
      </c>
      <c r="AT57" s="95">
        <v>-81.750677079428101</v>
      </c>
      <c r="AU57" s="95">
        <v>-74.353945757963103</v>
      </c>
    </row>
    <row r="58" spans="1:47">
      <c r="A58" s="21" t="s">
        <v>137</v>
      </c>
      <c r="B58" s="28" t="s">
        <v>32</v>
      </c>
      <c r="C58" s="63">
        <v>350</v>
      </c>
      <c r="D58" s="63">
        <v>389</v>
      </c>
      <c r="E58" s="63">
        <v>407</v>
      </c>
      <c r="F58" s="63">
        <v>382</v>
      </c>
      <c r="G58" s="64">
        <v>1528</v>
      </c>
      <c r="H58" s="63">
        <v>376.69560481619698</v>
      </c>
      <c r="I58" s="63">
        <v>392.30519228135398</v>
      </c>
      <c r="J58" s="77">
        <v>386.57397305082401</v>
      </c>
      <c r="K58" s="77">
        <v>488.41458007891498</v>
      </c>
      <c r="L58" s="64">
        <v>1643.9893502272901</v>
      </c>
      <c r="M58" s="142">
        <v>389.22683441485901</v>
      </c>
      <c r="N58" s="142">
        <v>323.84043304330999</v>
      </c>
      <c r="O58" s="142">
        <v>354.27388341377002</v>
      </c>
      <c r="P58" s="142">
        <v>432.58593696557199</v>
      </c>
      <c r="Q58" s="64">
        <v>1499.92708783751</v>
      </c>
      <c r="R58" s="142">
        <v>397.67366663066201</v>
      </c>
      <c r="S58" s="142">
        <v>372.12889873640199</v>
      </c>
      <c r="T58" s="142">
        <v>492.01589998728798</v>
      </c>
      <c r="U58" s="142">
        <v>494.56593715188501</v>
      </c>
      <c r="V58" s="64">
        <v>1756.3844025062399</v>
      </c>
      <c r="W58" s="142">
        <v>396.25650861525997</v>
      </c>
      <c r="X58" s="142">
        <v>457.46941065988102</v>
      </c>
      <c r="Y58" s="142">
        <v>492.62056383448299</v>
      </c>
      <c r="Z58" s="142">
        <v>516.78334174847203</v>
      </c>
      <c r="AA58" s="64">
        <v>1863.1298248580999</v>
      </c>
      <c r="AB58" s="142">
        <v>225.03544941361099</v>
      </c>
      <c r="AC58" s="142">
        <v>391.52701056268597</v>
      </c>
      <c r="AD58" s="142">
        <v>442.65288836993398</v>
      </c>
      <c r="AE58" s="142">
        <v>533.42957371303203</v>
      </c>
      <c r="AF58" s="64">
        <v>1592.6449220592599</v>
      </c>
      <c r="AG58" s="142">
        <v>391.09644630059802</v>
      </c>
      <c r="AH58" s="142">
        <v>549.07594399607001</v>
      </c>
      <c r="AI58" s="142">
        <v>420.22485859954298</v>
      </c>
      <c r="AJ58" s="142">
        <v>468.76079866581603</v>
      </c>
      <c r="AK58" s="64">
        <v>1829.1580475620301</v>
      </c>
      <c r="AL58" s="142">
        <v>443.26587731316903</v>
      </c>
      <c r="AM58" s="142">
        <v>461.93662428558901</v>
      </c>
      <c r="AN58" s="142">
        <v>506.86144640179799</v>
      </c>
      <c r="AO58" s="142">
        <v>148.71923824257294</v>
      </c>
      <c r="AP58" s="142">
        <v>423.44596854974401</v>
      </c>
      <c r="AQ58" s="142">
        <v>740.62191524575906</v>
      </c>
      <c r="AR58" s="64">
        <v>2114.19520751047</v>
      </c>
      <c r="AS58" s="64">
        <v>2021.1281048404301</v>
      </c>
      <c r="AT58" s="142">
        <v>629.60715997318198</v>
      </c>
      <c r="AU58" s="142">
        <v>593.42417635032905</v>
      </c>
    </row>
    <row r="59" spans="1:47">
      <c r="A59" s="21" t="s">
        <v>138</v>
      </c>
      <c r="B59" s="29" t="s">
        <v>34</v>
      </c>
      <c r="C59" s="101">
        <v>0</v>
      </c>
      <c r="D59" s="101">
        <v>66</v>
      </c>
      <c r="E59" s="101">
        <v>-66</v>
      </c>
      <c r="F59" s="101">
        <v>0</v>
      </c>
      <c r="G59" s="106">
        <v>0</v>
      </c>
      <c r="H59" s="95">
        <v>0</v>
      </c>
      <c r="I59" s="95">
        <v>-1E-3</v>
      </c>
      <c r="J59" s="95">
        <v>-1E-3</v>
      </c>
      <c r="K59" s="95">
        <v>1.6E-2</v>
      </c>
      <c r="L59" s="96">
        <v>1.4E-2</v>
      </c>
      <c r="M59" s="95">
        <v>0</v>
      </c>
      <c r="N59" s="95">
        <v>0</v>
      </c>
      <c r="O59" s="95">
        <v>0</v>
      </c>
      <c r="P59" s="95">
        <v>-3.56035363514074E-3</v>
      </c>
      <c r="Q59" s="96">
        <v>-3.56035363514074E-3</v>
      </c>
      <c r="R59" s="95">
        <v>-5.1854874111944102E-2</v>
      </c>
      <c r="S59" s="95">
        <v>0.58022836997583105</v>
      </c>
      <c r="T59" s="95">
        <v>0.167398812153673</v>
      </c>
      <c r="U59" s="95">
        <v>-0.93906208358454302</v>
      </c>
      <c r="V59" s="96">
        <v>-0.243289775566983</v>
      </c>
      <c r="W59" s="95">
        <v>0.58520571281712097</v>
      </c>
      <c r="X59" s="95">
        <v>-3.9921449313422501E-2</v>
      </c>
      <c r="Y59" s="95">
        <v>0.80039193063525205</v>
      </c>
      <c r="Z59" s="95">
        <v>-0.28875038610890102</v>
      </c>
      <c r="AA59" s="96">
        <v>1.0569258080300501</v>
      </c>
      <c r="AB59" s="95">
        <v>-6.8777479621170698</v>
      </c>
      <c r="AC59" s="95">
        <v>70.399617262248199</v>
      </c>
      <c r="AD59" s="95">
        <v>-27.373865969705701</v>
      </c>
      <c r="AE59" s="95">
        <v>-35.9470619939068</v>
      </c>
      <c r="AF59" s="96">
        <v>0.200941336518592</v>
      </c>
      <c r="AG59" s="95">
        <v>-3.8834404660360099E-3</v>
      </c>
      <c r="AH59" s="95">
        <v>-0.74407815776621</v>
      </c>
      <c r="AI59" s="95">
        <v>-0.26907882565409003</v>
      </c>
      <c r="AJ59" s="95">
        <v>0.27950990481836901</v>
      </c>
      <c r="AK59" s="96">
        <v>-0.73753051906796696</v>
      </c>
      <c r="AL59" s="95">
        <v>6.0620093422717597E-2</v>
      </c>
      <c r="AM59" s="95">
        <v>6.0620093422717597E-2</v>
      </c>
      <c r="AN59" s="95">
        <v>-0.200272921659857</v>
      </c>
      <c r="AO59" s="95">
        <v>-0.27027292165985761</v>
      </c>
      <c r="AP59" s="95">
        <v>0.23801326135731399</v>
      </c>
      <c r="AQ59" s="95">
        <v>-1.16915727084742</v>
      </c>
      <c r="AR59" s="96">
        <v>-1.0707968377272501</v>
      </c>
      <c r="AS59" s="96">
        <v>-1.1577968377272501</v>
      </c>
      <c r="AT59" s="95">
        <v>1.33490287626068</v>
      </c>
      <c r="AU59" s="95">
        <v>-6.3568756981028901E-2</v>
      </c>
    </row>
    <row r="60" spans="1:47">
      <c r="A60" s="21" t="s">
        <v>139</v>
      </c>
      <c r="B60" s="29" t="s">
        <v>38</v>
      </c>
      <c r="C60" s="101">
        <v>0</v>
      </c>
      <c r="D60" s="101">
        <v>0</v>
      </c>
      <c r="E60" s="101">
        <v>0</v>
      </c>
      <c r="F60" s="101">
        <v>0</v>
      </c>
      <c r="G60" s="106">
        <v>0</v>
      </c>
      <c r="H60" s="101">
        <v>4.6879482881740801E-4</v>
      </c>
      <c r="I60" s="101">
        <v>-4.2875860662619503E-3</v>
      </c>
      <c r="J60" s="75">
        <v>1.20598046123519E-4</v>
      </c>
      <c r="K60" s="75">
        <v>-6.3794484313971197E-3</v>
      </c>
      <c r="L60" s="106">
        <v>-1.0077641622718099E-2</v>
      </c>
      <c r="M60" s="139">
        <v>-3.3448137522940698E-3</v>
      </c>
      <c r="N60" s="139">
        <v>-1.6382489336170601E-3</v>
      </c>
      <c r="O60" s="139">
        <v>-1.74849071758217E-3</v>
      </c>
      <c r="P60" s="139">
        <v>2.3084108906937199E-4</v>
      </c>
      <c r="Q60" s="106">
        <v>-6.5007123144239396E-3</v>
      </c>
      <c r="R60" s="139">
        <v>9.6365832822289097E-4</v>
      </c>
      <c r="S60" s="139">
        <v>1.4615758812722101E-3</v>
      </c>
      <c r="T60" s="139">
        <v>-7.5631253620304104E-4</v>
      </c>
      <c r="U60" s="139">
        <v>1.2036981218298E-2</v>
      </c>
      <c r="V60" s="106">
        <v>1.3705902891590099E-2</v>
      </c>
      <c r="W60" s="139">
        <v>-1.0565792024203799E-3</v>
      </c>
      <c r="X60" s="139">
        <v>6.0684690233347299E-4</v>
      </c>
      <c r="Y60" s="139">
        <v>-4.5502676999276404E-3</v>
      </c>
      <c r="Z60" s="139">
        <v>5.0000000000236496E-3</v>
      </c>
      <c r="AA60" s="106">
        <v>9.0949470177292794E-15</v>
      </c>
      <c r="AB60" s="139">
        <v>0</v>
      </c>
      <c r="AC60" s="139">
        <v>9.9999999998289001E-4</v>
      </c>
      <c r="AD60" s="139">
        <v>-9.9999999999494092E-4</v>
      </c>
      <c r="AE60" s="139">
        <v>7.5033312896266599E-15</v>
      </c>
      <c r="AF60" s="106">
        <v>-4.5474735088646397E-15</v>
      </c>
      <c r="AG60" s="139">
        <v>2.2737367544323199E-15</v>
      </c>
      <c r="AH60" s="139">
        <v>3.6379788070917099E-15</v>
      </c>
      <c r="AI60" s="139">
        <v>-2.99999999997726E-3</v>
      </c>
      <c r="AJ60" s="139">
        <v>2.9999997928753098E-3</v>
      </c>
      <c r="AK60" s="106">
        <v>-2.0711013348773101E-10</v>
      </c>
      <c r="AL60" s="139">
        <v>9.999999999934059E-4</v>
      </c>
      <c r="AM60" s="139">
        <v>1E-3</v>
      </c>
      <c r="AN60" s="139">
        <v>-2.00000000002433E-3</v>
      </c>
      <c r="AO60" s="139">
        <v>-1E-3</v>
      </c>
      <c r="AP60" s="139">
        <v>1.0000000000745799E-3</v>
      </c>
      <c r="AQ60" s="139">
        <v>-6.1845639720559099E-14</v>
      </c>
      <c r="AR60" s="106">
        <v>-5.0931703299284001E-14</v>
      </c>
      <c r="AS60" s="106">
        <v>0</v>
      </c>
      <c r="AT60" s="139">
        <v>0</v>
      </c>
      <c r="AU60" s="139">
        <v>0</v>
      </c>
    </row>
    <row r="61" spans="1:47">
      <c r="A61" s="21" t="s">
        <v>140</v>
      </c>
      <c r="B61" s="29" t="s">
        <v>40</v>
      </c>
      <c r="C61" s="101">
        <v>0</v>
      </c>
      <c r="D61" s="101">
        <v>0</v>
      </c>
      <c r="E61" s="101">
        <v>0</v>
      </c>
      <c r="F61" s="101">
        <v>-5</v>
      </c>
      <c r="G61" s="106">
        <v>-5</v>
      </c>
      <c r="H61" s="101">
        <v>0</v>
      </c>
      <c r="I61" s="101">
        <v>-1.4E-2</v>
      </c>
      <c r="J61" s="75">
        <v>-8.0000000000000002E-3</v>
      </c>
      <c r="K61" s="75">
        <v>-2.0790000000000002</v>
      </c>
      <c r="L61" s="106">
        <v>-2.101</v>
      </c>
      <c r="M61" s="139">
        <v>-4.0000000000000001E-3</v>
      </c>
      <c r="N61" s="139">
        <v>-3.6805259474850501E-4</v>
      </c>
      <c r="O61" s="139">
        <v>-2.39910532740128E-2</v>
      </c>
      <c r="P61" s="139">
        <v>4.4005818611285101E-2</v>
      </c>
      <c r="Q61" s="106">
        <v>1.56467127425238E-2</v>
      </c>
      <c r="R61" s="139">
        <v>-4.3999999999999997E-2</v>
      </c>
      <c r="S61" s="139">
        <v>0</v>
      </c>
      <c r="T61" s="139">
        <v>-2</v>
      </c>
      <c r="U61" s="139">
        <v>-0.8</v>
      </c>
      <c r="V61" s="106">
        <v>-2.8439999999999999</v>
      </c>
      <c r="W61" s="139">
        <v>0</v>
      </c>
      <c r="X61" s="139">
        <v>0</v>
      </c>
      <c r="Y61" s="139">
        <v>-8.8853935128981494E-3</v>
      </c>
      <c r="Z61" s="139">
        <v>-2.1007041914666001E-3</v>
      </c>
      <c r="AA61" s="106">
        <v>-1.0986097704364799E-2</v>
      </c>
      <c r="AB61" s="139">
        <v>0</v>
      </c>
      <c r="AC61" s="139">
        <v>-0.13065383316437601</v>
      </c>
      <c r="AD61" s="139">
        <v>-3.2340994641892299E-3</v>
      </c>
      <c r="AE61" s="139">
        <v>4.8565305510763603E-3</v>
      </c>
      <c r="AF61" s="106">
        <v>-0.129031402077489</v>
      </c>
      <c r="AG61" s="139">
        <v>0.98399999999999999</v>
      </c>
      <c r="AH61" s="139">
        <v>-1.2927382844175399</v>
      </c>
      <c r="AI61" s="139">
        <v>-0.145003889096328</v>
      </c>
      <c r="AJ61" s="139">
        <v>-0.254001099738346</v>
      </c>
      <c r="AK61" s="106">
        <v>-0.70774327325221298</v>
      </c>
      <c r="AL61" s="139">
        <v>0.20599999999999999</v>
      </c>
      <c r="AM61" s="139">
        <v>0.20599999999999999</v>
      </c>
      <c r="AN61" s="139">
        <v>-0.17799999999999999</v>
      </c>
      <c r="AO61" s="139">
        <v>-0.17799999999999999</v>
      </c>
      <c r="AP61" s="139">
        <v>1E-3</v>
      </c>
      <c r="AQ61" s="139">
        <v>0.13200000000000001</v>
      </c>
      <c r="AR61" s="106">
        <v>0.161</v>
      </c>
      <c r="AS61" s="106">
        <v>0.14299999999999999</v>
      </c>
      <c r="AT61" s="139">
        <v>0</v>
      </c>
      <c r="AU61" s="139">
        <v>0</v>
      </c>
    </row>
    <row r="62" spans="1:47">
      <c r="A62" s="21" t="s">
        <v>141</v>
      </c>
      <c r="B62" s="29" t="s">
        <v>42</v>
      </c>
      <c r="C62" s="101">
        <v>0</v>
      </c>
      <c r="D62" s="101">
        <v>0</v>
      </c>
      <c r="E62" s="101">
        <v>0</v>
      </c>
      <c r="F62" s="101">
        <v>0</v>
      </c>
      <c r="G62" s="106">
        <v>0</v>
      </c>
      <c r="H62" s="101">
        <v>0</v>
      </c>
      <c r="I62" s="101">
        <v>0</v>
      </c>
      <c r="J62" s="75">
        <v>0</v>
      </c>
      <c r="K62" s="75">
        <v>0</v>
      </c>
      <c r="L62" s="106">
        <v>0</v>
      </c>
      <c r="M62" s="139">
        <v>0</v>
      </c>
      <c r="N62" s="139">
        <v>0</v>
      </c>
      <c r="O62" s="139">
        <v>0</v>
      </c>
      <c r="P62" s="139">
        <v>0</v>
      </c>
      <c r="Q62" s="106">
        <v>0</v>
      </c>
      <c r="R62" s="139">
        <v>0</v>
      </c>
      <c r="S62" s="139">
        <v>0</v>
      </c>
      <c r="T62" s="139">
        <v>0</v>
      </c>
      <c r="U62" s="139">
        <v>0</v>
      </c>
      <c r="V62" s="106">
        <v>0</v>
      </c>
      <c r="W62" s="139">
        <v>0</v>
      </c>
      <c r="X62" s="139">
        <v>0</v>
      </c>
      <c r="Y62" s="139">
        <v>0</v>
      </c>
      <c r="Z62" s="139">
        <v>0</v>
      </c>
      <c r="AA62" s="106">
        <v>0</v>
      </c>
      <c r="AB62" s="139">
        <v>0</v>
      </c>
      <c r="AC62" s="139">
        <v>0</v>
      </c>
      <c r="AD62" s="139">
        <v>0</v>
      </c>
      <c r="AE62" s="139">
        <v>0</v>
      </c>
      <c r="AF62" s="106">
        <v>0</v>
      </c>
      <c r="AG62" s="139">
        <v>0</v>
      </c>
      <c r="AH62" s="139">
        <v>0</v>
      </c>
      <c r="AI62" s="139">
        <v>0</v>
      </c>
      <c r="AJ62" s="139">
        <v>0</v>
      </c>
      <c r="AK62" s="106">
        <v>0</v>
      </c>
      <c r="AL62" s="139">
        <v>0</v>
      </c>
      <c r="AM62" s="139">
        <v>0</v>
      </c>
      <c r="AN62" s="139">
        <v>0</v>
      </c>
      <c r="AO62" s="139">
        <v>0</v>
      </c>
      <c r="AP62" s="139">
        <v>0</v>
      </c>
      <c r="AQ62" s="139">
        <v>0</v>
      </c>
      <c r="AR62" s="106">
        <v>0</v>
      </c>
      <c r="AS62" s="106">
        <v>0</v>
      </c>
      <c r="AT62" s="139">
        <v>0</v>
      </c>
      <c r="AU62" s="139">
        <v>0</v>
      </c>
    </row>
    <row r="63" spans="1:47">
      <c r="A63" s="21" t="s">
        <v>142</v>
      </c>
      <c r="B63" s="28" t="s">
        <v>44</v>
      </c>
      <c r="C63" s="63">
        <v>350</v>
      </c>
      <c r="D63" s="63">
        <v>455</v>
      </c>
      <c r="E63" s="63">
        <v>341</v>
      </c>
      <c r="F63" s="63">
        <v>377</v>
      </c>
      <c r="G63" s="64">
        <v>1523</v>
      </c>
      <c r="H63" s="63">
        <v>376.69607361102499</v>
      </c>
      <c r="I63" s="63">
        <v>392.28590469528802</v>
      </c>
      <c r="J63" s="77">
        <v>386.56509364887</v>
      </c>
      <c r="K63" s="77">
        <v>486.34520063048399</v>
      </c>
      <c r="L63" s="64">
        <v>1641.8922725856701</v>
      </c>
      <c r="M63" s="142">
        <v>389.219489601107</v>
      </c>
      <c r="N63" s="142">
        <v>323.83842674178101</v>
      </c>
      <c r="O63" s="142">
        <v>354.24814386977903</v>
      </c>
      <c r="P63" s="142">
        <v>432.62661327163698</v>
      </c>
      <c r="Q63" s="64">
        <v>1499.9326734843</v>
      </c>
      <c r="R63" s="142">
        <v>397.57877541487801</v>
      </c>
      <c r="S63" s="142">
        <v>372.71058868225902</v>
      </c>
      <c r="T63" s="142">
        <v>490.18254248690499</v>
      </c>
      <c r="U63" s="142">
        <v>492.83891204951999</v>
      </c>
      <c r="V63" s="64">
        <v>1753.3108186335601</v>
      </c>
      <c r="W63" s="142">
        <v>396.84065774887398</v>
      </c>
      <c r="X63" s="142">
        <v>457.43009605747</v>
      </c>
      <c r="Y63" s="142">
        <v>493.40752010390497</v>
      </c>
      <c r="Z63" s="142">
        <v>516.49749065817196</v>
      </c>
      <c r="AA63" s="64">
        <v>1864.1757645684199</v>
      </c>
      <c r="AB63" s="142">
        <v>218.15770145149401</v>
      </c>
      <c r="AC63" s="142">
        <v>461.79697399177002</v>
      </c>
      <c r="AD63" s="142">
        <v>415.27478830076501</v>
      </c>
      <c r="AE63" s="142">
        <v>497.48736824967602</v>
      </c>
      <c r="AF63" s="64">
        <v>1592.7168319937</v>
      </c>
      <c r="AG63" s="142">
        <v>392.07656286013201</v>
      </c>
      <c r="AH63" s="142">
        <v>547.03912755388706</v>
      </c>
      <c r="AI63" s="142">
        <v>419.80777588479299</v>
      </c>
      <c r="AJ63" s="142">
        <v>468.78930747068898</v>
      </c>
      <c r="AK63" s="64">
        <v>1827.7127737695</v>
      </c>
      <c r="AL63" s="142">
        <v>443.53349740659201</v>
      </c>
      <c r="AM63" s="142">
        <v>462.20424437901198</v>
      </c>
      <c r="AN63" s="142">
        <v>506.48117348013898</v>
      </c>
      <c r="AO63" s="142">
        <v>148.26996532091306</v>
      </c>
      <c r="AP63" s="142">
        <v>423.68598181110201</v>
      </c>
      <c r="AQ63" s="142">
        <v>739.58475797491099</v>
      </c>
      <c r="AR63" s="64">
        <v>2113.28541067274</v>
      </c>
      <c r="AS63" s="64">
        <v>2020.1133080027</v>
      </c>
      <c r="AT63" s="142">
        <v>630.942062849443</v>
      </c>
      <c r="AU63" s="142">
        <v>593.36060759334805</v>
      </c>
    </row>
    <row r="64" spans="1:47">
      <c r="A64" s="21" t="s">
        <v>143</v>
      </c>
      <c r="B64" s="29" t="s">
        <v>46</v>
      </c>
      <c r="C64" s="101">
        <v>-129</v>
      </c>
      <c r="D64" s="101">
        <v>-162</v>
      </c>
      <c r="E64" s="101">
        <v>-130</v>
      </c>
      <c r="F64" s="101">
        <v>-103</v>
      </c>
      <c r="G64" s="106">
        <v>-524</v>
      </c>
      <c r="H64" s="101">
        <v>-109.045588796994</v>
      </c>
      <c r="I64" s="101">
        <v>-98.835412547977398</v>
      </c>
      <c r="J64" s="75">
        <v>-80.878740306661001</v>
      </c>
      <c r="K64" s="75">
        <v>-194.08531897979799</v>
      </c>
      <c r="L64" s="106">
        <v>-482.84506063142999</v>
      </c>
      <c r="M64" s="139">
        <v>-119.910195779437</v>
      </c>
      <c r="N64" s="139">
        <v>-11.8768431304737</v>
      </c>
      <c r="O64" s="139">
        <v>-45.1186529155014</v>
      </c>
      <c r="P64" s="139">
        <v>-180.043959679783</v>
      </c>
      <c r="Q64" s="106">
        <v>-356.94965150519602</v>
      </c>
      <c r="R64" s="139">
        <v>-120.42318062587201</v>
      </c>
      <c r="S64" s="139">
        <v>-52.464369366185501</v>
      </c>
      <c r="T64" s="139">
        <v>-158.84940870038099</v>
      </c>
      <c r="U64" s="139">
        <v>-122.36655609831099</v>
      </c>
      <c r="V64" s="106">
        <v>-454.10351479075001</v>
      </c>
      <c r="W64" s="139">
        <v>-111.558601288866</v>
      </c>
      <c r="X64" s="139">
        <v>-144.90798021565999</v>
      </c>
      <c r="Y64" s="139">
        <v>-153.07157332829399</v>
      </c>
      <c r="Z64" s="139">
        <v>-130.98009797432599</v>
      </c>
      <c r="AA64" s="106">
        <v>-540.51825280714502</v>
      </c>
      <c r="AB64" s="139">
        <v>-51.945076406418401</v>
      </c>
      <c r="AC64" s="139">
        <v>-126.72635442099001</v>
      </c>
      <c r="AD64" s="139">
        <v>-90.615462881441601</v>
      </c>
      <c r="AE64" s="139">
        <v>-187.12385233246599</v>
      </c>
      <c r="AF64" s="106">
        <v>-456.41074604131597</v>
      </c>
      <c r="AG64" s="139">
        <v>-77.360779325368497</v>
      </c>
      <c r="AH64" s="139">
        <v>-123.772518423059</v>
      </c>
      <c r="AI64" s="139">
        <v>-64.081480322073503</v>
      </c>
      <c r="AJ64" s="139">
        <v>-79.444830151367796</v>
      </c>
      <c r="AK64" s="106">
        <v>-344.65960822186901</v>
      </c>
      <c r="AL64" s="139">
        <v>-79.234575736795307</v>
      </c>
      <c r="AM64" s="139">
        <v>-85.220575736795197</v>
      </c>
      <c r="AN64" s="139">
        <v>-100.809046150648</v>
      </c>
      <c r="AO64" s="139">
        <v>-68.897223433293803</v>
      </c>
      <c r="AP64" s="139">
        <v>-64.914118810046503</v>
      </c>
      <c r="AQ64" s="139">
        <v>-237.82814268207699</v>
      </c>
      <c r="AR64" s="106">
        <v>-482.78588337956597</v>
      </c>
      <c r="AS64" s="106">
        <v>-598.38060635097304</v>
      </c>
      <c r="AT64" s="139">
        <v>-137.765865139639</v>
      </c>
      <c r="AU64" s="139">
        <v>-141.80469528981899</v>
      </c>
    </row>
    <row r="65" spans="1:47">
      <c r="A65" s="21" t="s">
        <v>144</v>
      </c>
      <c r="B65" s="29" t="s">
        <v>48</v>
      </c>
      <c r="C65" s="101">
        <v>0</v>
      </c>
      <c r="D65" s="101">
        <v>1</v>
      </c>
      <c r="E65" s="101">
        <v>0</v>
      </c>
      <c r="F65" s="101">
        <v>2</v>
      </c>
      <c r="G65" s="106">
        <v>3</v>
      </c>
      <c r="H65" s="101">
        <v>7.0000000000000007E-2</v>
      </c>
      <c r="I65" s="101">
        <v>2.3E-2</v>
      </c>
      <c r="J65" s="75">
        <v>0.29099999999999998</v>
      </c>
      <c r="K65" s="75">
        <v>22.236999999999998</v>
      </c>
      <c r="L65" s="106">
        <v>22.620999999999999</v>
      </c>
      <c r="M65" s="139">
        <v>-0.45500000000000002</v>
      </c>
      <c r="N65" s="139">
        <v>30.783000000000001</v>
      </c>
      <c r="O65" s="139">
        <v>-0.60899999999999999</v>
      </c>
      <c r="P65" s="139">
        <v>-8.3550000000000004</v>
      </c>
      <c r="Q65" s="106">
        <v>21.364000000000001</v>
      </c>
      <c r="R65" s="139">
        <v>-0.35599999999999998</v>
      </c>
      <c r="S65" s="139">
        <v>-0.372</v>
      </c>
      <c r="T65" s="139">
        <v>-0.70699999999999996</v>
      </c>
      <c r="U65" s="139">
        <v>-2.5999999999999999E-2</v>
      </c>
      <c r="V65" s="106">
        <v>-1.4610000000000001</v>
      </c>
      <c r="W65" s="139">
        <v>0</v>
      </c>
      <c r="X65" s="139">
        <v>8.2469999999999999</v>
      </c>
      <c r="Y65" s="139">
        <v>0</v>
      </c>
      <c r="Z65" s="139">
        <v>0</v>
      </c>
      <c r="AA65" s="106">
        <v>8.2469999999999999</v>
      </c>
      <c r="AB65" s="139">
        <v>0</v>
      </c>
      <c r="AC65" s="139">
        <v>0</v>
      </c>
      <c r="AD65" s="139">
        <v>0</v>
      </c>
      <c r="AE65" s="139">
        <v>0</v>
      </c>
      <c r="AF65" s="106">
        <v>0</v>
      </c>
      <c r="AG65" s="139">
        <v>0</v>
      </c>
      <c r="AH65" s="139">
        <v>0</v>
      </c>
      <c r="AI65" s="139">
        <v>0</v>
      </c>
      <c r="AJ65" s="139">
        <v>-2.06</v>
      </c>
      <c r="AK65" s="106">
        <v>-2.06</v>
      </c>
      <c r="AL65" s="139">
        <v>0.32900000000000001</v>
      </c>
      <c r="AM65" s="139">
        <v>-0.14699999999999999</v>
      </c>
      <c r="AN65" s="139">
        <v>4.1849999999999996</v>
      </c>
      <c r="AO65" s="139">
        <v>8.8209999999999997</v>
      </c>
      <c r="AP65" s="139">
        <v>114.161</v>
      </c>
      <c r="AQ65" s="139">
        <v>0</v>
      </c>
      <c r="AR65" s="106">
        <v>118.675</v>
      </c>
      <c r="AS65" s="106">
        <v>122.83499999999999</v>
      </c>
      <c r="AT65" s="139">
        <v>0</v>
      </c>
      <c r="AU65" s="139">
        <v>0</v>
      </c>
    </row>
    <row r="66" spans="1:47">
      <c r="A66" s="21" t="s">
        <v>145</v>
      </c>
      <c r="B66" s="28" t="s">
        <v>50</v>
      </c>
      <c r="C66" s="63">
        <v>221</v>
      </c>
      <c r="D66" s="63">
        <v>294</v>
      </c>
      <c r="E66" s="63">
        <v>211</v>
      </c>
      <c r="F66" s="63">
        <v>276</v>
      </c>
      <c r="G66" s="64">
        <v>1002</v>
      </c>
      <c r="H66" s="63">
        <v>267.72048481403101</v>
      </c>
      <c r="I66" s="63">
        <v>293.47349214731099</v>
      </c>
      <c r="J66" s="77">
        <v>305.97735334220903</v>
      </c>
      <c r="K66" s="77">
        <v>314.49688165068602</v>
      </c>
      <c r="L66" s="64">
        <v>1181.66821195424</v>
      </c>
      <c r="M66" s="142">
        <v>268.85429382166899</v>
      </c>
      <c r="N66" s="142">
        <v>342.74458361130797</v>
      </c>
      <c r="O66" s="142">
        <v>308.52049095427702</v>
      </c>
      <c r="P66" s="142">
        <v>244.22765359185399</v>
      </c>
      <c r="Q66" s="64">
        <v>1164.34702197911</v>
      </c>
      <c r="R66" s="142">
        <v>276.79959478900599</v>
      </c>
      <c r="S66" s="142">
        <v>319.87421931607298</v>
      </c>
      <c r="T66" s="142">
        <v>330.62613378652497</v>
      </c>
      <c r="U66" s="142">
        <v>370.44635595120701</v>
      </c>
      <c r="V66" s="64">
        <v>1297.74630384281</v>
      </c>
      <c r="W66" s="142">
        <v>285.28205646000902</v>
      </c>
      <c r="X66" s="142">
        <v>320.76911584180999</v>
      </c>
      <c r="Y66" s="142">
        <v>340.335946775612</v>
      </c>
      <c r="Z66" s="142">
        <v>385.51739268384603</v>
      </c>
      <c r="AA66" s="64">
        <v>1331.90451176128</v>
      </c>
      <c r="AB66" s="142">
        <v>166.21262504507601</v>
      </c>
      <c r="AC66" s="142">
        <v>335.07061957078002</v>
      </c>
      <c r="AD66" s="142">
        <v>324.65932541932301</v>
      </c>
      <c r="AE66" s="142">
        <v>310.36351591721001</v>
      </c>
      <c r="AF66" s="64">
        <v>1136.30608595239</v>
      </c>
      <c r="AG66" s="142">
        <v>314.71578353476298</v>
      </c>
      <c r="AH66" s="142">
        <v>423.26660913082799</v>
      </c>
      <c r="AI66" s="142">
        <v>355.72629556272</v>
      </c>
      <c r="AJ66" s="142">
        <v>387.28447731932101</v>
      </c>
      <c r="AK66" s="64">
        <v>1480.99316554763</v>
      </c>
      <c r="AL66" s="142">
        <v>364.62792166979699</v>
      </c>
      <c r="AM66" s="142">
        <v>376.83666864221698</v>
      </c>
      <c r="AN66" s="142">
        <v>409.85712732949099</v>
      </c>
      <c r="AO66" s="142">
        <v>88.193741887619012</v>
      </c>
      <c r="AP66" s="142">
        <v>472.93286300105501</v>
      </c>
      <c r="AQ66" s="142">
        <v>501.756615292834</v>
      </c>
      <c r="AR66" s="64">
        <v>1749.1745272931801</v>
      </c>
      <c r="AS66" s="64">
        <v>1544.56770165173</v>
      </c>
      <c r="AT66" s="142">
        <v>493.176197709804</v>
      </c>
      <c r="AU66" s="142">
        <v>451.55591230353002</v>
      </c>
    </row>
    <row r="67" spans="1:47">
      <c r="A67" s="21" t="s">
        <v>146</v>
      </c>
      <c r="B67" s="29" t="s">
        <v>52</v>
      </c>
      <c r="C67" s="95">
        <v>-1</v>
      </c>
      <c r="D67" s="95">
        <v>-1</v>
      </c>
      <c r="E67" s="95">
        <v>-1</v>
      </c>
      <c r="F67" s="95">
        <v>-1</v>
      </c>
      <c r="G67" s="106">
        <v>-4</v>
      </c>
      <c r="H67" s="95">
        <v>-1.1884862929572499</v>
      </c>
      <c r="I67" s="95">
        <v>-0.432282323994785</v>
      </c>
      <c r="J67" s="95">
        <v>-0.28946386039543898</v>
      </c>
      <c r="K67" s="95">
        <v>-3.3220671083978601</v>
      </c>
      <c r="L67" s="106">
        <v>-5.2322995857453298</v>
      </c>
      <c r="M67" s="139">
        <v>-0.57966420758526305</v>
      </c>
      <c r="N67" s="139">
        <v>-1.2575443732714999</v>
      </c>
      <c r="O67" s="139">
        <v>-0.808048380613131</v>
      </c>
      <c r="P67" s="139">
        <v>-0.64115270904314103</v>
      </c>
      <c r="Q67" s="106">
        <v>-3.2864096705130401</v>
      </c>
      <c r="R67" s="139">
        <v>-0.91674587825959497</v>
      </c>
      <c r="S67" s="139">
        <v>-6.8852278291896702</v>
      </c>
      <c r="T67" s="139">
        <v>-1.03257163052349</v>
      </c>
      <c r="U67" s="139">
        <v>-1.1563382890417799</v>
      </c>
      <c r="V67" s="106">
        <v>-9.9908836270145507</v>
      </c>
      <c r="W67" s="139">
        <v>-0.803696490398492</v>
      </c>
      <c r="X67" s="139">
        <v>-0.83531317791500403</v>
      </c>
      <c r="Y67" s="139">
        <v>-0.65233476855265404</v>
      </c>
      <c r="Z67" s="139">
        <v>-0.61341358038426397</v>
      </c>
      <c r="AA67" s="106">
        <v>-2.9047580172504102</v>
      </c>
      <c r="AB67" s="139">
        <v>-0.76431318819643002</v>
      </c>
      <c r="AC67" s="139">
        <v>-1.9316867299388401</v>
      </c>
      <c r="AD67" s="139">
        <v>-43.1033539686984</v>
      </c>
      <c r="AE67" s="139">
        <v>-34.0318847401984</v>
      </c>
      <c r="AF67" s="106">
        <v>-79.831238627031993</v>
      </c>
      <c r="AG67" s="139">
        <v>-19.085819079416002</v>
      </c>
      <c r="AH67" s="139">
        <v>-19.294574031448601</v>
      </c>
      <c r="AI67" s="139">
        <v>-17.223048581542301</v>
      </c>
      <c r="AJ67" s="139">
        <v>-19.201462298709298</v>
      </c>
      <c r="AK67" s="106">
        <v>-74.804903991116205</v>
      </c>
      <c r="AL67" s="139">
        <v>-18.7608804872037</v>
      </c>
      <c r="AM67" s="139">
        <v>-18.809014284809901</v>
      </c>
      <c r="AN67" s="139">
        <v>-18.9721383143076</v>
      </c>
      <c r="AO67" s="139">
        <v>-19.031724259617601</v>
      </c>
      <c r="AP67" s="139">
        <v>-19.5029360782335</v>
      </c>
      <c r="AQ67" s="139">
        <v>-19.2260897249806</v>
      </c>
      <c r="AR67" s="106">
        <v>-76.462044604725406</v>
      </c>
      <c r="AS67" s="106">
        <v>-76.279767805607705</v>
      </c>
      <c r="AT67" s="139">
        <v>-18.805559758587801</v>
      </c>
      <c r="AU67" s="139">
        <v>-19.016778056563201</v>
      </c>
    </row>
    <row r="68" spans="1:47">
      <c r="A68" s="21" t="s">
        <v>147</v>
      </c>
      <c r="B68" s="36" t="s">
        <v>54</v>
      </c>
      <c r="C68" s="64">
        <v>220</v>
      </c>
      <c r="D68" s="64">
        <v>293</v>
      </c>
      <c r="E68" s="64">
        <v>210</v>
      </c>
      <c r="F68" s="64">
        <v>275</v>
      </c>
      <c r="G68" s="64">
        <v>998</v>
      </c>
      <c r="H68" s="64">
        <v>266.531998521074</v>
      </c>
      <c r="I68" s="64">
        <v>293.04120982331602</v>
      </c>
      <c r="J68" s="78">
        <v>305.68788948181299</v>
      </c>
      <c r="K68" s="78">
        <v>311.174814542288</v>
      </c>
      <c r="L68" s="64">
        <v>1176.4359123684901</v>
      </c>
      <c r="M68" s="143">
        <v>268.27462961408401</v>
      </c>
      <c r="N68" s="143">
        <v>341.487039238036</v>
      </c>
      <c r="O68" s="143">
        <v>307.71244257366402</v>
      </c>
      <c r="P68" s="143">
        <v>243.58650088281101</v>
      </c>
      <c r="Q68" s="64">
        <v>1161.0606123086</v>
      </c>
      <c r="R68" s="143">
        <v>275.88284891074602</v>
      </c>
      <c r="S68" s="143">
        <v>312.98899148688298</v>
      </c>
      <c r="T68" s="143">
        <v>329.59356215600098</v>
      </c>
      <c r="U68" s="143">
        <v>369.29001766216601</v>
      </c>
      <c r="V68" s="64">
        <v>1287.7554202158001</v>
      </c>
      <c r="W68" s="143">
        <v>284.47835996960998</v>
      </c>
      <c r="X68" s="143">
        <v>319.93380266389499</v>
      </c>
      <c r="Y68" s="143">
        <v>339.68361200705903</v>
      </c>
      <c r="Z68" s="143">
        <v>384.90397910346098</v>
      </c>
      <c r="AA68" s="64">
        <v>1328.9997537440199</v>
      </c>
      <c r="AB68" s="143">
        <v>165.448311856879</v>
      </c>
      <c r="AC68" s="143">
        <v>333.13893284084099</v>
      </c>
      <c r="AD68" s="143">
        <v>281.55597145062501</v>
      </c>
      <c r="AE68" s="143">
        <v>276.33163117701099</v>
      </c>
      <c r="AF68" s="64">
        <v>1056.4748473253601</v>
      </c>
      <c r="AG68" s="143">
        <v>295.62996445534702</v>
      </c>
      <c r="AH68" s="143">
        <v>403.97203509937901</v>
      </c>
      <c r="AI68" s="143">
        <v>338.50324698117703</v>
      </c>
      <c r="AJ68" s="143">
        <v>368.08301502061198</v>
      </c>
      <c r="AK68" s="64">
        <v>1406.18826155652</v>
      </c>
      <c r="AL68" s="143">
        <v>345.86704118259303</v>
      </c>
      <c r="AM68" s="143">
        <v>358.02765435740702</v>
      </c>
      <c r="AN68" s="143">
        <v>390.88498901518301</v>
      </c>
      <c r="AO68" s="143">
        <v>69.16201762800199</v>
      </c>
      <c r="AP68" s="143">
        <v>453.42992692282098</v>
      </c>
      <c r="AQ68" s="143">
        <v>482.530525567854</v>
      </c>
      <c r="AR68" s="64">
        <v>1672.7124826884501</v>
      </c>
      <c r="AS68" s="64">
        <v>1468.28793384612</v>
      </c>
      <c r="AT68" s="143">
        <v>474.370637951216</v>
      </c>
      <c r="AU68" s="143">
        <v>432.539134246966</v>
      </c>
    </row>
    <row r="69" spans="1:47">
      <c r="A69" s="21"/>
      <c r="H69" s="88"/>
      <c r="I69" s="88"/>
      <c r="J69" s="88"/>
      <c r="K69" s="88"/>
      <c r="L69" s="88"/>
      <c r="M69" s="134"/>
      <c r="N69" s="134"/>
      <c r="O69" s="134"/>
      <c r="P69" s="134"/>
      <c r="Q69" s="88"/>
      <c r="R69" s="134"/>
      <c r="S69" s="134"/>
      <c r="T69" s="134"/>
      <c r="U69" s="134"/>
      <c r="V69" s="88"/>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row>
    <row r="70" spans="1:47" ht="16.5" thickBot="1">
      <c r="A70" s="21"/>
      <c r="B70" s="102" t="s">
        <v>148</v>
      </c>
      <c r="C70" s="103"/>
      <c r="D70" s="103"/>
      <c r="E70" s="103"/>
      <c r="F70" s="103"/>
      <c r="G70" s="103"/>
      <c r="H70" s="103"/>
      <c r="I70" s="103"/>
      <c r="J70" s="103"/>
      <c r="K70" s="103"/>
      <c r="L70" s="103"/>
      <c r="M70" s="144"/>
      <c r="N70" s="144"/>
      <c r="O70" s="144"/>
      <c r="P70" s="144"/>
      <c r="Q70" s="103"/>
      <c r="R70" s="144"/>
      <c r="S70" s="144"/>
      <c r="T70" s="144"/>
      <c r="U70" s="144"/>
      <c r="V70" s="103"/>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row>
    <row r="71" spans="1:47">
      <c r="A71" s="21"/>
      <c r="H71" s="88"/>
      <c r="I71" s="88"/>
      <c r="J71" s="88"/>
      <c r="K71" s="88"/>
      <c r="L71" s="88"/>
      <c r="M71" s="134"/>
      <c r="N71" s="134"/>
      <c r="O71" s="134"/>
      <c r="P71" s="134"/>
      <c r="Q71" s="88"/>
      <c r="R71" s="134"/>
      <c r="S71" s="134"/>
      <c r="T71" s="134"/>
      <c r="U71" s="134"/>
      <c r="V71" s="88"/>
      <c r="W71" s="134"/>
      <c r="X71" s="134"/>
      <c r="Y71" s="134"/>
      <c r="Z71" s="134"/>
      <c r="AA71" s="134"/>
      <c r="AB71" s="134"/>
      <c r="AC71" s="134"/>
      <c r="AD71" s="134"/>
      <c r="AE71" s="134"/>
      <c r="AF71" s="134"/>
      <c r="AG71" s="134"/>
      <c r="AH71" s="134"/>
      <c r="AI71" s="134"/>
      <c r="AJ71" s="134"/>
      <c r="AK71" s="134"/>
      <c r="AL71" s="134"/>
      <c r="AM71" s="141" t="s">
        <v>601</v>
      </c>
      <c r="AN71" s="134"/>
      <c r="AO71" s="141" t="str">
        <f>+$AM$13</f>
        <v>IFRS 17</v>
      </c>
      <c r="AP71" s="134"/>
      <c r="AQ71" s="134"/>
      <c r="AR71" s="134"/>
      <c r="AS71" s="141" t="s">
        <v>601</v>
      </c>
      <c r="AT71" s="134"/>
      <c r="AU71" s="134"/>
    </row>
    <row r="72" spans="1:47" ht="25.5">
      <c r="A72" s="21"/>
      <c r="B72" s="104" t="s">
        <v>24</v>
      </c>
      <c r="C72" s="105" t="s">
        <v>100</v>
      </c>
      <c r="D72" s="105" t="s">
        <v>101</v>
      </c>
      <c r="E72" s="105" t="s">
        <v>102</v>
      </c>
      <c r="F72" s="105" t="s">
        <v>103</v>
      </c>
      <c r="G72" s="105" t="s">
        <v>104</v>
      </c>
      <c r="H72" s="105" t="s">
        <v>482</v>
      </c>
      <c r="I72" s="105" t="s">
        <v>483</v>
      </c>
      <c r="J72" s="105" t="s">
        <v>484</v>
      </c>
      <c r="K72" s="105" t="s">
        <v>485</v>
      </c>
      <c r="L72" s="105" t="s">
        <v>486</v>
      </c>
      <c r="M72" s="141" t="s">
        <v>487</v>
      </c>
      <c r="N72" s="141" t="s">
        <v>488</v>
      </c>
      <c r="O72" s="141" t="s">
        <v>489</v>
      </c>
      <c r="P72" s="141" t="s">
        <v>490</v>
      </c>
      <c r="Q72" s="105" t="s">
        <v>491</v>
      </c>
      <c r="R72" s="141" t="s">
        <v>492</v>
      </c>
      <c r="S72" s="141" t="s">
        <v>493</v>
      </c>
      <c r="T72" s="141" t="s">
        <v>494</v>
      </c>
      <c r="U72" s="141" t="s">
        <v>495</v>
      </c>
      <c r="V72" s="105" t="s">
        <v>496</v>
      </c>
      <c r="W72" s="141" t="s">
        <v>497</v>
      </c>
      <c r="X72" s="141" t="s">
        <v>498</v>
      </c>
      <c r="Y72" s="141" t="s">
        <v>499</v>
      </c>
      <c r="Z72" s="141" t="s">
        <v>500</v>
      </c>
      <c r="AA72" s="141" t="s">
        <v>501</v>
      </c>
      <c r="AB72" s="141" t="s">
        <v>502</v>
      </c>
      <c r="AC72" s="141" t="s">
        <v>503</v>
      </c>
      <c r="AD72" s="141" t="s">
        <v>504</v>
      </c>
      <c r="AE72" s="141" t="s">
        <v>505</v>
      </c>
      <c r="AF72" s="141" t="s">
        <v>506</v>
      </c>
      <c r="AG72" s="141" t="s">
        <v>507</v>
      </c>
      <c r="AH72" s="141" t="s">
        <v>508</v>
      </c>
      <c r="AI72" s="141" t="s">
        <v>509</v>
      </c>
      <c r="AJ72" s="141" t="s">
        <v>510</v>
      </c>
      <c r="AK72" s="141" t="s">
        <v>511</v>
      </c>
      <c r="AL72" s="141" t="s">
        <v>512</v>
      </c>
      <c r="AM72" s="141" t="s">
        <v>512</v>
      </c>
      <c r="AN72" s="141" t="s">
        <v>569</v>
      </c>
      <c r="AO72" s="141" t="str">
        <f t="shared" ref="AO72" si="5">AO$14</f>
        <v>Q2-22
Stated</v>
      </c>
      <c r="AP72" s="141" t="s">
        <v>573</v>
      </c>
      <c r="AQ72" s="141" t="s">
        <v>604</v>
      </c>
      <c r="AR72" s="141" t="s">
        <v>605</v>
      </c>
      <c r="AS72" s="141" t="s">
        <v>605</v>
      </c>
      <c r="AT72" s="141" t="s">
        <v>610</v>
      </c>
      <c r="AU72" s="141" t="str">
        <f t="shared" ref="AU72" si="6">AU$14</f>
        <v>Q2-23
Stated</v>
      </c>
    </row>
    <row r="73" spans="1:47">
      <c r="A73" s="21"/>
      <c r="B73" s="26"/>
      <c r="H73" s="88"/>
      <c r="I73" s="88"/>
      <c r="J73" s="88"/>
      <c r="K73" s="88"/>
      <c r="L73" s="88"/>
      <c r="M73" s="134"/>
      <c r="N73" s="134"/>
      <c r="O73" s="134"/>
      <c r="P73" s="134"/>
      <c r="Q73" s="88"/>
      <c r="R73" s="134"/>
      <c r="S73" s="134"/>
      <c r="T73" s="134"/>
      <c r="U73" s="134"/>
      <c r="V73" s="88"/>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row>
    <row r="74" spans="1:47">
      <c r="A74" s="21" t="s">
        <v>149</v>
      </c>
      <c r="B74" s="28" t="s">
        <v>26</v>
      </c>
      <c r="C74" s="63">
        <v>408</v>
      </c>
      <c r="D74" s="63">
        <v>440</v>
      </c>
      <c r="E74" s="63">
        <v>377</v>
      </c>
      <c r="F74" s="63">
        <v>431</v>
      </c>
      <c r="G74" s="64">
        <v>1656</v>
      </c>
      <c r="H74" s="63">
        <v>394.99255356384498</v>
      </c>
      <c r="I74" s="63">
        <v>442.99054160606403</v>
      </c>
      <c r="J74" s="77">
        <v>396.36910984275499</v>
      </c>
      <c r="K74" s="77">
        <v>443.01185794676502</v>
      </c>
      <c r="L74" s="64">
        <v>1677.3640629594299</v>
      </c>
      <c r="M74" s="142">
        <v>431.97720287701799</v>
      </c>
      <c r="N74" s="142">
        <v>475.89015773813998</v>
      </c>
      <c r="O74" s="142">
        <v>613.48324409126099</v>
      </c>
      <c r="P74" s="142">
        <v>733.52618274999395</v>
      </c>
      <c r="Q74" s="64">
        <v>2254.8767874564101</v>
      </c>
      <c r="R74" s="142">
        <v>644.05068740356398</v>
      </c>
      <c r="S74" s="142">
        <v>656.111593207792</v>
      </c>
      <c r="T74" s="142">
        <v>604.57354189705404</v>
      </c>
      <c r="U74" s="142">
        <v>599.74760400586194</v>
      </c>
      <c r="V74" s="64">
        <v>2504.4834265142699</v>
      </c>
      <c r="W74" s="142">
        <v>638.40901188263797</v>
      </c>
      <c r="X74" s="142">
        <v>655.71168570077305</v>
      </c>
      <c r="Y74" s="142">
        <v>639.83948406215995</v>
      </c>
      <c r="Z74" s="137">
        <v>702.28245868205795</v>
      </c>
      <c r="AA74" s="64">
        <v>2636.2426403276299</v>
      </c>
      <c r="AB74" s="142">
        <v>593.96661040951096</v>
      </c>
      <c r="AC74" s="142">
        <v>606.614606424371</v>
      </c>
      <c r="AD74" s="142">
        <v>609.11519732864394</v>
      </c>
      <c r="AE74" s="142">
        <v>712.37222751140303</v>
      </c>
      <c r="AF74" s="64">
        <v>2522.06864167393</v>
      </c>
      <c r="AG74" s="142">
        <v>752.80043909171695</v>
      </c>
      <c r="AH74" s="142">
        <v>832.353554127645</v>
      </c>
      <c r="AI74" s="142">
        <v>774.03073782971603</v>
      </c>
      <c r="AJ74" s="142">
        <v>776.874321996155</v>
      </c>
      <c r="AK74" s="64">
        <v>3136.05905304523</v>
      </c>
      <c r="AL74" s="142">
        <v>814.24736356466701</v>
      </c>
      <c r="AM74" s="142">
        <v>814.24736356466599</v>
      </c>
      <c r="AN74" s="142">
        <v>733.55427758298197</v>
      </c>
      <c r="AO74" s="142">
        <v>733.5542775829839</v>
      </c>
      <c r="AP74" s="142">
        <v>737.76559730442295</v>
      </c>
      <c r="AQ74" s="142">
        <v>769.96171493903296</v>
      </c>
      <c r="AR74" s="64">
        <v>3055.5289533911</v>
      </c>
      <c r="AS74" s="64">
        <v>3055.5289533911</v>
      </c>
      <c r="AT74" s="142">
        <v>773.478593986227</v>
      </c>
      <c r="AU74" s="142">
        <v>803.03620154600605</v>
      </c>
    </row>
    <row r="75" spans="1:47">
      <c r="A75" s="21" t="s">
        <v>150</v>
      </c>
      <c r="B75" s="29" t="s">
        <v>28</v>
      </c>
      <c r="C75" s="101">
        <v>-220</v>
      </c>
      <c r="D75" s="101">
        <v>-233</v>
      </c>
      <c r="E75" s="101">
        <v>-206</v>
      </c>
      <c r="F75" s="101">
        <v>-240</v>
      </c>
      <c r="G75" s="106">
        <v>-899</v>
      </c>
      <c r="H75" s="95">
        <v>-216.43279772379501</v>
      </c>
      <c r="I75" s="95">
        <v>-227.252385815791</v>
      </c>
      <c r="J75" s="95">
        <v>-211.20890141213499</v>
      </c>
      <c r="K75" s="95">
        <v>-239.880438383984</v>
      </c>
      <c r="L75" s="96">
        <v>-894.77452333570398</v>
      </c>
      <c r="M75" s="95">
        <v>-235.62528665737401</v>
      </c>
      <c r="N75" s="95">
        <v>-262.17699416982703</v>
      </c>
      <c r="O75" s="95">
        <v>-369.016962188261</v>
      </c>
      <c r="P75" s="95">
        <v>-462.21439179660399</v>
      </c>
      <c r="Q75" s="96">
        <v>-1329.03363481207</v>
      </c>
      <c r="R75" s="95">
        <v>-353.02406069657502</v>
      </c>
      <c r="S75" s="95">
        <v>-355.88263900239599</v>
      </c>
      <c r="T75" s="95">
        <v>-348.09102055584401</v>
      </c>
      <c r="U75" s="95">
        <v>-359.99686518616198</v>
      </c>
      <c r="V75" s="96">
        <v>-1416.99458544098</v>
      </c>
      <c r="W75" s="95">
        <v>-342.49146044035399</v>
      </c>
      <c r="X75" s="95">
        <v>-351.821857515369</v>
      </c>
      <c r="Y75" s="95">
        <v>-343.07569065892</v>
      </c>
      <c r="Z75" s="95">
        <v>-367.56466562539902</v>
      </c>
      <c r="AA75" s="96">
        <v>-1404.9536742400401</v>
      </c>
      <c r="AB75" s="95">
        <v>-338.05426109131201</v>
      </c>
      <c r="AC75" s="95">
        <v>-324.37712742222999</v>
      </c>
      <c r="AD75" s="95">
        <v>-328.85408591026101</v>
      </c>
      <c r="AE75" s="95">
        <v>-378.69554269156299</v>
      </c>
      <c r="AF75" s="96">
        <v>-1369.9810171153699</v>
      </c>
      <c r="AG75" s="95">
        <v>-383.28807495070498</v>
      </c>
      <c r="AH75" s="95">
        <v>-396.13852509683602</v>
      </c>
      <c r="AI75" s="95">
        <v>-390.26522740101302</v>
      </c>
      <c r="AJ75" s="95">
        <v>-411.37580142598699</v>
      </c>
      <c r="AK75" s="96">
        <v>-1581.0676288745401</v>
      </c>
      <c r="AL75" s="95">
        <v>-441.81819895367403</v>
      </c>
      <c r="AM75" s="95">
        <v>-441.81819895367403</v>
      </c>
      <c r="AN75" s="95">
        <v>-471.30751235881701</v>
      </c>
      <c r="AO75" s="95">
        <v>-471.30751235881894</v>
      </c>
      <c r="AP75" s="95">
        <v>-432.578283177049</v>
      </c>
      <c r="AQ75" s="95">
        <v>-423.49966050525001</v>
      </c>
      <c r="AR75" s="96">
        <v>-1769.20365499479</v>
      </c>
      <c r="AS75" s="96">
        <v>-1769.20365499479</v>
      </c>
      <c r="AT75" s="95">
        <v>-433.89614664020002</v>
      </c>
      <c r="AU75" s="95">
        <v>-439.16509724609801</v>
      </c>
    </row>
    <row r="76" spans="1:47">
      <c r="A76" s="97" t="s">
        <v>151</v>
      </c>
      <c r="B76" s="31" t="s">
        <v>30</v>
      </c>
      <c r="C76" s="98"/>
      <c r="D76" s="98"/>
      <c r="E76" s="98"/>
      <c r="F76" s="99"/>
      <c r="G76" s="100"/>
      <c r="H76" s="99">
        <v>-1.39</v>
      </c>
      <c r="I76" s="99">
        <v>-0.20000000000000018</v>
      </c>
      <c r="J76" s="99">
        <v>0</v>
      </c>
      <c r="K76" s="99">
        <v>0</v>
      </c>
      <c r="L76" s="100">
        <v>-1.59</v>
      </c>
      <c r="M76" s="99">
        <v>-1.23</v>
      </c>
      <c r="N76" s="99">
        <v>-4.0000000000000036E-2</v>
      </c>
      <c r="O76" s="99">
        <v>0</v>
      </c>
      <c r="P76" s="99">
        <v>0</v>
      </c>
      <c r="Q76" s="100">
        <v>-1.27</v>
      </c>
      <c r="R76" s="99">
        <v>-1.4683899941599501</v>
      </c>
      <c r="S76" s="99">
        <v>4.0245825100432599E-2</v>
      </c>
      <c r="T76" s="99">
        <v>0</v>
      </c>
      <c r="U76" s="99">
        <v>0</v>
      </c>
      <c r="V76" s="100">
        <v>-1.4281441690595176</v>
      </c>
      <c r="W76" s="99">
        <v>-1.6</v>
      </c>
      <c r="X76" s="99">
        <v>-1.7349999999999999</v>
      </c>
      <c r="Y76" s="99">
        <v>0</v>
      </c>
      <c r="Z76" s="99">
        <v>0</v>
      </c>
      <c r="AA76" s="100">
        <v>-3.335</v>
      </c>
      <c r="AB76" s="99">
        <v>-3.5685959999999999</v>
      </c>
      <c r="AC76" s="99">
        <v>0.29359599999999997</v>
      </c>
      <c r="AD76" s="99">
        <v>0</v>
      </c>
      <c r="AE76" s="99">
        <v>0</v>
      </c>
      <c r="AF76" s="100">
        <v>-3.2749999999999999</v>
      </c>
      <c r="AG76" s="99">
        <v>-4.35591974</v>
      </c>
      <c r="AH76" s="99">
        <v>0.29291974000000032</v>
      </c>
      <c r="AI76" s="99">
        <v>0</v>
      </c>
      <c r="AJ76" s="99">
        <v>0</v>
      </c>
      <c r="AK76" s="100">
        <v>-4.0629999999999997</v>
      </c>
      <c r="AL76" s="99">
        <v>-4.5750000000000002</v>
      </c>
      <c r="AM76" s="99">
        <v>-4.5750000000000002</v>
      </c>
      <c r="AN76" s="99">
        <v>6.0000000000002274E-3</v>
      </c>
      <c r="AO76" s="99">
        <v>6.0000000000002274E-3</v>
      </c>
      <c r="AP76" s="99">
        <v>0</v>
      </c>
      <c r="AQ76" s="99">
        <v>0</v>
      </c>
      <c r="AR76" s="100">
        <v>-4.569</v>
      </c>
      <c r="AS76" s="100">
        <v>-4.569</v>
      </c>
      <c r="AT76" s="99">
        <v>-3.415</v>
      </c>
      <c r="AU76" s="99">
        <v>-9.0357800000000488E-3</v>
      </c>
    </row>
    <row r="77" spans="1:47">
      <c r="A77" s="21" t="s">
        <v>152</v>
      </c>
      <c r="B77" s="28" t="s">
        <v>32</v>
      </c>
      <c r="C77" s="63">
        <v>188</v>
      </c>
      <c r="D77" s="63">
        <v>207</v>
      </c>
      <c r="E77" s="63">
        <v>171</v>
      </c>
      <c r="F77" s="63">
        <v>191</v>
      </c>
      <c r="G77" s="64">
        <v>757</v>
      </c>
      <c r="H77" s="63">
        <v>178.55975584005</v>
      </c>
      <c r="I77" s="63">
        <v>215.738155790273</v>
      </c>
      <c r="J77" s="77">
        <v>185.16020843061901</v>
      </c>
      <c r="K77" s="77">
        <v>203.13141956278201</v>
      </c>
      <c r="L77" s="64">
        <v>782.58953962372402</v>
      </c>
      <c r="M77" s="142">
        <v>196.35191621964401</v>
      </c>
      <c r="N77" s="142">
        <v>213.71316356831301</v>
      </c>
      <c r="O77" s="142">
        <v>244.46628190300001</v>
      </c>
      <c r="P77" s="142">
        <v>271.31179095339002</v>
      </c>
      <c r="Q77" s="64">
        <v>925.84315264434701</v>
      </c>
      <c r="R77" s="142">
        <v>291.02662670698902</v>
      </c>
      <c r="S77" s="142">
        <v>300.22895420539601</v>
      </c>
      <c r="T77" s="142">
        <v>256.48252134120901</v>
      </c>
      <c r="U77" s="142">
        <v>239.75073881970101</v>
      </c>
      <c r="V77" s="64">
        <v>1087.4888410732899</v>
      </c>
      <c r="W77" s="142">
        <v>295.91755144228398</v>
      </c>
      <c r="X77" s="142">
        <v>303.88982818540302</v>
      </c>
      <c r="Y77" s="142">
        <v>296.76379340324098</v>
      </c>
      <c r="Z77" s="137">
        <v>334.717793056657</v>
      </c>
      <c r="AA77" s="64">
        <v>1231.2889660875801</v>
      </c>
      <c r="AB77" s="142">
        <v>255.91234931819801</v>
      </c>
      <c r="AC77" s="142">
        <v>282.23747900214101</v>
      </c>
      <c r="AD77" s="142">
        <v>280.26111141838197</v>
      </c>
      <c r="AE77" s="142">
        <v>333.67668481983901</v>
      </c>
      <c r="AF77" s="64">
        <v>1152.08762455856</v>
      </c>
      <c r="AG77" s="142">
        <v>369.51236414101101</v>
      </c>
      <c r="AH77" s="142">
        <v>436.21502903080801</v>
      </c>
      <c r="AI77" s="142">
        <v>383.76551042870301</v>
      </c>
      <c r="AJ77" s="142">
        <v>365.49852057016898</v>
      </c>
      <c r="AK77" s="64">
        <v>1554.9914241706899</v>
      </c>
      <c r="AL77" s="142">
        <v>372.42916461099298</v>
      </c>
      <c r="AM77" s="142">
        <v>372.42916461099298</v>
      </c>
      <c r="AN77" s="142">
        <v>262.24676522416598</v>
      </c>
      <c r="AO77" s="142">
        <v>262.24676522416496</v>
      </c>
      <c r="AP77" s="142">
        <v>305.18731412737401</v>
      </c>
      <c r="AQ77" s="142">
        <v>346.46205443378102</v>
      </c>
      <c r="AR77" s="64">
        <v>1286.32529839631</v>
      </c>
      <c r="AS77" s="64">
        <v>1286.32529839631</v>
      </c>
      <c r="AT77" s="142">
        <v>339.58244734602698</v>
      </c>
      <c r="AU77" s="142">
        <v>363.87110429990798</v>
      </c>
    </row>
    <row r="78" spans="1:47">
      <c r="A78" s="21" t="s">
        <v>153</v>
      </c>
      <c r="B78" s="29" t="s">
        <v>34</v>
      </c>
      <c r="C78" s="101">
        <v>-3</v>
      </c>
      <c r="D78" s="101">
        <v>-2</v>
      </c>
      <c r="E78" s="101">
        <v>0</v>
      </c>
      <c r="F78" s="101">
        <v>-1</v>
      </c>
      <c r="G78" s="106">
        <v>-6</v>
      </c>
      <c r="H78" s="101">
        <v>-4.1706653885817298E-2</v>
      </c>
      <c r="I78" s="101">
        <v>0.19998685011762901</v>
      </c>
      <c r="J78" s="75">
        <v>-0.56607719267494405</v>
      </c>
      <c r="K78" s="75">
        <v>-0.149218735620677</v>
      </c>
      <c r="L78" s="106">
        <v>-0.55701573206380905</v>
      </c>
      <c r="M78" s="139">
        <v>-0.95125219803633898</v>
      </c>
      <c r="N78" s="139">
        <v>-2.2751861707230998</v>
      </c>
      <c r="O78" s="139">
        <v>-1.93514248182122</v>
      </c>
      <c r="P78" s="139">
        <v>-8.1166694314034498</v>
      </c>
      <c r="Q78" s="106">
        <v>-13.2782502819841</v>
      </c>
      <c r="R78" s="139">
        <v>-4.00351576473264</v>
      </c>
      <c r="S78" s="139">
        <v>-5.8697942438310804</v>
      </c>
      <c r="T78" s="139">
        <v>11.9392595257859</v>
      </c>
      <c r="U78" s="139">
        <v>-13.314550388820299</v>
      </c>
      <c r="V78" s="106">
        <v>-11.2486008715981</v>
      </c>
      <c r="W78" s="139">
        <v>5.11309458706915</v>
      </c>
      <c r="X78" s="139">
        <v>-2.47354116439393</v>
      </c>
      <c r="Y78" s="139">
        <v>-9.6528891667582499</v>
      </c>
      <c r="Z78" s="95">
        <v>-3.6827783749387302</v>
      </c>
      <c r="AA78" s="106">
        <v>-10.6961141190218</v>
      </c>
      <c r="AB78" s="139">
        <v>-13.056132513650599</v>
      </c>
      <c r="AC78" s="139">
        <v>-4.1762672057972399</v>
      </c>
      <c r="AD78" s="139">
        <v>-2.68397663480556</v>
      </c>
      <c r="AE78" s="139">
        <v>-2.9181103367931498</v>
      </c>
      <c r="AF78" s="106">
        <v>-22.8344866910466</v>
      </c>
      <c r="AG78" s="139">
        <v>-2.1363944200315901</v>
      </c>
      <c r="AH78" s="139">
        <v>-17.842075947760499</v>
      </c>
      <c r="AI78" s="139">
        <v>6.7640796259050102</v>
      </c>
      <c r="AJ78" s="139">
        <v>1.0699439338836201</v>
      </c>
      <c r="AK78" s="106">
        <v>-12.144446808003501</v>
      </c>
      <c r="AL78" s="139">
        <v>-3.9970407486142601</v>
      </c>
      <c r="AM78" s="139">
        <v>-3.9970407486142601</v>
      </c>
      <c r="AN78" s="139">
        <v>-3.6956952956302298</v>
      </c>
      <c r="AO78" s="139">
        <v>-3.6956952956302396</v>
      </c>
      <c r="AP78" s="139">
        <v>-0.44271425347073601</v>
      </c>
      <c r="AQ78" s="139">
        <v>-3.97991926719352</v>
      </c>
      <c r="AR78" s="106">
        <v>-12.1153695649088</v>
      </c>
      <c r="AS78" s="106">
        <v>-12.1153695649088</v>
      </c>
      <c r="AT78" s="139">
        <v>-0.56764190179774798</v>
      </c>
      <c r="AU78" s="139">
        <v>-2.1886794522782602</v>
      </c>
    </row>
    <row r="79" spans="1:47">
      <c r="A79" s="21" t="s">
        <v>154</v>
      </c>
      <c r="B79" s="29" t="s">
        <v>38</v>
      </c>
      <c r="C79" s="101">
        <v>6</v>
      </c>
      <c r="D79" s="101">
        <v>6</v>
      </c>
      <c r="E79" s="101">
        <v>7</v>
      </c>
      <c r="F79" s="101">
        <v>6</v>
      </c>
      <c r="G79" s="106">
        <v>25</v>
      </c>
      <c r="H79" s="101">
        <v>6.5160359255694296</v>
      </c>
      <c r="I79" s="101">
        <v>6.2281544665059698</v>
      </c>
      <c r="J79" s="75">
        <v>8.0378099897328905</v>
      </c>
      <c r="K79" s="75">
        <v>7.6243254800090998</v>
      </c>
      <c r="L79" s="106">
        <v>28.4063258618174</v>
      </c>
      <c r="M79" s="139">
        <v>7.5885241425724699</v>
      </c>
      <c r="N79" s="139">
        <v>7.8746406674648801</v>
      </c>
      <c r="O79" s="139">
        <v>8.9284584579462791</v>
      </c>
      <c r="P79" s="139">
        <v>8.5511385756633107</v>
      </c>
      <c r="Q79" s="106">
        <v>32.942761843646899</v>
      </c>
      <c r="R79" s="139">
        <v>11.623776606623199</v>
      </c>
      <c r="S79" s="139">
        <v>13.555607787545499</v>
      </c>
      <c r="T79" s="139">
        <v>12.327286665449</v>
      </c>
      <c r="U79" s="139">
        <v>9.8545942988773003</v>
      </c>
      <c r="V79" s="106">
        <v>47.361265358494997</v>
      </c>
      <c r="W79" s="139">
        <v>12.6556766386996</v>
      </c>
      <c r="X79" s="139">
        <v>11.9449422141913</v>
      </c>
      <c r="Y79" s="139">
        <v>7.85972612267767</v>
      </c>
      <c r="Z79" s="138">
        <v>13.531934511902801</v>
      </c>
      <c r="AA79" s="106">
        <v>45.9922794874714</v>
      </c>
      <c r="AB79" s="139">
        <v>13.8041454863755</v>
      </c>
      <c r="AC79" s="139">
        <v>15.1203231478208</v>
      </c>
      <c r="AD79" s="139">
        <v>16.7764041447479</v>
      </c>
      <c r="AE79" s="139">
        <v>20.286614559005901</v>
      </c>
      <c r="AF79" s="106">
        <v>65.9874873379501</v>
      </c>
      <c r="AG79" s="139">
        <v>17.709730180492201</v>
      </c>
      <c r="AH79" s="139">
        <v>20.5810987759703</v>
      </c>
      <c r="AI79" s="139">
        <v>24.754218513001799</v>
      </c>
      <c r="AJ79" s="139">
        <v>21.232935965778999</v>
      </c>
      <c r="AK79" s="106">
        <v>84.2779834352433</v>
      </c>
      <c r="AL79" s="139">
        <v>19.754686936848401</v>
      </c>
      <c r="AM79" s="139">
        <v>19.754686936848401</v>
      </c>
      <c r="AN79" s="139">
        <v>21.027827086684699</v>
      </c>
      <c r="AO79" s="139">
        <v>21.027827086684702</v>
      </c>
      <c r="AP79" s="139">
        <v>23.512142924900399</v>
      </c>
      <c r="AQ79" s="139">
        <v>23.893739326168799</v>
      </c>
      <c r="AR79" s="106">
        <v>88.188396274602297</v>
      </c>
      <c r="AS79" s="106">
        <v>88.188396274602297</v>
      </c>
      <c r="AT79" s="139">
        <v>21.967398501219499</v>
      </c>
      <c r="AU79" s="139">
        <v>27.2595846418597</v>
      </c>
    </row>
    <row r="80" spans="1:47">
      <c r="A80" s="21" t="s">
        <v>155</v>
      </c>
      <c r="B80" s="29" t="s">
        <v>40</v>
      </c>
      <c r="C80" s="101">
        <v>0</v>
      </c>
      <c r="D80" s="101">
        <v>10</v>
      </c>
      <c r="E80" s="101">
        <v>0</v>
      </c>
      <c r="F80" s="101">
        <v>3</v>
      </c>
      <c r="G80" s="106">
        <v>13</v>
      </c>
      <c r="H80" s="101">
        <v>2.5879716784419097E-4</v>
      </c>
      <c r="I80" s="101">
        <v>1.3945765098309301E-2</v>
      </c>
      <c r="J80" s="75">
        <v>1.08899358968714E-2</v>
      </c>
      <c r="K80" s="75">
        <v>-3.3568880635185499E-3</v>
      </c>
      <c r="L80" s="106">
        <v>2.17376100995063E-2</v>
      </c>
      <c r="M80" s="139">
        <v>-1.1659999999999999</v>
      </c>
      <c r="N80" s="139">
        <v>1.8609493704176899E-2</v>
      </c>
      <c r="O80" s="139">
        <v>-6.7323688667256396E-2</v>
      </c>
      <c r="P80" s="139">
        <v>-0.10194425182572101</v>
      </c>
      <c r="Q80" s="106">
        <v>-1.3166584467888001</v>
      </c>
      <c r="R80" s="139">
        <v>0.15975129642652899</v>
      </c>
      <c r="S80" s="139">
        <v>-0.267481387041479</v>
      </c>
      <c r="T80" s="139">
        <v>-2.81026639275034E-2</v>
      </c>
      <c r="U80" s="139">
        <v>2.1697035938539399E-2</v>
      </c>
      <c r="V80" s="106">
        <v>-0.114135718603914</v>
      </c>
      <c r="W80" s="139">
        <v>5.0887122404694798E-3</v>
      </c>
      <c r="X80" s="139">
        <v>-0.206408144337135</v>
      </c>
      <c r="Y80" s="139">
        <v>0.17857531844473001</v>
      </c>
      <c r="Z80" s="138">
        <v>1.18999037627677E-2</v>
      </c>
      <c r="AA80" s="106">
        <v>-1.08442098891669E-2</v>
      </c>
      <c r="AB80" s="139">
        <v>2.0586292003031002E-2</v>
      </c>
      <c r="AC80" s="139">
        <v>-4.6996550168744699E-4</v>
      </c>
      <c r="AD80" s="139">
        <v>-0.78080521592808905</v>
      </c>
      <c r="AE80" s="139">
        <v>0.78892400479411695</v>
      </c>
      <c r="AF80" s="106">
        <v>2.82351153673716E-2</v>
      </c>
      <c r="AG80" s="139">
        <v>4.0265310433232997E-2</v>
      </c>
      <c r="AH80" s="139">
        <v>5.2431123062227402E-3</v>
      </c>
      <c r="AI80" s="139">
        <v>-0.20428700474521899</v>
      </c>
      <c r="AJ80" s="139">
        <v>5.4057601480677002E-2</v>
      </c>
      <c r="AK80" s="106">
        <v>-0.10472098052508599</v>
      </c>
      <c r="AL80" s="139">
        <v>0.49104342986168997</v>
      </c>
      <c r="AM80" s="139">
        <v>0.49104342986168997</v>
      </c>
      <c r="AN80" s="139">
        <v>3.57954527072302</v>
      </c>
      <c r="AO80" s="139">
        <v>3.57954527072302</v>
      </c>
      <c r="AP80" s="139">
        <v>3.8866137082357498E-2</v>
      </c>
      <c r="AQ80" s="139">
        <v>-0.108718440381406</v>
      </c>
      <c r="AR80" s="106">
        <v>4.0007363972856602</v>
      </c>
      <c r="AS80" s="106">
        <v>4.0007363972856602</v>
      </c>
      <c r="AT80" s="139">
        <v>4.28022819946971E-2</v>
      </c>
      <c r="AU80" s="139">
        <v>3.8939443105805202E-2</v>
      </c>
    </row>
    <row r="81" spans="1:47">
      <c r="A81" s="21" t="s">
        <v>156</v>
      </c>
      <c r="B81" s="29" t="s">
        <v>42</v>
      </c>
      <c r="C81" s="101">
        <v>0</v>
      </c>
      <c r="D81" s="101">
        <v>0</v>
      </c>
      <c r="E81" s="101">
        <v>0</v>
      </c>
      <c r="F81" s="101">
        <v>0</v>
      </c>
      <c r="G81" s="106">
        <v>0</v>
      </c>
      <c r="H81" s="101">
        <v>0</v>
      </c>
      <c r="I81" s="101">
        <v>0</v>
      </c>
      <c r="J81" s="75">
        <v>0</v>
      </c>
      <c r="K81" s="75">
        <v>0</v>
      </c>
      <c r="L81" s="106">
        <v>0</v>
      </c>
      <c r="M81" s="139">
        <v>0</v>
      </c>
      <c r="N81" s="139">
        <v>0</v>
      </c>
      <c r="O81" s="139">
        <v>0</v>
      </c>
      <c r="P81" s="139">
        <v>0</v>
      </c>
      <c r="Q81" s="106">
        <v>0</v>
      </c>
      <c r="R81" s="139">
        <v>0</v>
      </c>
      <c r="S81" s="139">
        <v>0</v>
      </c>
      <c r="T81" s="139">
        <v>0</v>
      </c>
      <c r="U81" s="139">
        <v>0</v>
      </c>
      <c r="V81" s="106">
        <v>0</v>
      </c>
      <c r="W81" s="139">
        <v>0</v>
      </c>
      <c r="X81" s="139">
        <v>0</v>
      </c>
      <c r="Y81" s="139">
        <v>0</v>
      </c>
      <c r="Z81" s="138">
        <v>0</v>
      </c>
      <c r="AA81" s="106">
        <v>0</v>
      </c>
      <c r="AB81" s="139">
        <v>0</v>
      </c>
      <c r="AC81" s="139">
        <v>0</v>
      </c>
      <c r="AD81" s="139">
        <v>0</v>
      </c>
      <c r="AE81" s="139">
        <v>0</v>
      </c>
      <c r="AF81" s="106">
        <v>0</v>
      </c>
      <c r="AG81" s="139">
        <v>0</v>
      </c>
      <c r="AH81" s="139">
        <v>0</v>
      </c>
      <c r="AI81" s="139">
        <v>0</v>
      </c>
      <c r="AJ81" s="139">
        <v>0</v>
      </c>
      <c r="AK81" s="106">
        <v>0</v>
      </c>
      <c r="AL81" s="139">
        <v>0</v>
      </c>
      <c r="AM81" s="139">
        <v>0</v>
      </c>
      <c r="AN81" s="139">
        <v>0</v>
      </c>
      <c r="AO81" s="139">
        <v>0</v>
      </c>
      <c r="AP81" s="139">
        <v>0</v>
      </c>
      <c r="AQ81" s="139">
        <v>0</v>
      </c>
      <c r="AR81" s="106">
        <v>0</v>
      </c>
      <c r="AS81" s="106">
        <v>0</v>
      </c>
      <c r="AT81" s="139">
        <v>0</v>
      </c>
      <c r="AU81" s="139">
        <v>0</v>
      </c>
    </row>
    <row r="82" spans="1:47">
      <c r="A82" s="21" t="s">
        <v>157</v>
      </c>
      <c r="B82" s="28" t="s">
        <v>44</v>
      </c>
      <c r="C82" s="63">
        <v>191</v>
      </c>
      <c r="D82" s="63">
        <v>221</v>
      </c>
      <c r="E82" s="63">
        <v>178</v>
      </c>
      <c r="F82" s="63">
        <v>199</v>
      </c>
      <c r="G82" s="64">
        <v>789</v>
      </c>
      <c r="H82" s="63">
        <v>185.03434390890101</v>
      </c>
      <c r="I82" s="63">
        <v>222.18024287199501</v>
      </c>
      <c r="J82" s="77">
        <v>192.64283116357399</v>
      </c>
      <c r="K82" s="77">
        <v>210.60316941910699</v>
      </c>
      <c r="L82" s="64">
        <v>810.46058736357804</v>
      </c>
      <c r="M82" s="142">
        <v>201.82318816418001</v>
      </c>
      <c r="N82" s="142">
        <v>219.331227558759</v>
      </c>
      <c r="O82" s="142">
        <v>251.39227419045801</v>
      </c>
      <c r="P82" s="142">
        <v>271.644315845824</v>
      </c>
      <c r="Q82" s="64">
        <v>944.19100575922096</v>
      </c>
      <c r="R82" s="142">
        <v>298.806638845306</v>
      </c>
      <c r="S82" s="142">
        <v>307.647286362069</v>
      </c>
      <c r="T82" s="142">
        <v>280.72096486851598</v>
      </c>
      <c r="U82" s="142">
        <v>236.312479765696</v>
      </c>
      <c r="V82" s="64">
        <v>1123.48736984159</v>
      </c>
      <c r="W82" s="142">
        <v>313.691411380293</v>
      </c>
      <c r="X82" s="142">
        <v>313.154821090864</v>
      </c>
      <c r="Y82" s="142">
        <v>295.14920567760498</v>
      </c>
      <c r="Z82" s="137">
        <v>344.578849097383</v>
      </c>
      <c r="AA82" s="64">
        <v>1266.5742872461401</v>
      </c>
      <c r="AB82" s="142">
        <v>256.68094858292602</v>
      </c>
      <c r="AC82" s="142">
        <v>293.18106497866199</v>
      </c>
      <c r="AD82" s="142">
        <v>293.572733712397</v>
      </c>
      <c r="AE82" s="142">
        <v>351.83411304684603</v>
      </c>
      <c r="AF82" s="64">
        <v>1195.2688603208301</v>
      </c>
      <c r="AG82" s="142">
        <v>385.125965211905</v>
      </c>
      <c r="AH82" s="142">
        <v>438.95929497132499</v>
      </c>
      <c r="AI82" s="142">
        <v>415.07952156286399</v>
      </c>
      <c r="AJ82" s="142">
        <v>387.855458071312</v>
      </c>
      <c r="AK82" s="64">
        <v>1627.0202398174099</v>
      </c>
      <c r="AL82" s="142">
        <v>388.67785422908901</v>
      </c>
      <c r="AM82" s="142">
        <v>388.67785422908798</v>
      </c>
      <c r="AN82" s="142">
        <v>283.15844228594301</v>
      </c>
      <c r="AO82" s="142">
        <v>283.15844228594301</v>
      </c>
      <c r="AP82" s="142">
        <v>328.29560893588598</v>
      </c>
      <c r="AQ82" s="142">
        <v>366.26715605237598</v>
      </c>
      <c r="AR82" s="64">
        <v>1366.3990615032901</v>
      </c>
      <c r="AS82" s="64">
        <v>1366.3990615032901</v>
      </c>
      <c r="AT82" s="142">
        <v>361.02500622744299</v>
      </c>
      <c r="AU82" s="142">
        <v>388.98094893259503</v>
      </c>
    </row>
    <row r="83" spans="1:47">
      <c r="A83" s="21" t="s">
        <v>158</v>
      </c>
      <c r="B83" s="29" t="s">
        <v>46</v>
      </c>
      <c r="C83" s="101">
        <v>-66</v>
      </c>
      <c r="D83" s="101">
        <v>-78</v>
      </c>
      <c r="E83" s="101">
        <v>-59</v>
      </c>
      <c r="F83" s="101">
        <v>-77</v>
      </c>
      <c r="G83" s="106">
        <v>-280</v>
      </c>
      <c r="H83" s="101">
        <v>-57.845181918744203</v>
      </c>
      <c r="I83" s="101">
        <v>-76.483957787874502</v>
      </c>
      <c r="J83" s="75">
        <v>-57.724194756585199</v>
      </c>
      <c r="K83" s="75">
        <v>-60.463196541017297</v>
      </c>
      <c r="L83" s="106">
        <v>-252.51653100422101</v>
      </c>
      <c r="M83" s="139">
        <v>-64.991554672887105</v>
      </c>
      <c r="N83" s="139">
        <v>-78.811301059006496</v>
      </c>
      <c r="O83" s="139">
        <v>-69.841998309198004</v>
      </c>
      <c r="P83" s="139">
        <v>-65.040705145426401</v>
      </c>
      <c r="Q83" s="106">
        <v>-278.68555918651799</v>
      </c>
      <c r="R83" s="139">
        <v>-84.143110310852805</v>
      </c>
      <c r="S83" s="139">
        <v>-82.440736903553201</v>
      </c>
      <c r="T83" s="139">
        <v>-76.281564348813802</v>
      </c>
      <c r="U83" s="139">
        <v>-53.668250479474601</v>
      </c>
      <c r="V83" s="106">
        <v>-296.533662042694</v>
      </c>
      <c r="W83" s="139">
        <v>-86.218789124364903</v>
      </c>
      <c r="X83" s="139">
        <v>-72.665004957386202</v>
      </c>
      <c r="Y83" s="139">
        <v>-82.245740819485206</v>
      </c>
      <c r="Z83" s="139">
        <v>-84.928313251456004</v>
      </c>
      <c r="AA83" s="106">
        <v>-326.05784815269197</v>
      </c>
      <c r="AB83" s="139">
        <v>-68.634504105340696</v>
      </c>
      <c r="AC83" s="139">
        <v>-76.997021550058605</v>
      </c>
      <c r="AD83" s="139">
        <v>-77.439701092821593</v>
      </c>
      <c r="AE83" s="139">
        <v>-84.132985276949</v>
      </c>
      <c r="AF83" s="106">
        <v>-307.20421202517002</v>
      </c>
      <c r="AG83" s="139">
        <v>-96.357049899299099</v>
      </c>
      <c r="AH83" s="139">
        <v>1.89628916943933</v>
      </c>
      <c r="AI83" s="139">
        <v>-101.070113026591</v>
      </c>
      <c r="AJ83" s="139">
        <v>-87.866028315980301</v>
      </c>
      <c r="AK83" s="106">
        <v>-283.39690207243098</v>
      </c>
      <c r="AL83" s="139">
        <v>-92.244552489729301</v>
      </c>
      <c r="AM83" s="139">
        <v>-92.244552489729301</v>
      </c>
      <c r="AN83" s="139">
        <v>-66.2923405520784</v>
      </c>
      <c r="AO83" s="139">
        <v>-66.292340552078713</v>
      </c>
      <c r="AP83" s="139">
        <v>-74.209149276032093</v>
      </c>
      <c r="AQ83" s="139">
        <v>-86.901933924807395</v>
      </c>
      <c r="AR83" s="106">
        <v>-319.64797624264702</v>
      </c>
      <c r="AS83" s="106">
        <v>-319.64797624264702</v>
      </c>
      <c r="AT83" s="139">
        <v>-82.918753358096794</v>
      </c>
      <c r="AU83" s="139">
        <v>-90.810745744600396</v>
      </c>
    </row>
    <row r="84" spans="1:47">
      <c r="A84" s="21" t="s">
        <v>159</v>
      </c>
      <c r="B84" s="29" t="s">
        <v>48</v>
      </c>
      <c r="C84" s="101">
        <v>0</v>
      </c>
      <c r="D84" s="101">
        <v>0</v>
      </c>
      <c r="E84" s="101">
        <v>0</v>
      </c>
      <c r="F84" s="101">
        <v>0</v>
      </c>
      <c r="G84" s="106">
        <v>0</v>
      </c>
      <c r="H84" s="101">
        <v>0</v>
      </c>
      <c r="I84" s="101">
        <v>0</v>
      </c>
      <c r="J84" s="75">
        <v>0</v>
      </c>
      <c r="K84" s="75">
        <v>0</v>
      </c>
      <c r="L84" s="106">
        <v>0</v>
      </c>
      <c r="M84" s="139">
        <v>0</v>
      </c>
      <c r="N84" s="139">
        <v>0</v>
      </c>
      <c r="O84" s="139">
        <v>0</v>
      </c>
      <c r="P84" s="139">
        <v>0</v>
      </c>
      <c r="Q84" s="106">
        <v>0</v>
      </c>
      <c r="R84" s="139">
        <v>0</v>
      </c>
      <c r="S84" s="139">
        <v>0</v>
      </c>
      <c r="T84" s="139">
        <v>0</v>
      </c>
      <c r="U84" s="139">
        <v>0</v>
      </c>
      <c r="V84" s="106">
        <v>0</v>
      </c>
      <c r="W84" s="139">
        <v>0</v>
      </c>
      <c r="X84" s="139">
        <v>0</v>
      </c>
      <c r="Y84" s="139">
        <v>0</v>
      </c>
      <c r="Z84" s="138">
        <v>0</v>
      </c>
      <c r="AA84" s="106">
        <v>0</v>
      </c>
      <c r="AB84" s="139">
        <v>0</v>
      </c>
      <c r="AC84" s="139">
        <v>0</v>
      </c>
      <c r="AD84" s="139">
        <v>0</v>
      </c>
      <c r="AE84" s="139">
        <v>0</v>
      </c>
      <c r="AF84" s="106">
        <v>0</v>
      </c>
      <c r="AG84" s="139">
        <v>0</v>
      </c>
      <c r="AH84" s="139">
        <v>0</v>
      </c>
      <c r="AI84" s="139">
        <v>0</v>
      </c>
      <c r="AJ84" s="139">
        <v>0</v>
      </c>
      <c r="AK84" s="106">
        <v>0</v>
      </c>
      <c r="AL84" s="139">
        <v>0</v>
      </c>
      <c r="AM84" s="139">
        <v>0</v>
      </c>
      <c r="AN84" s="139">
        <v>0</v>
      </c>
      <c r="AO84" s="139">
        <v>0</v>
      </c>
      <c r="AP84" s="139">
        <v>0</v>
      </c>
      <c r="AQ84" s="139">
        <v>0</v>
      </c>
      <c r="AR84" s="106">
        <v>0</v>
      </c>
      <c r="AS84" s="106">
        <v>0</v>
      </c>
      <c r="AT84" s="139">
        <v>0</v>
      </c>
      <c r="AU84" s="139">
        <v>0</v>
      </c>
    </row>
    <row r="85" spans="1:47">
      <c r="A85" s="21" t="s">
        <v>160</v>
      </c>
      <c r="B85" s="28" t="s">
        <v>50</v>
      </c>
      <c r="C85" s="63">
        <v>125</v>
      </c>
      <c r="D85" s="63">
        <v>143</v>
      </c>
      <c r="E85" s="63">
        <v>119</v>
      </c>
      <c r="F85" s="63">
        <v>122</v>
      </c>
      <c r="G85" s="64">
        <v>509</v>
      </c>
      <c r="H85" s="63">
        <v>127.189161990157</v>
      </c>
      <c r="I85" s="63">
        <v>145.696285084121</v>
      </c>
      <c r="J85" s="77">
        <v>134.91863640698901</v>
      </c>
      <c r="K85" s="77">
        <v>150.13997287808999</v>
      </c>
      <c r="L85" s="64">
        <v>557.94405635935698</v>
      </c>
      <c r="M85" s="142">
        <v>136.83163349129299</v>
      </c>
      <c r="N85" s="142">
        <v>140.51992649975199</v>
      </c>
      <c r="O85" s="142">
        <v>181.55027588126001</v>
      </c>
      <c r="P85" s="142">
        <v>206.60361070039801</v>
      </c>
      <c r="Q85" s="64">
        <v>665.50544657270302</v>
      </c>
      <c r="R85" s="142">
        <v>214.66352853445301</v>
      </c>
      <c r="S85" s="142">
        <v>225.20654945851601</v>
      </c>
      <c r="T85" s="142">
        <v>204.43940051970301</v>
      </c>
      <c r="U85" s="142">
        <v>182.64422928622099</v>
      </c>
      <c r="V85" s="64">
        <v>826.95370779889197</v>
      </c>
      <c r="W85" s="142">
        <v>227.472622255928</v>
      </c>
      <c r="X85" s="142">
        <v>240.489816133478</v>
      </c>
      <c r="Y85" s="142">
        <v>212.90346485811901</v>
      </c>
      <c r="Z85" s="137">
        <v>259.650535845928</v>
      </c>
      <c r="AA85" s="64">
        <v>940.51643909345296</v>
      </c>
      <c r="AB85" s="142">
        <v>188.04644447758599</v>
      </c>
      <c r="AC85" s="142">
        <v>216.18404342860401</v>
      </c>
      <c r="AD85" s="142">
        <v>216.133032619575</v>
      </c>
      <c r="AE85" s="142">
        <v>267.70112776989703</v>
      </c>
      <c r="AF85" s="64">
        <v>888.06464829566198</v>
      </c>
      <c r="AG85" s="142">
        <v>288.768915312606</v>
      </c>
      <c r="AH85" s="142">
        <v>440.85558414076399</v>
      </c>
      <c r="AI85" s="142">
        <v>314.00940853627299</v>
      </c>
      <c r="AJ85" s="142">
        <v>299.98942975533203</v>
      </c>
      <c r="AK85" s="64">
        <v>1343.6233377449801</v>
      </c>
      <c r="AL85" s="142">
        <v>296.43330173935902</v>
      </c>
      <c r="AM85" s="142">
        <v>296.43330173935902</v>
      </c>
      <c r="AN85" s="142">
        <v>216.86610173386501</v>
      </c>
      <c r="AO85" s="142">
        <v>216.86610173386492</v>
      </c>
      <c r="AP85" s="142">
        <v>254.08645965985301</v>
      </c>
      <c r="AQ85" s="142">
        <v>279.36522212756802</v>
      </c>
      <c r="AR85" s="64">
        <v>1046.7510852606499</v>
      </c>
      <c r="AS85" s="64">
        <v>1046.7510852606499</v>
      </c>
      <c r="AT85" s="142">
        <v>278.10625286934601</v>
      </c>
      <c r="AU85" s="142">
        <v>298.17020318799501</v>
      </c>
    </row>
    <row r="86" spans="1:47">
      <c r="A86" s="21" t="s">
        <v>161</v>
      </c>
      <c r="B86" s="29" t="s">
        <v>52</v>
      </c>
      <c r="C86" s="101">
        <v>27</v>
      </c>
      <c r="D86" s="101">
        <v>-30</v>
      </c>
      <c r="E86" s="101">
        <v>-26</v>
      </c>
      <c r="F86" s="101">
        <v>-31</v>
      </c>
      <c r="G86" s="106">
        <v>-60</v>
      </c>
      <c r="H86" s="101">
        <v>-34.585439717067899</v>
      </c>
      <c r="I86" s="101">
        <v>-37.274032937860099</v>
      </c>
      <c r="J86" s="101">
        <v>-35.426164459053503</v>
      </c>
      <c r="K86" s="101">
        <v>-39.893352362517099</v>
      </c>
      <c r="L86" s="106">
        <v>-147.178989476499</v>
      </c>
      <c r="M86" s="139">
        <v>-36.218391289868102</v>
      </c>
      <c r="N86" s="139">
        <v>-45.232510277144499</v>
      </c>
      <c r="O86" s="139">
        <v>-58.248936431843397</v>
      </c>
      <c r="P86" s="139">
        <v>-65.601767593564006</v>
      </c>
      <c r="Q86" s="106">
        <v>-205.30160559242</v>
      </c>
      <c r="R86" s="139">
        <v>-69.145017690463106</v>
      </c>
      <c r="S86" s="139">
        <v>-72.335936902172406</v>
      </c>
      <c r="T86" s="139">
        <v>-66.206772038941693</v>
      </c>
      <c r="U86" s="139">
        <v>-57.857984613354397</v>
      </c>
      <c r="V86" s="106">
        <v>-265.54571124493202</v>
      </c>
      <c r="W86" s="139">
        <v>-73.139262282839198</v>
      </c>
      <c r="X86" s="139">
        <v>-77.272733184033498</v>
      </c>
      <c r="Y86" s="139">
        <v>-68.684837572293802</v>
      </c>
      <c r="Z86" s="138">
        <v>-83.1938745329184</v>
      </c>
      <c r="AA86" s="106">
        <v>-302.29070757208501</v>
      </c>
      <c r="AB86" s="139">
        <v>-60.903652282578598</v>
      </c>
      <c r="AC86" s="139">
        <v>-69.779794857223294</v>
      </c>
      <c r="AD86" s="139">
        <v>-69.740956601241095</v>
      </c>
      <c r="AE86" s="139">
        <v>-87.372036308397895</v>
      </c>
      <c r="AF86" s="106">
        <v>-287.796440049441</v>
      </c>
      <c r="AG86" s="139">
        <v>-92.417405701649898</v>
      </c>
      <c r="AH86" s="139">
        <v>-141.57226457711701</v>
      </c>
      <c r="AI86" s="139">
        <v>-102.717935185209</v>
      </c>
      <c r="AJ86" s="139">
        <v>-98.371967184327303</v>
      </c>
      <c r="AK86" s="106">
        <v>-435.07957264830299</v>
      </c>
      <c r="AL86" s="139">
        <v>-98.009763846815403</v>
      </c>
      <c r="AM86" s="139">
        <v>-98.009155422690299</v>
      </c>
      <c r="AN86" s="139">
        <v>-71.791150080491605</v>
      </c>
      <c r="AO86" s="139">
        <v>-71.791693772894689</v>
      </c>
      <c r="AP86" s="139">
        <v>-84.664280486106193</v>
      </c>
      <c r="AQ86" s="139">
        <v>-92.1024960941469</v>
      </c>
      <c r="AR86" s="106">
        <v>-346.56769050755997</v>
      </c>
      <c r="AS86" s="106">
        <v>-346.56762710257198</v>
      </c>
      <c r="AT86" s="139">
        <v>-91.373297983540198</v>
      </c>
      <c r="AU86" s="139">
        <v>-97.458026366492106</v>
      </c>
    </row>
    <row r="87" spans="1:47">
      <c r="A87" s="21" t="s">
        <v>162</v>
      </c>
      <c r="B87" s="36" t="s">
        <v>54</v>
      </c>
      <c r="C87" s="64">
        <v>98</v>
      </c>
      <c r="D87" s="64">
        <v>113</v>
      </c>
      <c r="E87" s="64">
        <v>93</v>
      </c>
      <c r="F87" s="64">
        <v>91</v>
      </c>
      <c r="G87" s="64">
        <v>395</v>
      </c>
      <c r="H87" s="64">
        <v>92.603722273089105</v>
      </c>
      <c r="I87" s="64">
        <v>108.422252146261</v>
      </c>
      <c r="J87" s="78">
        <v>99.492471947935698</v>
      </c>
      <c r="K87" s="78">
        <v>110.246620515572</v>
      </c>
      <c r="L87" s="64">
        <v>410.76506688285798</v>
      </c>
      <c r="M87" s="143">
        <v>100.613242201425</v>
      </c>
      <c r="N87" s="143">
        <v>95.287416222607803</v>
      </c>
      <c r="O87" s="143">
        <v>123.30133944941601</v>
      </c>
      <c r="P87" s="143">
        <v>141.001843106834</v>
      </c>
      <c r="Q87" s="64">
        <v>460.20384098028302</v>
      </c>
      <c r="R87" s="143">
        <v>145.51851084398999</v>
      </c>
      <c r="S87" s="143">
        <v>152.87061255634299</v>
      </c>
      <c r="T87" s="143">
        <v>138.232628480762</v>
      </c>
      <c r="U87" s="143">
        <v>124.786244672866</v>
      </c>
      <c r="V87" s="64">
        <v>561.40799655396097</v>
      </c>
      <c r="W87" s="143">
        <v>154.33335997308899</v>
      </c>
      <c r="X87" s="143">
        <v>163.21708294944401</v>
      </c>
      <c r="Y87" s="143">
        <v>144.21862728582599</v>
      </c>
      <c r="Z87" s="140">
        <v>176.45666131300899</v>
      </c>
      <c r="AA87" s="64">
        <v>638.22573152136795</v>
      </c>
      <c r="AB87" s="143">
        <v>127.142792195007</v>
      </c>
      <c r="AC87" s="143">
        <v>146.404248571381</v>
      </c>
      <c r="AD87" s="143">
        <v>146.392076018333</v>
      </c>
      <c r="AE87" s="143">
        <v>180.32909146150001</v>
      </c>
      <c r="AF87" s="64">
        <v>600.26820824622098</v>
      </c>
      <c r="AG87" s="143">
        <v>196.35150961095599</v>
      </c>
      <c r="AH87" s="143">
        <v>299.28331956364701</v>
      </c>
      <c r="AI87" s="143">
        <v>211.29147335106401</v>
      </c>
      <c r="AJ87" s="143">
        <v>201.61746257100501</v>
      </c>
      <c r="AK87" s="64">
        <v>908.54376509667304</v>
      </c>
      <c r="AL87" s="143">
        <v>198.423537892544</v>
      </c>
      <c r="AM87" s="143">
        <v>198.42414631666901</v>
      </c>
      <c r="AN87" s="143">
        <v>145.07495165337301</v>
      </c>
      <c r="AO87" s="143">
        <v>145.07440796096898</v>
      </c>
      <c r="AP87" s="143">
        <v>169.422179173746</v>
      </c>
      <c r="AQ87" s="143">
        <v>187.26272603342099</v>
      </c>
      <c r="AR87" s="64">
        <v>700.18339475308596</v>
      </c>
      <c r="AS87" s="64">
        <v>700.18345815807504</v>
      </c>
      <c r="AT87" s="143">
        <v>186.73295488580601</v>
      </c>
      <c r="AU87" s="143">
        <v>200.71217682150299</v>
      </c>
    </row>
    <row r="88" spans="1:47">
      <c r="A88" s="21"/>
      <c r="H88" s="88"/>
      <c r="I88" s="88"/>
      <c r="J88" s="88"/>
      <c r="K88" s="88"/>
      <c r="L88" s="88"/>
      <c r="M88" s="134"/>
      <c r="N88" s="134"/>
      <c r="O88" s="134"/>
      <c r="P88" s="134"/>
      <c r="Q88" s="88"/>
      <c r="R88" s="134"/>
      <c r="S88" s="134"/>
      <c r="T88" s="134"/>
      <c r="U88" s="134"/>
      <c r="V88" s="88"/>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row>
    <row r="89" spans="1:47">
      <c r="A89" s="21"/>
      <c r="H89" s="88"/>
      <c r="I89" s="88"/>
      <c r="J89" s="88"/>
      <c r="K89" s="88"/>
      <c r="L89" s="88"/>
      <c r="M89" s="134"/>
      <c r="N89" s="134"/>
      <c r="O89" s="134"/>
      <c r="P89" s="134"/>
      <c r="Q89" s="88"/>
      <c r="R89" s="134"/>
      <c r="S89" s="134"/>
      <c r="T89" s="134"/>
      <c r="U89" s="134"/>
      <c r="V89" s="88"/>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row>
    <row r="90" spans="1:47" ht="16.5" thickBot="1">
      <c r="A90" s="21"/>
      <c r="B90" s="102" t="s">
        <v>163</v>
      </c>
      <c r="C90" s="103"/>
      <c r="D90" s="103"/>
      <c r="E90" s="103"/>
      <c r="F90" s="103"/>
      <c r="G90" s="103"/>
      <c r="H90" s="103"/>
      <c r="I90" s="103"/>
      <c r="J90" s="103"/>
      <c r="K90" s="103"/>
      <c r="L90" s="103"/>
      <c r="M90" s="144"/>
      <c r="N90" s="144"/>
      <c r="O90" s="144"/>
      <c r="P90" s="144"/>
      <c r="Q90" s="103"/>
      <c r="R90" s="144"/>
      <c r="S90" s="144"/>
      <c r="T90" s="144"/>
      <c r="U90" s="144"/>
      <c r="V90" s="103"/>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row>
    <row r="91" spans="1:47">
      <c r="A91" s="21"/>
      <c r="H91" s="88"/>
      <c r="I91" s="88"/>
      <c r="J91" s="88"/>
      <c r="K91" s="88"/>
      <c r="L91" s="88"/>
      <c r="M91" s="134"/>
      <c r="N91" s="134"/>
      <c r="O91" s="134"/>
      <c r="P91" s="134"/>
      <c r="Q91" s="88"/>
      <c r="R91" s="134"/>
      <c r="S91" s="134"/>
      <c r="T91" s="134"/>
      <c r="U91" s="134"/>
      <c r="V91" s="88"/>
      <c r="W91" s="134"/>
      <c r="X91" s="134"/>
      <c r="Y91" s="134"/>
      <c r="Z91" s="134"/>
      <c r="AA91" s="134"/>
      <c r="AB91" s="134"/>
      <c r="AC91" s="134"/>
      <c r="AD91" s="134"/>
      <c r="AE91" s="134"/>
      <c r="AF91" s="134"/>
      <c r="AG91" s="134"/>
      <c r="AH91" s="134"/>
      <c r="AI91" s="134"/>
      <c r="AJ91" s="134"/>
      <c r="AK91" s="134"/>
      <c r="AL91" s="134"/>
      <c r="AM91" s="141" t="s">
        <v>601</v>
      </c>
      <c r="AN91" s="134"/>
      <c r="AO91" s="141" t="str">
        <f>+$AM$13</f>
        <v>IFRS 17</v>
      </c>
      <c r="AP91" s="134"/>
      <c r="AQ91" s="134"/>
      <c r="AR91" s="134"/>
      <c r="AS91" s="141" t="s">
        <v>601</v>
      </c>
      <c r="AT91" s="134"/>
      <c r="AU91" s="134"/>
    </row>
    <row r="92" spans="1:47" ht="25.5">
      <c r="A92" s="21"/>
      <c r="B92" s="104" t="s">
        <v>24</v>
      </c>
      <c r="C92" s="105" t="s">
        <v>100</v>
      </c>
      <c r="D92" s="105" t="s">
        <v>101</v>
      </c>
      <c r="E92" s="105" t="s">
        <v>102</v>
      </c>
      <c r="F92" s="105" t="s">
        <v>103</v>
      </c>
      <c r="G92" s="105" t="s">
        <v>104</v>
      </c>
      <c r="H92" s="105" t="s">
        <v>482</v>
      </c>
      <c r="I92" s="105" t="s">
        <v>483</v>
      </c>
      <c r="J92" s="105" t="s">
        <v>484</v>
      </c>
      <c r="K92" s="105" t="s">
        <v>485</v>
      </c>
      <c r="L92" s="105" t="s">
        <v>486</v>
      </c>
      <c r="M92" s="141" t="s">
        <v>487</v>
      </c>
      <c r="N92" s="141" t="s">
        <v>488</v>
      </c>
      <c r="O92" s="141" t="s">
        <v>489</v>
      </c>
      <c r="P92" s="141" t="s">
        <v>490</v>
      </c>
      <c r="Q92" s="105" t="s">
        <v>491</v>
      </c>
      <c r="R92" s="141" t="s">
        <v>492</v>
      </c>
      <c r="S92" s="141" t="s">
        <v>493</v>
      </c>
      <c r="T92" s="141" t="s">
        <v>494</v>
      </c>
      <c r="U92" s="141" t="s">
        <v>495</v>
      </c>
      <c r="V92" s="105" t="s">
        <v>496</v>
      </c>
      <c r="W92" s="141" t="s">
        <v>497</v>
      </c>
      <c r="X92" s="141" t="s">
        <v>498</v>
      </c>
      <c r="Y92" s="141" t="s">
        <v>499</v>
      </c>
      <c r="Z92" s="141" t="s">
        <v>500</v>
      </c>
      <c r="AA92" s="141" t="s">
        <v>501</v>
      </c>
      <c r="AB92" s="141" t="s">
        <v>502</v>
      </c>
      <c r="AC92" s="141" t="s">
        <v>503</v>
      </c>
      <c r="AD92" s="141" t="s">
        <v>504</v>
      </c>
      <c r="AE92" s="141" t="s">
        <v>505</v>
      </c>
      <c r="AF92" s="141" t="s">
        <v>506</v>
      </c>
      <c r="AG92" s="141" t="s">
        <v>507</v>
      </c>
      <c r="AH92" s="141" t="s">
        <v>508</v>
      </c>
      <c r="AI92" s="141" t="s">
        <v>509</v>
      </c>
      <c r="AJ92" s="141" t="s">
        <v>510</v>
      </c>
      <c r="AK92" s="141" t="s">
        <v>511</v>
      </c>
      <c r="AL92" s="141" t="s">
        <v>512</v>
      </c>
      <c r="AM92" s="141" t="s">
        <v>512</v>
      </c>
      <c r="AN92" s="141" t="s">
        <v>569</v>
      </c>
      <c r="AO92" s="141" t="str">
        <f t="shared" ref="AO92" si="7">AO$14</f>
        <v>Q2-22
Stated</v>
      </c>
      <c r="AP92" s="141" t="s">
        <v>573</v>
      </c>
      <c r="AQ92" s="141" t="s">
        <v>604</v>
      </c>
      <c r="AR92" s="141" t="s">
        <v>605</v>
      </c>
      <c r="AS92" s="141" t="s">
        <v>605</v>
      </c>
      <c r="AT92" s="141" t="s">
        <v>610</v>
      </c>
      <c r="AU92" s="141" t="str">
        <f t="shared" ref="AU92" si="8">AU$14</f>
        <v>Q2-23
Stated</v>
      </c>
    </row>
    <row r="93" spans="1:47">
      <c r="A93" s="21"/>
      <c r="B93" s="26"/>
      <c r="H93" s="88"/>
      <c r="I93" s="88"/>
      <c r="J93" s="88"/>
      <c r="K93" s="88"/>
      <c r="L93" s="88"/>
      <c r="M93" s="134"/>
      <c r="N93" s="134"/>
      <c r="O93" s="134"/>
      <c r="P93" s="134"/>
      <c r="Q93" s="88"/>
      <c r="R93" s="134"/>
      <c r="S93" s="134"/>
      <c r="T93" s="134"/>
      <c r="U93" s="134"/>
      <c r="V93" s="88"/>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row>
    <row r="94" spans="1:47">
      <c r="A94" s="21" t="s">
        <v>164</v>
      </c>
      <c r="B94" s="28" t="s">
        <v>26</v>
      </c>
      <c r="C94" s="63">
        <v>196</v>
      </c>
      <c r="D94" s="63">
        <v>196</v>
      </c>
      <c r="E94" s="63">
        <v>188</v>
      </c>
      <c r="F94" s="63">
        <v>189</v>
      </c>
      <c r="G94" s="64">
        <v>769</v>
      </c>
      <c r="H94" s="63">
        <v>176.46899999999999</v>
      </c>
      <c r="I94" s="63">
        <v>175.386</v>
      </c>
      <c r="J94" s="77">
        <v>178.274</v>
      </c>
      <c r="K94" s="77">
        <v>198.84200000000001</v>
      </c>
      <c r="L94" s="64">
        <v>728.971</v>
      </c>
      <c r="M94" s="142">
        <v>187.77600000000001</v>
      </c>
      <c r="N94" s="142">
        <v>198.60499999999999</v>
      </c>
      <c r="O94" s="142">
        <v>181.429</v>
      </c>
      <c r="P94" s="142">
        <v>197.59800000000001</v>
      </c>
      <c r="Q94" s="64">
        <v>765.40800000000002</v>
      </c>
      <c r="R94" s="142">
        <v>196.10499999999999</v>
      </c>
      <c r="S94" s="142">
        <v>220.23500000000001</v>
      </c>
      <c r="T94" s="142">
        <v>202.83099999999999</v>
      </c>
      <c r="U94" s="142">
        <v>203.28100000000001</v>
      </c>
      <c r="V94" s="64">
        <v>822.452</v>
      </c>
      <c r="W94" s="142">
        <v>201.84800000000001</v>
      </c>
      <c r="X94" s="142">
        <v>205.84200000000001</v>
      </c>
      <c r="Y94" s="142">
        <v>206.97499999999999</v>
      </c>
      <c r="Z94" s="137">
        <v>209.78299999999999</v>
      </c>
      <c r="AA94" s="64">
        <v>824.44799999999998</v>
      </c>
      <c r="AB94" s="142">
        <v>214.786</v>
      </c>
      <c r="AC94" s="142">
        <v>193.52099999999999</v>
      </c>
      <c r="AD94" s="142">
        <v>191.97499999999999</v>
      </c>
      <c r="AE94" s="142">
        <v>219.374</v>
      </c>
      <c r="AF94" s="64">
        <v>819.65599999999995</v>
      </c>
      <c r="AG94" s="142">
        <v>206.43100000000001</v>
      </c>
      <c r="AH94" s="142">
        <v>202.303</v>
      </c>
      <c r="AI94" s="142">
        <v>202.59800000000001</v>
      </c>
      <c r="AJ94" s="142">
        <v>229.10900000000001</v>
      </c>
      <c r="AK94" s="64">
        <v>840.44100000000003</v>
      </c>
      <c r="AL94" s="142">
        <v>217.715</v>
      </c>
      <c r="AM94" s="142">
        <v>217.715</v>
      </c>
      <c r="AN94" s="142">
        <v>227.70599999999999</v>
      </c>
      <c r="AO94" s="142">
        <v>227.70599999999999</v>
      </c>
      <c r="AP94" s="142">
        <v>226.095</v>
      </c>
      <c r="AQ94" s="142">
        <v>257.84800000000001</v>
      </c>
      <c r="AR94" s="64">
        <v>929.36400000000003</v>
      </c>
      <c r="AS94" s="64">
        <v>929.36400000000003</v>
      </c>
      <c r="AT94" s="142">
        <v>260.69400000000002</v>
      </c>
      <c r="AU94" s="142">
        <v>261.62599999999998</v>
      </c>
    </row>
    <row r="95" spans="1:47">
      <c r="A95" s="21" t="s">
        <v>165</v>
      </c>
      <c r="B95" s="29" t="s">
        <v>28</v>
      </c>
      <c r="C95" s="101">
        <v>-148</v>
      </c>
      <c r="D95" s="101">
        <v>-152</v>
      </c>
      <c r="E95" s="101">
        <v>-146</v>
      </c>
      <c r="F95" s="101">
        <v>-150</v>
      </c>
      <c r="G95" s="106">
        <v>-596</v>
      </c>
      <c r="H95" s="95">
        <v>-146.547</v>
      </c>
      <c r="I95" s="95">
        <v>-149.71600000000001</v>
      </c>
      <c r="J95" s="95">
        <v>-119.965</v>
      </c>
      <c r="K95" s="95">
        <v>-151.48099999999999</v>
      </c>
      <c r="L95" s="96">
        <v>-567.70899999999995</v>
      </c>
      <c r="M95" s="95">
        <v>-150.828</v>
      </c>
      <c r="N95" s="95">
        <v>-155.75800000000001</v>
      </c>
      <c r="O95" s="95">
        <v>-158.23400000000001</v>
      </c>
      <c r="P95" s="95">
        <v>-171.66</v>
      </c>
      <c r="Q95" s="96">
        <v>-636.48</v>
      </c>
      <c r="R95" s="95">
        <v>-164.45</v>
      </c>
      <c r="S95" s="95">
        <v>-189.958</v>
      </c>
      <c r="T95" s="95">
        <v>-179.30500000000001</v>
      </c>
      <c r="U95" s="95">
        <v>-191.38800000000001</v>
      </c>
      <c r="V95" s="96">
        <v>-725.101</v>
      </c>
      <c r="W95" s="95">
        <v>-182.60300000000001</v>
      </c>
      <c r="X95" s="95">
        <v>-181.49</v>
      </c>
      <c r="Y95" s="95">
        <v>-195.613</v>
      </c>
      <c r="Z95" s="95">
        <v>-184.72499999999999</v>
      </c>
      <c r="AA95" s="96">
        <v>-744.43100000000004</v>
      </c>
      <c r="AB95" s="95">
        <v>-188.93199999999999</v>
      </c>
      <c r="AC95" s="95">
        <v>-173.20699999999999</v>
      </c>
      <c r="AD95" s="95">
        <v>-161.74700000000001</v>
      </c>
      <c r="AE95" s="95">
        <v>-176.98400000000001</v>
      </c>
      <c r="AF95" s="96">
        <v>-700.87</v>
      </c>
      <c r="AG95" s="95">
        <v>-173.66399999999999</v>
      </c>
      <c r="AH95" s="95">
        <v>-174.59800000000001</v>
      </c>
      <c r="AI95" s="95">
        <v>-173.41300000000001</v>
      </c>
      <c r="AJ95" s="95">
        <v>-187.864</v>
      </c>
      <c r="AK95" s="96">
        <v>-709.53899999999999</v>
      </c>
      <c r="AL95" s="95">
        <v>-188.38800000000001</v>
      </c>
      <c r="AM95" s="95">
        <v>-188.38800000000001</v>
      </c>
      <c r="AN95" s="95">
        <v>-191.60599999999999</v>
      </c>
      <c r="AO95" s="95">
        <v>-191.60599999999997</v>
      </c>
      <c r="AP95" s="95">
        <v>-190.572</v>
      </c>
      <c r="AQ95" s="95">
        <v>-203.42599999999999</v>
      </c>
      <c r="AR95" s="96">
        <v>-773.99199999999996</v>
      </c>
      <c r="AS95" s="96">
        <v>-773.99199999999996</v>
      </c>
      <c r="AT95" s="95">
        <v>-205.39</v>
      </c>
      <c r="AU95" s="95">
        <v>-201.56100000000001</v>
      </c>
    </row>
    <row r="96" spans="1:47">
      <c r="A96" s="97" t="s">
        <v>166</v>
      </c>
      <c r="B96" s="31" t="s">
        <v>30</v>
      </c>
      <c r="C96" s="98"/>
      <c r="D96" s="98"/>
      <c r="E96" s="98"/>
      <c r="F96" s="99"/>
      <c r="G96" s="100"/>
      <c r="H96" s="99">
        <v>-0.81</v>
      </c>
      <c r="I96" s="99">
        <v>-1.9999999999999907E-2</v>
      </c>
      <c r="J96" s="99">
        <v>0</v>
      </c>
      <c r="K96" s="99">
        <v>0</v>
      </c>
      <c r="L96" s="100">
        <v>-0.83</v>
      </c>
      <c r="M96" s="99">
        <v>-0.88</v>
      </c>
      <c r="N96" s="99">
        <v>-0.52999999999999992</v>
      </c>
      <c r="O96" s="99">
        <v>0</v>
      </c>
      <c r="P96" s="99">
        <v>0</v>
      </c>
      <c r="Q96" s="100">
        <v>-1.41</v>
      </c>
      <c r="R96" s="99">
        <v>-1.8562384041704001</v>
      </c>
      <c r="S96" s="99">
        <v>-1.00485745129589E-2</v>
      </c>
      <c r="T96" s="99">
        <v>0</v>
      </c>
      <c r="U96" s="99">
        <v>0</v>
      </c>
      <c r="V96" s="100">
        <v>-1.8662869786833589</v>
      </c>
      <c r="W96" s="99">
        <v>-3.13</v>
      </c>
      <c r="X96" s="99">
        <v>-0.80600000000000005</v>
      </c>
      <c r="Y96" s="99">
        <v>0</v>
      </c>
      <c r="Z96" s="99">
        <v>0</v>
      </c>
      <c r="AA96" s="100">
        <v>-3.9359999999999999</v>
      </c>
      <c r="AB96" s="99">
        <v>-3.636335194426298</v>
      </c>
      <c r="AC96" s="99">
        <v>0.7491459208966682</v>
      </c>
      <c r="AD96" s="99">
        <v>0</v>
      </c>
      <c r="AE96" s="99">
        <v>0</v>
      </c>
      <c r="AF96" s="100">
        <v>-2.8871892735296298</v>
      </c>
      <c r="AG96" s="99">
        <v>-2.8391091500000001</v>
      </c>
      <c r="AH96" s="99">
        <v>-0.1326250615000002</v>
      </c>
      <c r="AI96" s="99">
        <v>0</v>
      </c>
      <c r="AJ96" s="99">
        <v>0</v>
      </c>
      <c r="AK96" s="100">
        <v>-2.9717342115000003</v>
      </c>
      <c r="AL96" s="99">
        <v>-2.9441824599999999</v>
      </c>
      <c r="AM96" s="99">
        <v>-2.9441824599999999</v>
      </c>
      <c r="AN96" s="99">
        <v>3.2124277499999909E-2</v>
      </c>
      <c r="AO96" s="99">
        <v>3.2124277499999909E-2</v>
      </c>
      <c r="AP96" s="99">
        <v>0</v>
      </c>
      <c r="AQ96" s="99">
        <v>0</v>
      </c>
      <c r="AR96" s="100">
        <v>-2.9120581825</v>
      </c>
      <c r="AS96" s="100">
        <v>-2.9120581825</v>
      </c>
      <c r="AT96" s="99">
        <v>-2.673</v>
      </c>
      <c r="AU96" s="99">
        <v>-0.27640902999999994</v>
      </c>
    </row>
    <row r="97" spans="1:47">
      <c r="A97" s="21" t="s">
        <v>167</v>
      </c>
      <c r="B97" s="28" t="s">
        <v>32</v>
      </c>
      <c r="C97" s="63">
        <v>48</v>
      </c>
      <c r="D97" s="63">
        <v>44</v>
      </c>
      <c r="E97" s="63">
        <v>42</v>
      </c>
      <c r="F97" s="63">
        <v>39</v>
      </c>
      <c r="G97" s="64">
        <v>173</v>
      </c>
      <c r="H97" s="63">
        <v>29.922000000000001</v>
      </c>
      <c r="I97" s="63">
        <v>25.67</v>
      </c>
      <c r="J97" s="77">
        <v>58.308999999999997</v>
      </c>
      <c r="K97" s="77">
        <v>47.360999999999997</v>
      </c>
      <c r="L97" s="64">
        <v>161.262</v>
      </c>
      <c r="M97" s="142">
        <v>36.948</v>
      </c>
      <c r="N97" s="142">
        <v>42.847000000000001</v>
      </c>
      <c r="O97" s="142">
        <v>23.195</v>
      </c>
      <c r="P97" s="142">
        <v>25.937999999999999</v>
      </c>
      <c r="Q97" s="64">
        <v>128.928</v>
      </c>
      <c r="R97" s="142">
        <v>31.655000000000001</v>
      </c>
      <c r="S97" s="142">
        <v>30.277000000000001</v>
      </c>
      <c r="T97" s="142">
        <v>23.526</v>
      </c>
      <c r="U97" s="142">
        <v>11.893000000000001</v>
      </c>
      <c r="V97" s="64">
        <v>97.350999999999999</v>
      </c>
      <c r="W97" s="142">
        <v>19.245000000000001</v>
      </c>
      <c r="X97" s="142">
        <v>24.352</v>
      </c>
      <c r="Y97" s="142">
        <v>11.362</v>
      </c>
      <c r="Z97" s="137">
        <v>25.058</v>
      </c>
      <c r="AA97" s="64">
        <v>80.016999999999996</v>
      </c>
      <c r="AB97" s="142">
        <v>25.853999999999999</v>
      </c>
      <c r="AC97" s="142">
        <v>20.314</v>
      </c>
      <c r="AD97" s="142">
        <v>30.228000000000002</v>
      </c>
      <c r="AE97" s="142">
        <v>42.39</v>
      </c>
      <c r="AF97" s="64">
        <v>118.786</v>
      </c>
      <c r="AG97" s="142">
        <v>32.767000000000003</v>
      </c>
      <c r="AH97" s="142">
        <v>27.704999999999998</v>
      </c>
      <c r="AI97" s="142">
        <v>29.184999999999999</v>
      </c>
      <c r="AJ97" s="142">
        <v>41.244999999999997</v>
      </c>
      <c r="AK97" s="64">
        <v>130.90199999999999</v>
      </c>
      <c r="AL97" s="142">
        <v>29.327000000000002</v>
      </c>
      <c r="AM97" s="142">
        <v>29.327000000000002</v>
      </c>
      <c r="AN97" s="142">
        <v>36.1</v>
      </c>
      <c r="AO97" s="142">
        <v>36.100000000000009</v>
      </c>
      <c r="AP97" s="142">
        <v>35.523000000000003</v>
      </c>
      <c r="AQ97" s="142">
        <v>54.421999999999997</v>
      </c>
      <c r="AR97" s="64">
        <v>155.37200000000001</v>
      </c>
      <c r="AS97" s="64">
        <v>155.37200000000001</v>
      </c>
      <c r="AT97" s="142">
        <v>55.304000000000002</v>
      </c>
      <c r="AU97" s="142">
        <v>60.064999999999998</v>
      </c>
    </row>
    <row r="98" spans="1:47">
      <c r="A98" s="21" t="s">
        <v>168</v>
      </c>
      <c r="B98" s="29" t="s">
        <v>34</v>
      </c>
      <c r="C98" s="101">
        <v>-5</v>
      </c>
      <c r="D98" s="101">
        <v>-12</v>
      </c>
      <c r="E98" s="101">
        <v>0</v>
      </c>
      <c r="F98" s="101">
        <v>-6</v>
      </c>
      <c r="G98" s="106">
        <v>-23</v>
      </c>
      <c r="H98" s="101">
        <v>-1.722</v>
      </c>
      <c r="I98" s="101">
        <v>-5.7060000000000004</v>
      </c>
      <c r="J98" s="75">
        <v>-0.67500000000000004</v>
      </c>
      <c r="K98" s="75">
        <v>-0.66800000000000004</v>
      </c>
      <c r="L98" s="106">
        <v>-8.7710000000000008</v>
      </c>
      <c r="M98" s="139">
        <v>1.7669999999999999</v>
      </c>
      <c r="N98" s="139">
        <v>0.51200000000000001</v>
      </c>
      <c r="O98" s="139">
        <v>2.101</v>
      </c>
      <c r="P98" s="139">
        <v>-15.717000000000001</v>
      </c>
      <c r="Q98" s="106">
        <v>-11.337</v>
      </c>
      <c r="R98" s="139">
        <v>-0.76500000000000001</v>
      </c>
      <c r="S98" s="139">
        <v>1.544</v>
      </c>
      <c r="T98" s="139">
        <v>1.6259999999999999</v>
      </c>
      <c r="U98" s="139">
        <v>-7.8959999999999999</v>
      </c>
      <c r="V98" s="106">
        <v>-5.4909999999999997</v>
      </c>
      <c r="W98" s="139">
        <v>-1.5329999999999999</v>
      </c>
      <c r="X98" s="139">
        <v>-5.0720000000000001</v>
      </c>
      <c r="Y98" s="139">
        <v>-1.8680000000000001</v>
      </c>
      <c r="Z98" s="95">
        <v>-1.224</v>
      </c>
      <c r="AA98" s="106">
        <v>-9.6969999999999992</v>
      </c>
      <c r="AB98" s="139">
        <v>1.095</v>
      </c>
      <c r="AC98" s="139">
        <v>-1.8320000000000001</v>
      </c>
      <c r="AD98" s="139">
        <v>-11.05</v>
      </c>
      <c r="AE98" s="139">
        <v>-20.635999999999999</v>
      </c>
      <c r="AF98" s="106">
        <v>-32.423000000000002</v>
      </c>
      <c r="AG98" s="139">
        <v>-5.09</v>
      </c>
      <c r="AH98" s="139">
        <v>0.437</v>
      </c>
      <c r="AI98" s="139">
        <v>-0.28100000000000003</v>
      </c>
      <c r="AJ98" s="139">
        <v>0.03</v>
      </c>
      <c r="AK98" s="106">
        <v>-4.9039999999999999</v>
      </c>
      <c r="AL98" s="139">
        <v>2.4319999999999999</v>
      </c>
      <c r="AM98" s="139">
        <v>2.4319999999999999</v>
      </c>
      <c r="AN98" s="139">
        <v>0.105</v>
      </c>
      <c r="AO98" s="139">
        <v>0.10499999999999998</v>
      </c>
      <c r="AP98" s="139">
        <v>-1E-3</v>
      </c>
      <c r="AQ98" s="139">
        <v>-6.2190000000000003</v>
      </c>
      <c r="AR98" s="106">
        <v>-3.6829999999999998</v>
      </c>
      <c r="AS98" s="106">
        <v>-3.6829999999999998</v>
      </c>
      <c r="AT98" s="139">
        <v>-1.651</v>
      </c>
      <c r="AU98" s="139">
        <v>2.2149999999999999</v>
      </c>
    </row>
    <row r="99" spans="1:47">
      <c r="A99" s="21" t="s">
        <v>169</v>
      </c>
      <c r="B99" s="29" t="s">
        <v>38</v>
      </c>
      <c r="C99" s="101">
        <v>0</v>
      </c>
      <c r="D99" s="101">
        <v>0</v>
      </c>
      <c r="E99" s="101">
        <v>0</v>
      </c>
      <c r="F99" s="101">
        <v>0</v>
      </c>
      <c r="G99" s="106">
        <v>0</v>
      </c>
      <c r="H99" s="101">
        <v>0</v>
      </c>
      <c r="I99" s="101">
        <v>0</v>
      </c>
      <c r="J99" s="75">
        <v>0</v>
      </c>
      <c r="K99" s="75">
        <v>0</v>
      </c>
      <c r="L99" s="106">
        <v>0</v>
      </c>
      <c r="M99" s="139">
        <v>0</v>
      </c>
      <c r="N99" s="139">
        <v>0</v>
      </c>
      <c r="O99" s="139">
        <v>0</v>
      </c>
      <c r="P99" s="139">
        <v>0</v>
      </c>
      <c r="Q99" s="106">
        <v>0</v>
      </c>
      <c r="R99" s="139">
        <v>0</v>
      </c>
      <c r="S99" s="139">
        <v>0</v>
      </c>
      <c r="T99" s="139">
        <v>0</v>
      </c>
      <c r="U99" s="139">
        <v>0</v>
      </c>
      <c r="V99" s="106">
        <v>0</v>
      </c>
      <c r="W99" s="139">
        <v>0</v>
      </c>
      <c r="X99" s="139">
        <v>0</v>
      </c>
      <c r="Y99" s="139">
        <v>0</v>
      </c>
      <c r="Z99" s="138">
        <v>0</v>
      </c>
      <c r="AA99" s="106">
        <v>0</v>
      </c>
      <c r="AB99" s="139">
        <v>0</v>
      </c>
      <c r="AC99" s="139">
        <v>0</v>
      </c>
      <c r="AD99" s="139">
        <v>0</v>
      </c>
      <c r="AE99" s="139">
        <v>0</v>
      </c>
      <c r="AF99" s="106">
        <v>0</v>
      </c>
      <c r="AG99" s="139">
        <v>0</v>
      </c>
      <c r="AH99" s="139">
        <v>0</v>
      </c>
      <c r="AI99" s="139">
        <v>0</v>
      </c>
      <c r="AJ99" s="139">
        <v>0</v>
      </c>
      <c r="AK99" s="106">
        <v>0</v>
      </c>
      <c r="AL99" s="139">
        <v>0</v>
      </c>
      <c r="AM99" s="139">
        <v>0</v>
      </c>
      <c r="AN99" s="139">
        <v>0</v>
      </c>
      <c r="AO99" s="139">
        <v>0</v>
      </c>
      <c r="AP99" s="139">
        <v>0</v>
      </c>
      <c r="AQ99" s="139">
        <v>0</v>
      </c>
      <c r="AR99" s="106">
        <v>0</v>
      </c>
      <c r="AS99" s="106">
        <v>0</v>
      </c>
      <c r="AT99" s="139">
        <v>0</v>
      </c>
      <c r="AU99" s="139">
        <v>0</v>
      </c>
    </row>
    <row r="100" spans="1:47">
      <c r="A100" s="21" t="s">
        <v>170</v>
      </c>
      <c r="B100" s="29" t="s">
        <v>40</v>
      </c>
      <c r="C100" s="101">
        <v>-3</v>
      </c>
      <c r="D100" s="101">
        <v>0</v>
      </c>
      <c r="E100" s="101">
        <v>0</v>
      </c>
      <c r="F100" s="101">
        <v>5</v>
      </c>
      <c r="G100" s="106">
        <v>2</v>
      </c>
      <c r="H100" s="101">
        <v>1E-3</v>
      </c>
      <c r="I100" s="101">
        <v>0.57799999999999996</v>
      </c>
      <c r="J100" s="75">
        <v>-8.0000000000000002E-3</v>
      </c>
      <c r="K100" s="75">
        <v>3.4769999999999999</v>
      </c>
      <c r="L100" s="106">
        <v>4.048</v>
      </c>
      <c r="M100" s="139">
        <v>1.111</v>
      </c>
      <c r="N100" s="139">
        <v>4.0000000000000001E-3</v>
      </c>
      <c r="O100" s="139">
        <v>2E-3</v>
      </c>
      <c r="P100" s="139">
        <v>4.4089999999999998</v>
      </c>
      <c r="Q100" s="106">
        <v>5.5259999999999998</v>
      </c>
      <c r="R100" s="139">
        <v>0</v>
      </c>
      <c r="S100" s="139">
        <v>2E-3</v>
      </c>
      <c r="T100" s="139">
        <v>-3.0000000000000001E-3</v>
      </c>
      <c r="U100" s="139">
        <v>-2.5000000000000001E-2</v>
      </c>
      <c r="V100" s="106">
        <v>-2.5999999999999999E-2</v>
      </c>
      <c r="W100" s="139">
        <v>-2E-3</v>
      </c>
      <c r="X100" s="139">
        <v>-0.05</v>
      </c>
      <c r="Y100" s="139">
        <v>20.536999999999999</v>
      </c>
      <c r="Z100" s="138">
        <v>11.317</v>
      </c>
      <c r="AA100" s="106">
        <v>31.802</v>
      </c>
      <c r="AB100" s="139">
        <v>3.5019999999999998</v>
      </c>
      <c r="AC100" s="139">
        <v>-0.14099999999999999</v>
      </c>
      <c r="AD100" s="139">
        <v>-1E-3</v>
      </c>
      <c r="AE100" s="139">
        <v>0.09</v>
      </c>
      <c r="AF100" s="106">
        <v>3.45</v>
      </c>
      <c r="AG100" s="139">
        <v>6.0000000000000001E-3</v>
      </c>
      <c r="AH100" s="139">
        <v>2.5000000000000001E-2</v>
      </c>
      <c r="AI100" s="139">
        <v>0</v>
      </c>
      <c r="AJ100" s="139">
        <v>0.54</v>
      </c>
      <c r="AK100" s="106">
        <v>0.57099999999999995</v>
      </c>
      <c r="AL100" s="139">
        <v>0.13300000000000001</v>
      </c>
      <c r="AM100" s="139">
        <v>0.13300000000000001</v>
      </c>
      <c r="AN100" s="139">
        <v>-1.097</v>
      </c>
      <c r="AO100" s="139">
        <v>-1.097</v>
      </c>
      <c r="AP100" s="139">
        <v>-1.6990000000000001</v>
      </c>
      <c r="AQ100" s="139">
        <v>-3.988</v>
      </c>
      <c r="AR100" s="106">
        <v>-6.6509999999999998</v>
      </c>
      <c r="AS100" s="106">
        <v>-6.6509999999999998</v>
      </c>
      <c r="AT100" s="139">
        <v>-1.2E-2</v>
      </c>
      <c r="AU100" s="139">
        <v>-7.0000000000000001E-3</v>
      </c>
    </row>
    <row r="101" spans="1:47">
      <c r="A101" s="21" t="s">
        <v>171</v>
      </c>
      <c r="B101" s="29" t="s">
        <v>42</v>
      </c>
      <c r="C101" s="101">
        <v>0</v>
      </c>
      <c r="D101" s="101">
        <v>0</v>
      </c>
      <c r="E101" s="101">
        <v>0</v>
      </c>
      <c r="F101" s="101">
        <v>0</v>
      </c>
      <c r="G101" s="106">
        <v>0</v>
      </c>
      <c r="H101" s="101">
        <v>0</v>
      </c>
      <c r="I101" s="101">
        <v>0</v>
      </c>
      <c r="J101" s="75">
        <v>0</v>
      </c>
      <c r="K101" s="75">
        <v>0</v>
      </c>
      <c r="L101" s="106">
        <v>0</v>
      </c>
      <c r="M101" s="139">
        <v>0</v>
      </c>
      <c r="N101" s="139">
        <v>0</v>
      </c>
      <c r="O101" s="139">
        <v>0</v>
      </c>
      <c r="P101" s="139">
        <v>0</v>
      </c>
      <c r="Q101" s="106">
        <v>0</v>
      </c>
      <c r="R101" s="139">
        <v>0</v>
      </c>
      <c r="S101" s="139">
        <v>0</v>
      </c>
      <c r="T101" s="139">
        <v>0</v>
      </c>
      <c r="U101" s="139">
        <v>0</v>
      </c>
      <c r="V101" s="106">
        <v>0</v>
      </c>
      <c r="W101" s="139">
        <v>0</v>
      </c>
      <c r="X101" s="139">
        <v>0</v>
      </c>
      <c r="Y101" s="139">
        <v>0</v>
      </c>
      <c r="Z101" s="138">
        <v>0</v>
      </c>
      <c r="AA101" s="106">
        <v>0</v>
      </c>
      <c r="AB101" s="139">
        <v>0</v>
      </c>
      <c r="AC101" s="139">
        <v>0</v>
      </c>
      <c r="AD101" s="139">
        <v>0</v>
      </c>
      <c r="AE101" s="139">
        <v>0</v>
      </c>
      <c r="AF101" s="106">
        <v>0</v>
      </c>
      <c r="AG101" s="139">
        <v>0</v>
      </c>
      <c r="AH101" s="139">
        <v>0</v>
      </c>
      <c r="AI101" s="139">
        <v>0</v>
      </c>
      <c r="AJ101" s="139">
        <v>0</v>
      </c>
      <c r="AK101" s="106">
        <v>0</v>
      </c>
      <c r="AL101" s="139">
        <v>0</v>
      </c>
      <c r="AM101" s="139">
        <v>0</v>
      </c>
      <c r="AN101" s="139">
        <v>0</v>
      </c>
      <c r="AO101" s="139">
        <v>0</v>
      </c>
      <c r="AP101" s="139">
        <v>0</v>
      </c>
      <c r="AQ101" s="139">
        <v>0</v>
      </c>
      <c r="AR101" s="106">
        <v>0</v>
      </c>
      <c r="AS101" s="106">
        <v>0</v>
      </c>
      <c r="AT101" s="139">
        <v>0</v>
      </c>
      <c r="AU101" s="139">
        <v>0</v>
      </c>
    </row>
    <row r="102" spans="1:47">
      <c r="A102" s="21" t="s">
        <v>172</v>
      </c>
      <c r="B102" s="28" t="s">
        <v>44</v>
      </c>
      <c r="C102" s="63">
        <v>40</v>
      </c>
      <c r="D102" s="63">
        <v>32</v>
      </c>
      <c r="E102" s="63">
        <v>42</v>
      </c>
      <c r="F102" s="63">
        <v>38</v>
      </c>
      <c r="G102" s="64">
        <v>152</v>
      </c>
      <c r="H102" s="63">
        <v>28.201000000000001</v>
      </c>
      <c r="I102" s="63">
        <v>20.542000000000002</v>
      </c>
      <c r="J102" s="77">
        <v>57.625999999999998</v>
      </c>
      <c r="K102" s="77">
        <v>50.17</v>
      </c>
      <c r="L102" s="64">
        <v>156.53899999999999</v>
      </c>
      <c r="M102" s="142">
        <v>39.826000000000001</v>
      </c>
      <c r="N102" s="142">
        <v>43.363</v>
      </c>
      <c r="O102" s="142">
        <v>25.297999999999998</v>
      </c>
      <c r="P102" s="142">
        <v>14.63</v>
      </c>
      <c r="Q102" s="64">
        <v>123.117</v>
      </c>
      <c r="R102" s="142">
        <v>30.89</v>
      </c>
      <c r="S102" s="142">
        <v>31.823</v>
      </c>
      <c r="T102" s="142">
        <v>25.149000000000001</v>
      </c>
      <c r="U102" s="142">
        <v>3.972</v>
      </c>
      <c r="V102" s="64">
        <v>91.834000000000003</v>
      </c>
      <c r="W102" s="142">
        <v>17.71</v>
      </c>
      <c r="X102" s="142">
        <v>19.23</v>
      </c>
      <c r="Y102" s="142">
        <v>30.030999999999999</v>
      </c>
      <c r="Z102" s="137">
        <v>35.151000000000003</v>
      </c>
      <c r="AA102" s="64">
        <v>102.122</v>
      </c>
      <c r="AB102" s="142">
        <v>30.451000000000001</v>
      </c>
      <c r="AC102" s="142">
        <v>18.341000000000001</v>
      </c>
      <c r="AD102" s="142">
        <v>19.177</v>
      </c>
      <c r="AE102" s="142">
        <v>21.844000000000001</v>
      </c>
      <c r="AF102" s="64">
        <v>89.813000000000002</v>
      </c>
      <c r="AG102" s="142">
        <v>27.683</v>
      </c>
      <c r="AH102" s="142">
        <v>28.167000000000002</v>
      </c>
      <c r="AI102" s="142">
        <v>28.904</v>
      </c>
      <c r="AJ102" s="142">
        <v>41.814999999999998</v>
      </c>
      <c r="AK102" s="64">
        <v>126.569</v>
      </c>
      <c r="AL102" s="142">
        <v>31.891999999999999</v>
      </c>
      <c r="AM102" s="142">
        <v>31.891999999999999</v>
      </c>
      <c r="AN102" s="142">
        <v>35.107999999999997</v>
      </c>
      <c r="AO102" s="142">
        <v>35.108000000000004</v>
      </c>
      <c r="AP102" s="142">
        <v>33.823</v>
      </c>
      <c r="AQ102" s="142">
        <v>44.215000000000003</v>
      </c>
      <c r="AR102" s="64">
        <v>145.03800000000001</v>
      </c>
      <c r="AS102" s="64">
        <v>145.03800000000001</v>
      </c>
      <c r="AT102" s="142">
        <v>53.640999999999998</v>
      </c>
      <c r="AU102" s="142">
        <v>62.273000000000003</v>
      </c>
    </row>
    <row r="103" spans="1:47">
      <c r="A103" s="21" t="s">
        <v>173</v>
      </c>
      <c r="B103" s="29" t="s">
        <v>46</v>
      </c>
      <c r="C103" s="101">
        <v>-10</v>
      </c>
      <c r="D103" s="101">
        <v>-7</v>
      </c>
      <c r="E103" s="101">
        <v>-14</v>
      </c>
      <c r="F103" s="101">
        <v>-9</v>
      </c>
      <c r="G103" s="106">
        <v>-40</v>
      </c>
      <c r="H103" s="101">
        <v>-4.9039999999999999</v>
      </c>
      <c r="I103" s="101">
        <v>-3.6139999999999999</v>
      </c>
      <c r="J103" s="75">
        <v>-10.295999999999999</v>
      </c>
      <c r="K103" s="75">
        <v>-18.984000000000002</v>
      </c>
      <c r="L103" s="106">
        <v>-37.798000000000002</v>
      </c>
      <c r="M103" s="139">
        <v>-6.9020000000000001</v>
      </c>
      <c r="N103" s="139">
        <v>-9.7829999999999995</v>
      </c>
      <c r="O103" s="139">
        <v>2.4489999999999998</v>
      </c>
      <c r="P103" s="139">
        <v>2.8250000000000002</v>
      </c>
      <c r="Q103" s="106">
        <v>-11.411</v>
      </c>
      <c r="R103" s="139">
        <v>-5.319</v>
      </c>
      <c r="S103" s="139">
        <v>-12.502000000000001</v>
      </c>
      <c r="T103" s="139">
        <v>-6.5359999999999996</v>
      </c>
      <c r="U103" s="139">
        <v>0.50700000000000001</v>
      </c>
      <c r="V103" s="106">
        <v>-23.85</v>
      </c>
      <c r="W103" s="139">
        <v>-0.89500000000000002</v>
      </c>
      <c r="X103" s="139">
        <v>-3.8679999999999999</v>
      </c>
      <c r="Y103" s="139">
        <v>-2.214</v>
      </c>
      <c r="Z103" s="139">
        <v>-7.8890000000000002</v>
      </c>
      <c r="AA103" s="106">
        <v>-14.866</v>
      </c>
      <c r="AB103" s="139">
        <v>-1.409</v>
      </c>
      <c r="AC103" s="139">
        <v>2.601</v>
      </c>
      <c r="AD103" s="139">
        <v>-3.5960000000000001</v>
      </c>
      <c r="AE103" s="139">
        <v>-4.0720000000000001</v>
      </c>
      <c r="AF103" s="106">
        <v>-6.476</v>
      </c>
      <c r="AG103" s="139">
        <v>-4.8079999999999998</v>
      </c>
      <c r="AH103" s="139">
        <v>1.181</v>
      </c>
      <c r="AI103" s="139">
        <v>-2.9279999999999999</v>
      </c>
      <c r="AJ103" s="139">
        <v>-7.19</v>
      </c>
      <c r="AK103" s="106">
        <v>-13.744999999999999</v>
      </c>
      <c r="AL103" s="139">
        <v>-6.03</v>
      </c>
      <c r="AM103" s="139">
        <v>-6.03</v>
      </c>
      <c r="AN103" s="139">
        <v>-7.4139999999999997</v>
      </c>
      <c r="AO103" s="139">
        <v>-7.4140000000000006</v>
      </c>
      <c r="AP103" s="139">
        <v>-1.885</v>
      </c>
      <c r="AQ103" s="139">
        <v>-7.2389999999999999</v>
      </c>
      <c r="AR103" s="106">
        <v>-22.568000000000001</v>
      </c>
      <c r="AS103" s="106">
        <v>-22.568000000000001</v>
      </c>
      <c r="AT103" s="139">
        <v>-11.347</v>
      </c>
      <c r="AU103" s="139">
        <v>-13.574999999999999</v>
      </c>
    </row>
    <row r="104" spans="1:47">
      <c r="A104" s="21" t="s">
        <v>174</v>
      </c>
      <c r="B104" s="29" t="s">
        <v>48</v>
      </c>
      <c r="C104" s="101">
        <v>0</v>
      </c>
      <c r="D104" s="101">
        <v>0</v>
      </c>
      <c r="E104" s="101">
        <v>0</v>
      </c>
      <c r="F104" s="101">
        <v>0</v>
      </c>
      <c r="G104" s="106">
        <v>0</v>
      </c>
      <c r="H104" s="101">
        <v>0</v>
      </c>
      <c r="I104" s="101">
        <v>0</v>
      </c>
      <c r="J104" s="75">
        <v>0</v>
      </c>
      <c r="K104" s="75">
        <v>-2E-3</v>
      </c>
      <c r="L104" s="106">
        <v>-2E-3</v>
      </c>
      <c r="M104" s="139">
        <v>0</v>
      </c>
      <c r="N104" s="139">
        <v>0</v>
      </c>
      <c r="O104" s="139">
        <v>0</v>
      </c>
      <c r="P104" s="139">
        <v>0</v>
      </c>
      <c r="Q104" s="106">
        <v>0</v>
      </c>
      <c r="R104" s="139">
        <v>0</v>
      </c>
      <c r="S104" s="139">
        <v>0</v>
      </c>
      <c r="T104" s="139">
        <v>0</v>
      </c>
      <c r="U104" s="139">
        <v>0</v>
      </c>
      <c r="V104" s="106">
        <v>0</v>
      </c>
      <c r="W104" s="139">
        <v>-4.0000000000000001E-3</v>
      </c>
      <c r="X104" s="139">
        <v>0</v>
      </c>
      <c r="Y104" s="139">
        <v>4.0000000000000001E-3</v>
      </c>
      <c r="Z104" s="138">
        <v>0</v>
      </c>
      <c r="AA104" s="106">
        <v>0</v>
      </c>
      <c r="AB104" s="139">
        <v>0</v>
      </c>
      <c r="AC104" s="139">
        <v>0</v>
      </c>
      <c r="AD104" s="139">
        <v>0</v>
      </c>
      <c r="AE104" s="139">
        <v>-23.515999999999998</v>
      </c>
      <c r="AF104" s="106">
        <v>-23.515999999999998</v>
      </c>
      <c r="AG104" s="139">
        <v>-5.0519999999999996</v>
      </c>
      <c r="AH104" s="139">
        <v>9.7309999999999999</v>
      </c>
      <c r="AI104" s="139">
        <v>0.68500000000000005</v>
      </c>
      <c r="AJ104" s="139">
        <v>1.502</v>
      </c>
      <c r="AK104" s="106">
        <v>6.8659999999999997</v>
      </c>
      <c r="AL104" s="139">
        <v>-1.044</v>
      </c>
      <c r="AM104" s="139">
        <v>-1.044</v>
      </c>
      <c r="AN104" s="139">
        <v>2.3159999999999998</v>
      </c>
      <c r="AO104" s="139">
        <v>2.3159999999999998</v>
      </c>
      <c r="AP104" s="139">
        <v>-0.314</v>
      </c>
      <c r="AQ104" s="139">
        <v>3.1789999999999998</v>
      </c>
      <c r="AR104" s="106">
        <v>4.1369999999999996</v>
      </c>
      <c r="AS104" s="106">
        <v>4.1369999999999996</v>
      </c>
      <c r="AT104" s="139">
        <v>0</v>
      </c>
      <c r="AU104" s="139">
        <v>1.004</v>
      </c>
    </row>
    <row r="105" spans="1:47">
      <c r="A105" s="21" t="s">
        <v>175</v>
      </c>
      <c r="B105" s="28" t="s">
        <v>50</v>
      </c>
      <c r="C105" s="63">
        <v>30</v>
      </c>
      <c r="D105" s="63">
        <v>25</v>
      </c>
      <c r="E105" s="63">
        <v>28</v>
      </c>
      <c r="F105" s="63">
        <v>29</v>
      </c>
      <c r="G105" s="64">
        <v>112</v>
      </c>
      <c r="H105" s="63">
        <v>23.297000000000001</v>
      </c>
      <c r="I105" s="63">
        <v>16.928000000000001</v>
      </c>
      <c r="J105" s="77">
        <v>47.33</v>
      </c>
      <c r="K105" s="77">
        <v>31.184000000000001</v>
      </c>
      <c r="L105" s="64">
        <v>118.739</v>
      </c>
      <c r="M105" s="142">
        <v>32.923999999999999</v>
      </c>
      <c r="N105" s="142">
        <v>33.58</v>
      </c>
      <c r="O105" s="142">
        <v>27.747</v>
      </c>
      <c r="P105" s="142">
        <v>17.454999999999998</v>
      </c>
      <c r="Q105" s="64">
        <v>111.706</v>
      </c>
      <c r="R105" s="142">
        <v>25.571000000000002</v>
      </c>
      <c r="S105" s="142">
        <v>19.321000000000002</v>
      </c>
      <c r="T105" s="142">
        <v>18.613</v>
      </c>
      <c r="U105" s="142">
        <v>4.4790000000000001</v>
      </c>
      <c r="V105" s="64">
        <v>67.983999999999995</v>
      </c>
      <c r="W105" s="142">
        <v>16.811</v>
      </c>
      <c r="X105" s="142">
        <v>15.362</v>
      </c>
      <c r="Y105" s="142">
        <v>27.821000000000002</v>
      </c>
      <c r="Z105" s="137">
        <v>27.262</v>
      </c>
      <c r="AA105" s="64">
        <v>87.256</v>
      </c>
      <c r="AB105" s="142">
        <v>29.042000000000002</v>
      </c>
      <c r="AC105" s="142">
        <v>20.942</v>
      </c>
      <c r="AD105" s="142">
        <v>15.581</v>
      </c>
      <c r="AE105" s="142">
        <v>-5.7439999999999998</v>
      </c>
      <c r="AF105" s="64">
        <v>59.820999999999998</v>
      </c>
      <c r="AG105" s="142">
        <v>17.823</v>
      </c>
      <c r="AH105" s="142">
        <v>39.079000000000001</v>
      </c>
      <c r="AI105" s="142">
        <v>26.661000000000001</v>
      </c>
      <c r="AJ105" s="142">
        <v>36.127000000000002</v>
      </c>
      <c r="AK105" s="64">
        <v>119.69</v>
      </c>
      <c r="AL105" s="142">
        <v>24.818000000000001</v>
      </c>
      <c r="AM105" s="142">
        <v>24.818000000000001</v>
      </c>
      <c r="AN105" s="142">
        <v>30.01</v>
      </c>
      <c r="AO105" s="142">
        <v>30.01</v>
      </c>
      <c r="AP105" s="142">
        <v>31.623999999999999</v>
      </c>
      <c r="AQ105" s="142">
        <v>40.155000000000001</v>
      </c>
      <c r="AR105" s="64">
        <v>126.607</v>
      </c>
      <c r="AS105" s="64">
        <v>126.607</v>
      </c>
      <c r="AT105" s="142">
        <v>42.293999999999997</v>
      </c>
      <c r="AU105" s="142">
        <v>49.701999999999998</v>
      </c>
    </row>
    <row r="106" spans="1:47">
      <c r="A106" s="21" t="s">
        <v>176</v>
      </c>
      <c r="B106" s="29" t="s">
        <v>52</v>
      </c>
      <c r="C106" s="101">
        <v>-5</v>
      </c>
      <c r="D106" s="101">
        <v>4</v>
      </c>
      <c r="E106" s="101">
        <v>4</v>
      </c>
      <c r="F106" s="101">
        <v>4</v>
      </c>
      <c r="G106" s="106">
        <v>7</v>
      </c>
      <c r="H106" s="101">
        <v>-3.6190000000000002</v>
      </c>
      <c r="I106" s="101">
        <v>-3.4430000000000001</v>
      </c>
      <c r="J106" s="101">
        <v>-4.4180000000000001</v>
      </c>
      <c r="K106" s="101">
        <v>-4.6660000000000004</v>
      </c>
      <c r="L106" s="106">
        <v>-16.146000000000001</v>
      </c>
      <c r="M106" s="139">
        <v>-4.1219999999999999</v>
      </c>
      <c r="N106" s="139">
        <v>-4.3360000000000003</v>
      </c>
      <c r="O106" s="139">
        <v>-4.0350000000000001</v>
      </c>
      <c r="P106" s="139">
        <v>-0.81799999999999995</v>
      </c>
      <c r="Q106" s="106">
        <v>-13.311</v>
      </c>
      <c r="R106" s="139">
        <v>-3.6019999999999999</v>
      </c>
      <c r="S106" s="139">
        <v>-2.4580000000000002</v>
      </c>
      <c r="T106" s="139">
        <v>-2.6070000000000002</v>
      </c>
      <c r="U106" s="139">
        <v>-0.53400000000000003</v>
      </c>
      <c r="V106" s="106">
        <v>-9.2010000000000005</v>
      </c>
      <c r="W106" s="139">
        <v>-2.9089999999999998</v>
      </c>
      <c r="X106" s="139">
        <v>-2.2959999999999998</v>
      </c>
      <c r="Y106" s="139">
        <v>-9.907</v>
      </c>
      <c r="Z106" s="138">
        <v>-5.774</v>
      </c>
      <c r="AA106" s="106">
        <v>-20.885999999999999</v>
      </c>
      <c r="AB106" s="139">
        <v>-3.7530000000000001</v>
      </c>
      <c r="AC106" s="139">
        <v>-2.2989999999999999</v>
      </c>
      <c r="AD106" s="139">
        <v>-3.081</v>
      </c>
      <c r="AE106" s="139">
        <v>-1.7629999999999999</v>
      </c>
      <c r="AF106" s="106">
        <v>-10.896000000000001</v>
      </c>
      <c r="AG106" s="139">
        <v>-2.839</v>
      </c>
      <c r="AH106" s="139">
        <v>-3.9089999999999998</v>
      </c>
      <c r="AI106" s="139">
        <v>-3.1930000000000001</v>
      </c>
      <c r="AJ106" s="139">
        <v>-4.1950000000000003</v>
      </c>
      <c r="AK106" s="106">
        <v>-14.135999999999999</v>
      </c>
      <c r="AL106" s="139">
        <v>-2.887</v>
      </c>
      <c r="AM106" s="139">
        <v>-2.887</v>
      </c>
      <c r="AN106" s="139">
        <v>-2.6659999999999999</v>
      </c>
      <c r="AO106" s="139">
        <v>-2.6659999999999999</v>
      </c>
      <c r="AP106" s="139">
        <v>-2.4740000000000002</v>
      </c>
      <c r="AQ106" s="139">
        <v>-5.2469999999999999</v>
      </c>
      <c r="AR106" s="106">
        <v>-13.273999999999999</v>
      </c>
      <c r="AS106" s="106">
        <v>-13.273999999999999</v>
      </c>
      <c r="AT106" s="139">
        <v>-5.0759999999999996</v>
      </c>
      <c r="AU106" s="139">
        <v>-6.9610000000000003</v>
      </c>
    </row>
    <row r="107" spans="1:47">
      <c r="A107" s="21" t="s">
        <v>177</v>
      </c>
      <c r="B107" s="36" t="s">
        <v>54</v>
      </c>
      <c r="C107" s="64">
        <v>25</v>
      </c>
      <c r="D107" s="64">
        <v>21</v>
      </c>
      <c r="E107" s="64">
        <v>24</v>
      </c>
      <c r="F107" s="64">
        <v>25</v>
      </c>
      <c r="G107" s="64">
        <v>95</v>
      </c>
      <c r="H107" s="64">
        <v>19.678000000000001</v>
      </c>
      <c r="I107" s="64">
        <v>13.484999999999999</v>
      </c>
      <c r="J107" s="78">
        <v>42.911999999999999</v>
      </c>
      <c r="K107" s="78">
        <v>26.518000000000001</v>
      </c>
      <c r="L107" s="64">
        <v>102.593</v>
      </c>
      <c r="M107" s="143">
        <v>28.802</v>
      </c>
      <c r="N107" s="143">
        <v>29.244</v>
      </c>
      <c r="O107" s="143">
        <v>23.712</v>
      </c>
      <c r="P107" s="143">
        <v>16.637</v>
      </c>
      <c r="Q107" s="64">
        <v>98.394999999999996</v>
      </c>
      <c r="R107" s="143">
        <v>21.969000000000001</v>
      </c>
      <c r="S107" s="143">
        <v>16.863</v>
      </c>
      <c r="T107" s="143">
        <v>16.006</v>
      </c>
      <c r="U107" s="143">
        <v>3.9449999999999998</v>
      </c>
      <c r="V107" s="64">
        <v>58.783000000000001</v>
      </c>
      <c r="W107" s="143">
        <v>13.901999999999999</v>
      </c>
      <c r="X107" s="143">
        <v>13.066000000000001</v>
      </c>
      <c r="Y107" s="143">
        <v>17.914000000000001</v>
      </c>
      <c r="Z107" s="140">
        <v>21.488</v>
      </c>
      <c r="AA107" s="64">
        <v>66.37</v>
      </c>
      <c r="AB107" s="143">
        <v>25.289000000000001</v>
      </c>
      <c r="AC107" s="143">
        <v>18.643000000000001</v>
      </c>
      <c r="AD107" s="143">
        <v>12.5</v>
      </c>
      <c r="AE107" s="143">
        <v>-7.5069999999999997</v>
      </c>
      <c r="AF107" s="64">
        <v>48.924999999999997</v>
      </c>
      <c r="AG107" s="143">
        <v>14.984</v>
      </c>
      <c r="AH107" s="143">
        <v>35.17</v>
      </c>
      <c r="AI107" s="143">
        <v>23.468</v>
      </c>
      <c r="AJ107" s="143">
        <v>31.931999999999999</v>
      </c>
      <c r="AK107" s="64">
        <v>105.554</v>
      </c>
      <c r="AL107" s="143">
        <v>21.931000000000001</v>
      </c>
      <c r="AM107" s="143">
        <v>21.931000000000001</v>
      </c>
      <c r="AN107" s="143">
        <v>27.344000000000001</v>
      </c>
      <c r="AO107" s="143">
        <v>27.343999999999998</v>
      </c>
      <c r="AP107" s="143">
        <v>29.15</v>
      </c>
      <c r="AQ107" s="143">
        <v>34.908000000000001</v>
      </c>
      <c r="AR107" s="64">
        <v>113.333</v>
      </c>
      <c r="AS107" s="64">
        <v>113.333</v>
      </c>
      <c r="AT107" s="143">
        <v>37.218000000000004</v>
      </c>
      <c r="AU107" s="143">
        <v>42.741</v>
      </c>
    </row>
    <row r="108" spans="1:47">
      <c r="A108" s="21"/>
      <c r="H108" s="88"/>
      <c r="I108" s="88"/>
      <c r="J108" s="88"/>
      <c r="K108" s="88"/>
      <c r="L108" s="88"/>
      <c r="M108" s="134"/>
      <c r="N108" s="134"/>
      <c r="O108" s="134"/>
      <c r="P108" s="134"/>
      <c r="Q108" s="88"/>
      <c r="R108" s="134"/>
      <c r="S108" s="134"/>
      <c r="T108" s="134"/>
      <c r="U108" s="134"/>
      <c r="V108" s="88"/>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row>
    <row r="109" spans="1:47">
      <c r="A109" s="21"/>
      <c r="E109" s="107"/>
      <c r="F109" s="107"/>
      <c r="G109" s="107"/>
      <c r="H109" s="107"/>
      <c r="I109" s="107"/>
      <c r="J109" s="107"/>
      <c r="K109" s="107"/>
      <c r="L109" s="107"/>
      <c r="M109" s="145"/>
      <c r="N109" s="145"/>
      <c r="O109" s="145"/>
      <c r="P109" s="145"/>
      <c r="Q109" s="107"/>
      <c r="R109" s="145"/>
      <c r="S109" s="145"/>
      <c r="T109" s="145"/>
      <c r="U109" s="145"/>
      <c r="V109" s="107"/>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row>
    <row r="110" spans="1:47" ht="16.5" thickBot="1">
      <c r="A110" s="21"/>
      <c r="B110" s="24" t="s">
        <v>178</v>
      </c>
      <c r="C110" s="90"/>
      <c r="D110" s="90"/>
      <c r="E110" s="90"/>
      <c r="F110" s="90"/>
      <c r="G110" s="90"/>
      <c r="H110" s="90"/>
      <c r="I110" s="90"/>
      <c r="J110" s="90"/>
      <c r="K110" s="90"/>
      <c r="L110" s="90"/>
      <c r="M110" s="136"/>
      <c r="N110" s="136"/>
      <c r="O110" s="136"/>
      <c r="P110" s="136"/>
      <c r="Q110" s="90"/>
      <c r="R110" s="136"/>
      <c r="S110" s="136"/>
      <c r="T110" s="136"/>
      <c r="U110" s="136"/>
      <c r="V110" s="90"/>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row>
    <row r="111" spans="1:47">
      <c r="A111" s="21"/>
      <c r="H111" s="88"/>
      <c r="I111" s="88"/>
      <c r="J111" s="88"/>
      <c r="K111" s="88"/>
      <c r="L111" s="88"/>
      <c r="M111" s="134"/>
      <c r="N111" s="134"/>
      <c r="O111" s="134"/>
      <c r="P111" s="134"/>
      <c r="Q111" s="88"/>
      <c r="R111" s="134"/>
      <c r="S111" s="134"/>
      <c r="T111" s="134"/>
      <c r="U111" s="134"/>
      <c r="V111" s="88"/>
      <c r="W111" s="134"/>
      <c r="X111" s="134"/>
      <c r="Y111" s="134"/>
      <c r="Z111" s="134"/>
      <c r="AA111" s="134"/>
      <c r="AB111" s="134"/>
      <c r="AC111" s="134"/>
      <c r="AD111" s="134"/>
      <c r="AE111" s="134"/>
      <c r="AF111" s="134"/>
      <c r="AG111" s="134"/>
      <c r="AH111" s="134"/>
      <c r="AI111" s="134"/>
      <c r="AJ111" s="134"/>
      <c r="AK111" s="134"/>
      <c r="AL111" s="134"/>
      <c r="AM111" s="60" t="s">
        <v>601</v>
      </c>
      <c r="AN111" s="134"/>
      <c r="AO111" s="60" t="str">
        <f>+$AM$13</f>
        <v>IFRS 17</v>
      </c>
      <c r="AP111" s="134"/>
      <c r="AQ111" s="134"/>
      <c r="AR111" s="134"/>
      <c r="AS111" s="331" t="s">
        <v>601</v>
      </c>
      <c r="AT111" s="134"/>
      <c r="AU111" s="134"/>
    </row>
    <row r="112" spans="1:47" ht="25.5">
      <c r="A112" s="21"/>
      <c r="B112" s="25" t="s">
        <v>24</v>
      </c>
      <c r="C112" s="61" t="s">
        <v>100</v>
      </c>
      <c r="D112" s="61" t="s">
        <v>101</v>
      </c>
      <c r="E112" s="61" t="s">
        <v>102</v>
      </c>
      <c r="F112" s="61" t="s">
        <v>103</v>
      </c>
      <c r="G112" s="61" t="s">
        <v>104</v>
      </c>
      <c r="H112" s="61" t="s">
        <v>482</v>
      </c>
      <c r="I112" s="61" t="s">
        <v>483</v>
      </c>
      <c r="J112" s="61" t="s">
        <v>484</v>
      </c>
      <c r="K112" s="61" t="s">
        <v>485</v>
      </c>
      <c r="L112" s="61" t="s">
        <v>486</v>
      </c>
      <c r="M112" s="60" t="s">
        <v>487</v>
      </c>
      <c r="N112" s="60" t="s">
        <v>488</v>
      </c>
      <c r="O112" s="60" t="s">
        <v>489</v>
      </c>
      <c r="P112" s="60" t="s">
        <v>490</v>
      </c>
      <c r="Q112" s="61" t="s">
        <v>491</v>
      </c>
      <c r="R112" s="60" t="s">
        <v>492</v>
      </c>
      <c r="S112" s="60" t="s">
        <v>493</v>
      </c>
      <c r="T112" s="60" t="s">
        <v>494</v>
      </c>
      <c r="U112" s="60" t="s">
        <v>495</v>
      </c>
      <c r="V112" s="61" t="s">
        <v>496</v>
      </c>
      <c r="W112" s="60" t="s">
        <v>497</v>
      </c>
      <c r="X112" s="60" t="s">
        <v>498</v>
      </c>
      <c r="Y112" s="60" t="s">
        <v>499</v>
      </c>
      <c r="Z112" s="60" t="s">
        <v>500</v>
      </c>
      <c r="AA112" s="60" t="s">
        <v>501</v>
      </c>
      <c r="AB112" s="60" t="s">
        <v>502</v>
      </c>
      <c r="AC112" s="60" t="s">
        <v>503</v>
      </c>
      <c r="AD112" s="60" t="s">
        <v>504</v>
      </c>
      <c r="AE112" s="60" t="s">
        <v>505</v>
      </c>
      <c r="AF112" s="60" t="s">
        <v>506</v>
      </c>
      <c r="AG112" s="60" t="s">
        <v>507</v>
      </c>
      <c r="AH112" s="60" t="s">
        <v>508</v>
      </c>
      <c r="AI112" s="60" t="s">
        <v>509</v>
      </c>
      <c r="AJ112" s="60" t="s">
        <v>510</v>
      </c>
      <c r="AK112" s="60" t="s">
        <v>511</v>
      </c>
      <c r="AL112" s="60" t="s">
        <v>512</v>
      </c>
      <c r="AM112" s="60" t="s">
        <v>512</v>
      </c>
      <c r="AN112" s="60" t="s">
        <v>569</v>
      </c>
      <c r="AO112" s="60" t="str">
        <f t="shared" ref="AO112" si="9">AO$14</f>
        <v>Q2-22
Stated</v>
      </c>
      <c r="AP112" s="60" t="s">
        <v>573</v>
      </c>
      <c r="AQ112" s="60" t="s">
        <v>604</v>
      </c>
      <c r="AR112" s="60" t="s">
        <v>605</v>
      </c>
      <c r="AS112" s="331" t="s">
        <v>605</v>
      </c>
      <c r="AT112" s="60" t="s">
        <v>610</v>
      </c>
      <c r="AU112" s="60" t="str">
        <f t="shared" ref="AU112" si="10">AU$14</f>
        <v>Q2-23
Stated</v>
      </c>
    </row>
    <row r="113" spans="1:47">
      <c r="A113" s="21"/>
      <c r="B113" s="26"/>
      <c r="H113" s="88"/>
      <c r="I113" s="88"/>
      <c r="J113" s="88"/>
      <c r="K113" s="88"/>
      <c r="L113" s="88"/>
      <c r="M113" s="134"/>
      <c r="N113" s="134"/>
      <c r="O113" s="134"/>
      <c r="P113" s="134"/>
      <c r="Q113" s="88"/>
      <c r="R113" s="134"/>
      <c r="S113" s="134"/>
      <c r="T113" s="134"/>
      <c r="U113" s="134"/>
      <c r="V113" s="88"/>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row>
    <row r="114" spans="1:47">
      <c r="A114" s="108" t="s">
        <v>179</v>
      </c>
      <c r="B114" s="39" t="s">
        <v>26</v>
      </c>
      <c r="C114" s="109">
        <v>922</v>
      </c>
      <c r="D114" s="109">
        <v>944</v>
      </c>
      <c r="E114" s="109">
        <v>891</v>
      </c>
      <c r="F114" s="109">
        <v>874</v>
      </c>
      <c r="G114" s="80">
        <v>3631</v>
      </c>
      <c r="H114" s="109">
        <v>835.37300000000005</v>
      </c>
      <c r="I114" s="109">
        <v>848.60799999999995</v>
      </c>
      <c r="J114" s="109">
        <v>570.30200000000002</v>
      </c>
      <c r="K114" s="146">
        <v>863.30899999999997</v>
      </c>
      <c r="L114" s="80">
        <v>3117.5920000000001</v>
      </c>
      <c r="M114" s="147">
        <v>903.65899999999999</v>
      </c>
      <c r="N114" s="147">
        <v>912.31700000000001</v>
      </c>
      <c r="O114" s="147">
        <v>848.33</v>
      </c>
      <c r="P114" s="147">
        <v>827.22500000000002</v>
      </c>
      <c r="Q114" s="80">
        <v>3491.5309999999999</v>
      </c>
      <c r="R114" s="147">
        <v>858.03599999999994</v>
      </c>
      <c r="S114" s="147">
        <v>875.48299999999995</v>
      </c>
      <c r="T114" s="147">
        <v>858.29700000000003</v>
      </c>
      <c r="U114" s="147">
        <v>841.60699999999997</v>
      </c>
      <c r="V114" s="80">
        <v>3433.4229999999998</v>
      </c>
      <c r="W114" s="147">
        <v>861.096</v>
      </c>
      <c r="X114" s="147">
        <v>886.11300000000006</v>
      </c>
      <c r="Y114" s="147">
        <v>858.25199999999995</v>
      </c>
      <c r="Z114" s="137">
        <v>851.41099999999994</v>
      </c>
      <c r="AA114" s="80">
        <v>3456.8719999999998</v>
      </c>
      <c r="AB114" s="147">
        <v>877.17700000000002</v>
      </c>
      <c r="AC114" s="147">
        <v>851.06399999999996</v>
      </c>
      <c r="AD114" s="147">
        <v>889.06200000000001</v>
      </c>
      <c r="AE114" s="147">
        <v>903.87800000000004</v>
      </c>
      <c r="AF114" s="80">
        <v>3521.181</v>
      </c>
      <c r="AG114" s="147">
        <v>893.05</v>
      </c>
      <c r="AH114" s="147">
        <v>929.36699999999996</v>
      </c>
      <c r="AI114" s="147">
        <v>934.41700000000003</v>
      </c>
      <c r="AJ114" s="147">
        <v>938.71699999999998</v>
      </c>
      <c r="AK114" s="80">
        <v>3695.5509999999999</v>
      </c>
      <c r="AL114" s="147">
        <v>986.21199999999999</v>
      </c>
      <c r="AM114" s="147">
        <v>986.21199999999999</v>
      </c>
      <c r="AN114" s="147">
        <v>1009.861</v>
      </c>
      <c r="AO114" s="147">
        <v>1009.8610000000001</v>
      </c>
      <c r="AP114" s="147">
        <v>940.30200000000002</v>
      </c>
      <c r="AQ114" s="147">
        <v>914.61699999999996</v>
      </c>
      <c r="AR114" s="80">
        <v>3850.9920000000002</v>
      </c>
      <c r="AS114" s="80">
        <v>3850.9920000000002</v>
      </c>
      <c r="AT114" s="147">
        <v>936.44</v>
      </c>
      <c r="AU114" s="147">
        <v>958.82899999999995</v>
      </c>
    </row>
    <row r="115" spans="1:47">
      <c r="A115" s="110" t="s">
        <v>180</v>
      </c>
      <c r="B115" s="41" t="s">
        <v>58</v>
      </c>
      <c r="C115" s="111">
        <v>0</v>
      </c>
      <c r="D115" s="111">
        <v>9</v>
      </c>
      <c r="E115" s="111">
        <v>4</v>
      </c>
      <c r="F115" s="111">
        <v>-3</v>
      </c>
      <c r="G115" s="81">
        <v>10</v>
      </c>
      <c r="H115" s="111">
        <v>0</v>
      </c>
      <c r="I115" s="111">
        <v>0</v>
      </c>
      <c r="J115" s="111">
        <v>0</v>
      </c>
      <c r="K115" s="148">
        <v>-17</v>
      </c>
      <c r="L115" s="81">
        <v>-17</v>
      </c>
      <c r="M115" s="149">
        <v>0</v>
      </c>
      <c r="N115" s="149">
        <v>55</v>
      </c>
      <c r="O115" s="149">
        <v>7.6879999999999997</v>
      </c>
      <c r="P115" s="149">
        <v>2.3479999999999999</v>
      </c>
      <c r="Q115" s="81">
        <v>65.036000000000001</v>
      </c>
      <c r="R115" s="149">
        <v>0</v>
      </c>
      <c r="S115" s="149">
        <v>0</v>
      </c>
      <c r="T115" s="149">
        <v>-1.88</v>
      </c>
      <c r="U115" s="149">
        <v>0.997</v>
      </c>
      <c r="V115" s="81">
        <v>-0.8829999999999999</v>
      </c>
      <c r="W115" s="149">
        <v>-8.33</v>
      </c>
      <c r="X115" s="149">
        <v>-2.5209999999999999</v>
      </c>
      <c r="Y115" s="149">
        <v>-8.3409999999999993</v>
      </c>
      <c r="Z115" s="149">
        <v>-12.066921000000001</v>
      </c>
      <c r="AA115" s="81">
        <v>-22.928921000000003</v>
      </c>
      <c r="AB115" s="149">
        <v>-11.427</v>
      </c>
      <c r="AC115" s="149">
        <v>-3.78348</v>
      </c>
      <c r="AD115" s="149">
        <v>0</v>
      </c>
      <c r="AE115" s="149">
        <v>1.5204800000000001</v>
      </c>
      <c r="AF115" s="81">
        <v>-2.2629999999999999</v>
      </c>
      <c r="AG115" s="149">
        <v>-12.108487999999999</v>
      </c>
      <c r="AH115" s="149">
        <v>2.1472910000000001</v>
      </c>
      <c r="AI115" s="149">
        <v>0</v>
      </c>
      <c r="AJ115" s="149">
        <v>9.1910659999999993</v>
      </c>
      <c r="AK115" s="81">
        <v>11.338356999999998</v>
      </c>
      <c r="AL115" s="149">
        <v>5.8009769999999996</v>
      </c>
      <c r="AM115" s="149">
        <v>5.8009769999999996</v>
      </c>
      <c r="AN115" s="149">
        <v>28.635338000000001</v>
      </c>
      <c r="AO115" s="149">
        <v>28.635338000000001</v>
      </c>
      <c r="AP115" s="149">
        <v>0</v>
      </c>
      <c r="AQ115" s="149">
        <v>0</v>
      </c>
      <c r="AR115" s="81">
        <v>34.436315</v>
      </c>
      <c r="AS115" s="81">
        <v>34.436315</v>
      </c>
      <c r="AT115" s="149">
        <v>0</v>
      </c>
      <c r="AU115" s="149">
        <v>0</v>
      </c>
    </row>
    <row r="116" spans="1:47">
      <c r="A116" s="21" t="s">
        <v>181</v>
      </c>
      <c r="B116" s="29" t="s">
        <v>28</v>
      </c>
      <c r="C116" s="101">
        <v>-664</v>
      </c>
      <c r="D116" s="101">
        <v>-638</v>
      </c>
      <c r="E116" s="101">
        <v>-634</v>
      </c>
      <c r="F116" s="101">
        <v>-625</v>
      </c>
      <c r="G116" s="106">
        <v>-2561</v>
      </c>
      <c r="H116" s="95">
        <v>-670.28300000000002</v>
      </c>
      <c r="I116" s="95">
        <v>-665.80399999999997</v>
      </c>
      <c r="J116" s="95">
        <v>-599.53599999999994</v>
      </c>
      <c r="K116" s="95">
        <v>-603.59</v>
      </c>
      <c r="L116" s="96">
        <v>-2539.2130000000002</v>
      </c>
      <c r="M116" s="95">
        <v>-643.96699999999998</v>
      </c>
      <c r="N116" s="95">
        <v>-590.02599999999995</v>
      </c>
      <c r="O116" s="95">
        <v>-595.30100000000004</v>
      </c>
      <c r="P116" s="95">
        <v>-612.62900000000002</v>
      </c>
      <c r="Q116" s="96">
        <v>-2441.9229999999998</v>
      </c>
      <c r="R116" s="95">
        <v>-638.62099999999998</v>
      </c>
      <c r="S116" s="95">
        <v>-577.74599999999998</v>
      </c>
      <c r="T116" s="95">
        <v>-577.81500000000005</v>
      </c>
      <c r="U116" s="95">
        <v>-596.50800000000004</v>
      </c>
      <c r="V116" s="96">
        <v>-2390.69</v>
      </c>
      <c r="W116" s="95">
        <v>-623.53300000000002</v>
      </c>
      <c r="X116" s="95">
        <v>-573.73199999999997</v>
      </c>
      <c r="Y116" s="95">
        <v>-576.39</v>
      </c>
      <c r="Z116" s="95">
        <v>-597.67399999999998</v>
      </c>
      <c r="AA116" s="96">
        <v>-2371.3290000000002</v>
      </c>
      <c r="AB116" s="95">
        <v>-619.54399999999998</v>
      </c>
      <c r="AC116" s="95">
        <v>-550.66300000000001</v>
      </c>
      <c r="AD116" s="95">
        <v>-549.61800000000005</v>
      </c>
      <c r="AE116" s="95">
        <v>-598.82500000000005</v>
      </c>
      <c r="AF116" s="96">
        <v>-2318.65</v>
      </c>
      <c r="AG116" s="95">
        <v>-632.71199999999999</v>
      </c>
      <c r="AH116" s="95">
        <v>-568.94100000000003</v>
      </c>
      <c r="AI116" s="95">
        <v>-566.09500000000003</v>
      </c>
      <c r="AJ116" s="95">
        <v>-603.15099999999995</v>
      </c>
      <c r="AK116" s="96">
        <v>-2370.8989999999999</v>
      </c>
      <c r="AL116" s="95">
        <v>-662.14400000000001</v>
      </c>
      <c r="AM116" s="95">
        <v>-662.14400000000001</v>
      </c>
      <c r="AN116" s="95">
        <v>-574.73099999999999</v>
      </c>
      <c r="AO116" s="95">
        <v>-574.73100000000011</v>
      </c>
      <c r="AP116" s="95">
        <v>-571.94799999999998</v>
      </c>
      <c r="AQ116" s="95">
        <v>-580.61900000000003</v>
      </c>
      <c r="AR116" s="96">
        <v>-2389.442</v>
      </c>
      <c r="AS116" s="96">
        <v>-2389.442</v>
      </c>
      <c r="AT116" s="95">
        <v>-649.505</v>
      </c>
      <c r="AU116" s="95">
        <v>-547.70600000000002</v>
      </c>
    </row>
    <row r="117" spans="1:47">
      <c r="A117" s="97" t="s">
        <v>182</v>
      </c>
      <c r="B117" s="31" t="s">
        <v>30</v>
      </c>
      <c r="C117" s="98"/>
      <c r="D117" s="98"/>
      <c r="E117" s="98"/>
      <c r="F117" s="99"/>
      <c r="G117" s="100"/>
      <c r="H117" s="99">
        <v>-15.9</v>
      </c>
      <c r="I117" s="99">
        <v>-3.0299999999999994</v>
      </c>
      <c r="J117" s="99">
        <v>0</v>
      </c>
      <c r="K117" s="99">
        <v>0</v>
      </c>
      <c r="L117" s="100">
        <v>-18.93</v>
      </c>
      <c r="M117" s="99">
        <v>-16.13</v>
      </c>
      <c r="N117" s="99">
        <v>1.2999999999999989</v>
      </c>
      <c r="O117" s="99">
        <v>0</v>
      </c>
      <c r="P117" s="99">
        <v>0</v>
      </c>
      <c r="Q117" s="100">
        <v>-14.83</v>
      </c>
      <c r="R117" s="99">
        <v>-25.905957645205302</v>
      </c>
      <c r="S117" s="99">
        <v>-1.93668040084813</v>
      </c>
      <c r="T117" s="99">
        <v>0</v>
      </c>
      <c r="U117" s="99">
        <v>0</v>
      </c>
      <c r="V117" s="100">
        <v>-27.84263804605343</v>
      </c>
      <c r="W117" s="99">
        <v>-30.4</v>
      </c>
      <c r="X117" s="99">
        <v>-1.1170000000000009</v>
      </c>
      <c r="Y117" s="99">
        <v>0</v>
      </c>
      <c r="Z117" s="99">
        <v>1.0199999999827014E-4</v>
      </c>
      <c r="AA117" s="100">
        <v>-31.516898000000001</v>
      </c>
      <c r="AB117" s="99">
        <v>-34.64</v>
      </c>
      <c r="AC117" s="99">
        <v>-7.0899999999999963</v>
      </c>
      <c r="AD117" s="99">
        <v>0</v>
      </c>
      <c r="AE117" s="99">
        <v>0</v>
      </c>
      <c r="AF117" s="100">
        <v>-41.73</v>
      </c>
      <c r="AG117" s="99">
        <v>-58.773142239999999</v>
      </c>
      <c r="AH117" s="99">
        <v>-8.9087600000041789E-3</v>
      </c>
      <c r="AI117" s="99">
        <v>0</v>
      </c>
      <c r="AJ117" s="99">
        <v>0</v>
      </c>
      <c r="AK117" s="100">
        <v>-58.782051000000003</v>
      </c>
      <c r="AL117" s="99">
        <v>-66.181737999999996</v>
      </c>
      <c r="AM117" s="99">
        <v>-66.181737999999996</v>
      </c>
      <c r="AN117" s="99">
        <v>-2.653261999999998</v>
      </c>
      <c r="AO117" s="99">
        <v>-2.653261999999998</v>
      </c>
      <c r="AP117" s="99">
        <v>0</v>
      </c>
      <c r="AQ117" s="99">
        <v>0</v>
      </c>
      <c r="AR117" s="100">
        <v>-68.834999999999994</v>
      </c>
      <c r="AS117" s="100">
        <v>-68.834999999999994</v>
      </c>
      <c r="AT117" s="99">
        <v>-50.174999999999997</v>
      </c>
      <c r="AU117" s="99">
        <v>5.800225999999995</v>
      </c>
    </row>
    <row r="118" spans="1:47">
      <c r="A118" s="21" t="s">
        <v>183</v>
      </c>
      <c r="B118" s="28" t="s">
        <v>32</v>
      </c>
      <c r="C118" s="63">
        <v>258</v>
      </c>
      <c r="D118" s="63">
        <v>306</v>
      </c>
      <c r="E118" s="63">
        <v>257</v>
      </c>
      <c r="F118" s="63">
        <v>249</v>
      </c>
      <c r="G118" s="64">
        <v>1070</v>
      </c>
      <c r="H118" s="63">
        <v>165.09</v>
      </c>
      <c r="I118" s="63">
        <v>182.804</v>
      </c>
      <c r="J118" s="63">
        <v>-29.234000000000002</v>
      </c>
      <c r="K118" s="63">
        <v>259.71899999999999</v>
      </c>
      <c r="L118" s="64">
        <v>578.37900000000002</v>
      </c>
      <c r="M118" s="137">
        <v>259.69200000000001</v>
      </c>
      <c r="N118" s="137">
        <v>322.291</v>
      </c>
      <c r="O118" s="137">
        <v>253.029</v>
      </c>
      <c r="P118" s="137">
        <v>214.596</v>
      </c>
      <c r="Q118" s="64">
        <v>1049.6079999999999</v>
      </c>
      <c r="R118" s="137">
        <v>219.41499999999999</v>
      </c>
      <c r="S118" s="137">
        <v>297.73700000000002</v>
      </c>
      <c r="T118" s="137">
        <v>280.48200000000003</v>
      </c>
      <c r="U118" s="137">
        <v>245.09899999999999</v>
      </c>
      <c r="V118" s="64">
        <v>1042.7329999999999</v>
      </c>
      <c r="W118" s="137">
        <v>237.56299999999999</v>
      </c>
      <c r="X118" s="137">
        <v>312.38099999999997</v>
      </c>
      <c r="Y118" s="137">
        <v>281.86200000000002</v>
      </c>
      <c r="Z118" s="137">
        <v>253.73699999999999</v>
      </c>
      <c r="AA118" s="64">
        <v>1085.5429999999999</v>
      </c>
      <c r="AB118" s="137">
        <v>257.63299999999998</v>
      </c>
      <c r="AC118" s="137">
        <v>300.40100000000001</v>
      </c>
      <c r="AD118" s="137">
        <v>339.44400000000002</v>
      </c>
      <c r="AE118" s="137">
        <v>305.053</v>
      </c>
      <c r="AF118" s="64">
        <v>1202.5309999999999</v>
      </c>
      <c r="AG118" s="137">
        <v>260.33800000000002</v>
      </c>
      <c r="AH118" s="137">
        <v>360.42599999999999</v>
      </c>
      <c r="AI118" s="137">
        <v>368.322</v>
      </c>
      <c r="AJ118" s="137">
        <v>335.56599999999997</v>
      </c>
      <c r="AK118" s="64">
        <v>1324.652</v>
      </c>
      <c r="AL118" s="137">
        <v>324.06799999999998</v>
      </c>
      <c r="AM118" s="137">
        <v>324.06799999999998</v>
      </c>
      <c r="AN118" s="137">
        <v>435.13</v>
      </c>
      <c r="AO118" s="137">
        <v>435.13</v>
      </c>
      <c r="AP118" s="137">
        <v>368.35399999999998</v>
      </c>
      <c r="AQ118" s="137">
        <v>333.99799999999999</v>
      </c>
      <c r="AR118" s="64">
        <v>1461.55</v>
      </c>
      <c r="AS118" s="64">
        <v>1461.55</v>
      </c>
      <c r="AT118" s="137">
        <v>286.935</v>
      </c>
      <c r="AU118" s="137">
        <v>411.12299999999999</v>
      </c>
    </row>
    <row r="119" spans="1:47">
      <c r="A119" s="21" t="s">
        <v>184</v>
      </c>
      <c r="B119" s="29" t="s">
        <v>34</v>
      </c>
      <c r="C119" s="101">
        <v>-48</v>
      </c>
      <c r="D119" s="101">
        <v>-16</v>
      </c>
      <c r="E119" s="101">
        <v>-19</v>
      </c>
      <c r="F119" s="101">
        <v>-51</v>
      </c>
      <c r="G119" s="106">
        <v>-134</v>
      </c>
      <c r="H119" s="101">
        <v>-22.495000000000001</v>
      </c>
      <c r="I119" s="101">
        <v>-52.594999999999999</v>
      </c>
      <c r="J119" s="101">
        <v>-55.390999999999998</v>
      </c>
      <c r="K119" s="101">
        <v>-51.725000000000001</v>
      </c>
      <c r="L119" s="106">
        <v>-182.20599999999999</v>
      </c>
      <c r="M119" s="138">
        <v>-48.348999999999997</v>
      </c>
      <c r="N119" s="138">
        <v>-55.774000000000001</v>
      </c>
      <c r="O119" s="138">
        <v>-45.177999999999997</v>
      </c>
      <c r="P119" s="138">
        <v>-55.008000000000003</v>
      </c>
      <c r="Q119" s="106">
        <v>-204.309</v>
      </c>
      <c r="R119" s="138">
        <v>-50.52</v>
      </c>
      <c r="S119" s="138">
        <v>-56.453000000000003</v>
      </c>
      <c r="T119" s="138">
        <v>-50.186999999999998</v>
      </c>
      <c r="U119" s="138">
        <v>-62.567999999999998</v>
      </c>
      <c r="V119" s="106">
        <v>-219.72800000000001</v>
      </c>
      <c r="W119" s="138">
        <v>-44.231000000000002</v>
      </c>
      <c r="X119" s="138">
        <v>-50.615000000000002</v>
      </c>
      <c r="Y119" s="138">
        <v>-57.948</v>
      </c>
      <c r="Z119" s="138">
        <v>-64.271000000000001</v>
      </c>
      <c r="AA119" s="106">
        <v>-217.065</v>
      </c>
      <c r="AB119" s="138">
        <v>-100.773</v>
      </c>
      <c r="AC119" s="138">
        <v>-117.23099999999999</v>
      </c>
      <c r="AD119" s="138">
        <v>-82.998999999999995</v>
      </c>
      <c r="AE119" s="138">
        <v>-89.43</v>
      </c>
      <c r="AF119" s="106">
        <v>-390.43299999999999</v>
      </c>
      <c r="AG119" s="138">
        <v>-82.727999999999994</v>
      </c>
      <c r="AH119" s="138">
        <v>-43.462000000000003</v>
      </c>
      <c r="AI119" s="138">
        <v>-41.076999999999998</v>
      </c>
      <c r="AJ119" s="138">
        <v>-54.453000000000003</v>
      </c>
      <c r="AK119" s="106">
        <v>-221.72</v>
      </c>
      <c r="AL119" s="138">
        <v>-61.418999999999997</v>
      </c>
      <c r="AM119" s="138">
        <v>-61.418999999999997</v>
      </c>
      <c r="AN119" s="138">
        <v>-43.048000000000002</v>
      </c>
      <c r="AO119" s="138">
        <v>-43.048000000000002</v>
      </c>
      <c r="AP119" s="138">
        <v>-53.957999999999998</v>
      </c>
      <c r="AQ119" s="138">
        <v>-78.200999999999993</v>
      </c>
      <c r="AR119" s="106">
        <v>-236.626</v>
      </c>
      <c r="AS119" s="106">
        <v>-236.626</v>
      </c>
      <c r="AT119" s="138">
        <v>-65.914000000000001</v>
      </c>
      <c r="AU119" s="138">
        <v>-68.882999999999996</v>
      </c>
    </row>
    <row r="120" spans="1:47">
      <c r="A120" s="21" t="s">
        <v>185</v>
      </c>
      <c r="B120" s="29" t="s">
        <v>38</v>
      </c>
      <c r="C120" s="101">
        <v>0</v>
      </c>
      <c r="D120" s="101">
        <v>0</v>
      </c>
      <c r="E120" s="101">
        <v>0</v>
      </c>
      <c r="F120" s="101">
        <v>0</v>
      </c>
      <c r="G120" s="106">
        <v>0</v>
      </c>
      <c r="H120" s="101">
        <v>0</v>
      </c>
      <c r="I120" s="101">
        <v>0</v>
      </c>
      <c r="J120" s="101">
        <v>0</v>
      </c>
      <c r="K120" s="101">
        <v>0</v>
      </c>
      <c r="L120" s="106">
        <v>0</v>
      </c>
      <c r="M120" s="138">
        <v>0</v>
      </c>
      <c r="N120" s="138">
        <v>0</v>
      </c>
      <c r="O120" s="138">
        <v>0</v>
      </c>
      <c r="P120" s="138">
        <v>0</v>
      </c>
      <c r="Q120" s="106">
        <v>0</v>
      </c>
      <c r="R120" s="138">
        <v>0</v>
      </c>
      <c r="S120" s="138">
        <v>0</v>
      </c>
      <c r="T120" s="138">
        <v>0</v>
      </c>
      <c r="U120" s="138">
        <v>0</v>
      </c>
      <c r="V120" s="106">
        <v>0</v>
      </c>
      <c r="W120" s="138">
        <v>0</v>
      </c>
      <c r="X120" s="138">
        <v>0</v>
      </c>
      <c r="Y120" s="138">
        <v>0</v>
      </c>
      <c r="Z120" s="138">
        <v>0</v>
      </c>
      <c r="AA120" s="106">
        <v>0</v>
      </c>
      <c r="AB120" s="138">
        <v>0</v>
      </c>
      <c r="AC120" s="138">
        <v>0</v>
      </c>
      <c r="AD120" s="138">
        <v>0</v>
      </c>
      <c r="AE120" s="138">
        <v>0</v>
      </c>
      <c r="AF120" s="106">
        <v>0</v>
      </c>
      <c r="AG120" s="138">
        <v>0</v>
      </c>
      <c r="AH120" s="138">
        <v>0</v>
      </c>
      <c r="AI120" s="138">
        <v>0</v>
      </c>
      <c r="AJ120" s="138">
        <v>0</v>
      </c>
      <c r="AK120" s="106">
        <v>0</v>
      </c>
      <c r="AL120" s="138">
        <v>0</v>
      </c>
      <c r="AM120" s="138">
        <v>0</v>
      </c>
      <c r="AN120" s="138">
        <v>0</v>
      </c>
      <c r="AO120" s="138">
        <v>0</v>
      </c>
      <c r="AP120" s="138">
        <v>0</v>
      </c>
      <c r="AQ120" s="138">
        <v>0</v>
      </c>
      <c r="AR120" s="106">
        <v>0</v>
      </c>
      <c r="AS120" s="106">
        <v>0</v>
      </c>
      <c r="AT120" s="138">
        <v>0</v>
      </c>
      <c r="AU120" s="138">
        <v>0</v>
      </c>
    </row>
    <row r="121" spans="1:47">
      <c r="A121" s="21" t="s">
        <v>186</v>
      </c>
      <c r="B121" s="29" t="s">
        <v>40</v>
      </c>
      <c r="C121" s="101">
        <v>0</v>
      </c>
      <c r="D121" s="101">
        <v>-1</v>
      </c>
      <c r="E121" s="101">
        <v>0</v>
      </c>
      <c r="F121" s="101">
        <v>-1</v>
      </c>
      <c r="G121" s="106">
        <v>-2</v>
      </c>
      <c r="H121" s="101">
        <v>-0.21099999999999999</v>
      </c>
      <c r="I121" s="101">
        <v>0.47899999999999998</v>
      </c>
      <c r="J121" s="101">
        <v>-0.23599999999999999</v>
      </c>
      <c r="K121" s="101">
        <v>1.105</v>
      </c>
      <c r="L121" s="106">
        <v>1.137</v>
      </c>
      <c r="M121" s="138">
        <v>-7.1999999999999995E-2</v>
      </c>
      <c r="N121" s="138">
        <v>0.128</v>
      </c>
      <c r="O121" s="138">
        <v>-4.8000000000000001E-2</v>
      </c>
      <c r="P121" s="138">
        <v>5.7919999999999998</v>
      </c>
      <c r="Q121" s="106">
        <v>5.8</v>
      </c>
      <c r="R121" s="138">
        <v>1.528</v>
      </c>
      <c r="S121" s="138">
        <v>0.745</v>
      </c>
      <c r="T121" s="138">
        <v>0.317</v>
      </c>
      <c r="U121" s="138">
        <v>47.140999999999998</v>
      </c>
      <c r="V121" s="106">
        <v>49.731000000000002</v>
      </c>
      <c r="W121" s="138">
        <v>0.64</v>
      </c>
      <c r="X121" s="138">
        <v>-7.0000000000000001E-3</v>
      </c>
      <c r="Y121" s="138">
        <v>-1.0999999999999999E-2</v>
      </c>
      <c r="Z121" s="138">
        <v>1.099</v>
      </c>
      <c r="AA121" s="106">
        <v>1.7210000000000001</v>
      </c>
      <c r="AB121" s="138">
        <v>0.152</v>
      </c>
      <c r="AC121" s="138">
        <v>0</v>
      </c>
      <c r="AD121" s="138">
        <v>1.355</v>
      </c>
      <c r="AE121" s="138">
        <v>0.54900000000000004</v>
      </c>
      <c r="AF121" s="106">
        <v>2.056</v>
      </c>
      <c r="AG121" s="138">
        <v>6.8000000000000005E-2</v>
      </c>
      <c r="AH121" s="138">
        <v>1.028</v>
      </c>
      <c r="AI121" s="138">
        <v>1.339</v>
      </c>
      <c r="AJ121" s="138">
        <v>3.9159999999999999</v>
      </c>
      <c r="AK121" s="106">
        <v>6.351</v>
      </c>
      <c r="AL121" s="138">
        <v>8.8840000000000003</v>
      </c>
      <c r="AM121" s="138">
        <v>8.8840000000000003</v>
      </c>
      <c r="AN121" s="138">
        <v>4.9180000000000001</v>
      </c>
      <c r="AO121" s="138">
        <v>4.9179999999999993</v>
      </c>
      <c r="AP121" s="138">
        <v>4.5999999999999999E-2</v>
      </c>
      <c r="AQ121" s="138">
        <v>2.871</v>
      </c>
      <c r="AR121" s="106">
        <v>16.719000000000001</v>
      </c>
      <c r="AS121" s="106">
        <v>16.719000000000001</v>
      </c>
      <c r="AT121" s="138">
        <v>-1.0999999999999999E-2</v>
      </c>
      <c r="AU121" s="138">
        <v>2.4140000000000001</v>
      </c>
    </row>
    <row r="122" spans="1:47">
      <c r="A122" s="21" t="s">
        <v>187</v>
      </c>
      <c r="B122" s="29" t="s">
        <v>42</v>
      </c>
      <c r="C122" s="101">
        <v>0</v>
      </c>
      <c r="D122" s="101">
        <v>0</v>
      </c>
      <c r="E122" s="101">
        <v>0</v>
      </c>
      <c r="F122" s="101">
        <v>0</v>
      </c>
      <c r="G122" s="106">
        <v>0</v>
      </c>
      <c r="H122" s="101">
        <v>0</v>
      </c>
      <c r="I122" s="101">
        <v>0</v>
      </c>
      <c r="J122" s="101">
        <v>0</v>
      </c>
      <c r="K122" s="101">
        <v>0</v>
      </c>
      <c r="L122" s="106">
        <v>0</v>
      </c>
      <c r="M122" s="138">
        <v>0</v>
      </c>
      <c r="N122" s="138">
        <v>0</v>
      </c>
      <c r="O122" s="138">
        <v>0</v>
      </c>
      <c r="P122" s="138">
        <v>0</v>
      </c>
      <c r="Q122" s="106">
        <v>0</v>
      </c>
      <c r="R122" s="138">
        <v>0</v>
      </c>
      <c r="S122" s="138">
        <v>0</v>
      </c>
      <c r="T122" s="138">
        <v>0</v>
      </c>
      <c r="U122" s="138">
        <v>0</v>
      </c>
      <c r="V122" s="106">
        <v>0</v>
      </c>
      <c r="W122" s="138">
        <v>0</v>
      </c>
      <c r="X122" s="138">
        <v>0</v>
      </c>
      <c r="Y122" s="138">
        <v>0</v>
      </c>
      <c r="Z122" s="138">
        <v>0</v>
      </c>
      <c r="AA122" s="106">
        <v>0</v>
      </c>
      <c r="AB122" s="138">
        <v>0</v>
      </c>
      <c r="AC122" s="138">
        <v>0</v>
      </c>
      <c r="AD122" s="138">
        <v>0</v>
      </c>
      <c r="AE122" s="138">
        <v>0</v>
      </c>
      <c r="AF122" s="106">
        <v>0</v>
      </c>
      <c r="AG122" s="138">
        <v>0</v>
      </c>
      <c r="AH122" s="138">
        <v>0</v>
      </c>
      <c r="AI122" s="138">
        <v>0</v>
      </c>
      <c r="AJ122" s="138">
        <v>0</v>
      </c>
      <c r="AK122" s="106">
        <v>0</v>
      </c>
      <c r="AL122" s="138">
        <v>0</v>
      </c>
      <c r="AM122" s="138">
        <v>0</v>
      </c>
      <c r="AN122" s="138">
        <v>0</v>
      </c>
      <c r="AO122" s="138">
        <v>0</v>
      </c>
      <c r="AP122" s="138">
        <v>0</v>
      </c>
      <c r="AQ122" s="138">
        <v>0</v>
      </c>
      <c r="AR122" s="106">
        <v>0</v>
      </c>
      <c r="AS122" s="106">
        <v>0</v>
      </c>
      <c r="AT122" s="138">
        <v>0</v>
      </c>
      <c r="AU122" s="138">
        <v>0</v>
      </c>
    </row>
    <row r="123" spans="1:47">
      <c r="A123" s="21" t="s">
        <v>188</v>
      </c>
      <c r="B123" s="28" t="s">
        <v>44</v>
      </c>
      <c r="C123" s="63">
        <v>210</v>
      </c>
      <c r="D123" s="63">
        <v>289</v>
      </c>
      <c r="E123" s="63">
        <v>238</v>
      </c>
      <c r="F123" s="63">
        <v>197</v>
      </c>
      <c r="G123" s="64">
        <v>934</v>
      </c>
      <c r="H123" s="63">
        <v>142.38399999999999</v>
      </c>
      <c r="I123" s="63">
        <v>130.68799999999999</v>
      </c>
      <c r="J123" s="63">
        <v>-84.861000000000004</v>
      </c>
      <c r="K123" s="63">
        <v>209.09899999999999</v>
      </c>
      <c r="L123" s="64">
        <v>397.31</v>
      </c>
      <c r="M123" s="137">
        <v>211.27099999999999</v>
      </c>
      <c r="N123" s="137">
        <v>266.64499999999998</v>
      </c>
      <c r="O123" s="137">
        <v>207.803</v>
      </c>
      <c r="P123" s="137">
        <v>165.38</v>
      </c>
      <c r="Q123" s="64">
        <v>851.09900000000005</v>
      </c>
      <c r="R123" s="137">
        <v>170.423</v>
      </c>
      <c r="S123" s="137">
        <v>242.029</v>
      </c>
      <c r="T123" s="137">
        <v>230.61199999999999</v>
      </c>
      <c r="U123" s="137">
        <v>229.672</v>
      </c>
      <c r="V123" s="64">
        <v>872.73599999999999</v>
      </c>
      <c r="W123" s="137">
        <v>193.97200000000001</v>
      </c>
      <c r="X123" s="137">
        <v>261.75900000000001</v>
      </c>
      <c r="Y123" s="137">
        <v>223.90299999999999</v>
      </c>
      <c r="Z123" s="137">
        <v>190.565</v>
      </c>
      <c r="AA123" s="64">
        <v>870.19899999999996</v>
      </c>
      <c r="AB123" s="137">
        <v>157.012</v>
      </c>
      <c r="AC123" s="137">
        <v>183.17</v>
      </c>
      <c r="AD123" s="137">
        <v>257.8</v>
      </c>
      <c r="AE123" s="137">
        <v>216.172</v>
      </c>
      <c r="AF123" s="64">
        <v>814.154</v>
      </c>
      <c r="AG123" s="137">
        <v>177.678</v>
      </c>
      <c r="AH123" s="137">
        <v>317.99200000000002</v>
      </c>
      <c r="AI123" s="137">
        <v>328.584</v>
      </c>
      <c r="AJ123" s="137">
        <v>285.029</v>
      </c>
      <c r="AK123" s="64">
        <v>1109.2829999999999</v>
      </c>
      <c r="AL123" s="137">
        <v>271.53300000000002</v>
      </c>
      <c r="AM123" s="137">
        <v>271.53300000000002</v>
      </c>
      <c r="AN123" s="137">
        <v>397</v>
      </c>
      <c r="AO123" s="137">
        <v>397</v>
      </c>
      <c r="AP123" s="137">
        <v>314.44200000000001</v>
      </c>
      <c r="AQ123" s="137">
        <v>258.66800000000001</v>
      </c>
      <c r="AR123" s="64">
        <v>1241.643</v>
      </c>
      <c r="AS123" s="64">
        <v>1241.643</v>
      </c>
      <c r="AT123" s="137">
        <v>221.01</v>
      </c>
      <c r="AU123" s="137">
        <v>344.654</v>
      </c>
    </row>
    <row r="124" spans="1:47">
      <c r="A124" s="21" t="s">
        <v>189</v>
      </c>
      <c r="B124" s="29" t="s">
        <v>46</v>
      </c>
      <c r="C124" s="101">
        <v>-78</v>
      </c>
      <c r="D124" s="101">
        <v>-107</v>
      </c>
      <c r="E124" s="101">
        <v>-82</v>
      </c>
      <c r="F124" s="101">
        <v>-73</v>
      </c>
      <c r="G124" s="106">
        <v>-340</v>
      </c>
      <c r="H124" s="101">
        <v>-52.396999999999998</v>
      </c>
      <c r="I124" s="101">
        <v>-44.146000000000001</v>
      </c>
      <c r="J124" s="101">
        <v>52.308</v>
      </c>
      <c r="K124" s="101">
        <v>-66.116</v>
      </c>
      <c r="L124" s="106">
        <v>-110.351</v>
      </c>
      <c r="M124" s="138">
        <v>-64.015000000000001</v>
      </c>
      <c r="N124" s="138">
        <v>-70.709999999999994</v>
      </c>
      <c r="O124" s="138">
        <v>-58.784999999999997</v>
      </c>
      <c r="P124" s="138">
        <v>-144.46199999999999</v>
      </c>
      <c r="Q124" s="106">
        <v>-337.97199999999998</v>
      </c>
      <c r="R124" s="138">
        <v>-58.999000000000002</v>
      </c>
      <c r="S124" s="138">
        <v>-73.046999999999997</v>
      </c>
      <c r="T124" s="138">
        <v>-68.498999999999995</v>
      </c>
      <c r="U124" s="138">
        <v>-87.474000000000004</v>
      </c>
      <c r="V124" s="106">
        <v>-288.01900000000001</v>
      </c>
      <c r="W124" s="138">
        <v>-69.325999999999993</v>
      </c>
      <c r="X124" s="138">
        <v>-83.748999999999995</v>
      </c>
      <c r="Y124" s="138">
        <v>-68.186000000000007</v>
      </c>
      <c r="Z124" s="138">
        <v>-52.634</v>
      </c>
      <c r="AA124" s="106">
        <v>-273.89499999999998</v>
      </c>
      <c r="AB124" s="138">
        <v>-56.488</v>
      </c>
      <c r="AC124" s="138">
        <v>-52.942</v>
      </c>
      <c r="AD124" s="138">
        <v>-73.707999999999998</v>
      </c>
      <c r="AE124" s="138">
        <v>-68.411000000000001</v>
      </c>
      <c r="AF124" s="106">
        <v>-251.54900000000001</v>
      </c>
      <c r="AG124" s="138">
        <v>-64.924000000000007</v>
      </c>
      <c r="AH124" s="138">
        <v>-86.221000000000004</v>
      </c>
      <c r="AI124" s="138">
        <v>-88.227000000000004</v>
      </c>
      <c r="AJ124" s="138">
        <v>-70.007000000000005</v>
      </c>
      <c r="AK124" s="106">
        <v>-309.37900000000002</v>
      </c>
      <c r="AL124" s="138">
        <v>-81.161000000000001</v>
      </c>
      <c r="AM124" s="138">
        <v>-81.161000000000001</v>
      </c>
      <c r="AN124" s="138">
        <v>-94.100999999999999</v>
      </c>
      <c r="AO124" s="138">
        <v>-94.100999999999999</v>
      </c>
      <c r="AP124" s="138">
        <v>-74.501999999999995</v>
      </c>
      <c r="AQ124" s="138">
        <v>-50.726999999999997</v>
      </c>
      <c r="AR124" s="106">
        <v>-300.49099999999999</v>
      </c>
      <c r="AS124" s="106">
        <v>-300.49099999999999</v>
      </c>
      <c r="AT124" s="138">
        <v>-62.502000000000002</v>
      </c>
      <c r="AU124" s="138">
        <v>-75.501999999999995</v>
      </c>
    </row>
    <row r="125" spans="1:47">
      <c r="A125" s="21" t="s">
        <v>190</v>
      </c>
      <c r="B125" s="29" t="s">
        <v>48</v>
      </c>
      <c r="C125" s="101">
        <v>0</v>
      </c>
      <c r="D125" s="101">
        <v>0</v>
      </c>
      <c r="E125" s="101">
        <v>0</v>
      </c>
      <c r="F125" s="101">
        <v>0</v>
      </c>
      <c r="G125" s="106">
        <v>0</v>
      </c>
      <c r="H125" s="101">
        <v>0</v>
      </c>
      <c r="I125" s="101">
        <v>0</v>
      </c>
      <c r="J125" s="101">
        <v>0</v>
      </c>
      <c r="K125" s="101">
        <v>0</v>
      </c>
      <c r="L125" s="106">
        <v>0</v>
      </c>
      <c r="M125" s="138">
        <v>0</v>
      </c>
      <c r="N125" s="138">
        <v>0</v>
      </c>
      <c r="O125" s="138">
        <v>0</v>
      </c>
      <c r="P125" s="138">
        <v>0</v>
      </c>
      <c r="Q125" s="106">
        <v>0</v>
      </c>
      <c r="R125" s="138">
        <v>-0.40500000000000003</v>
      </c>
      <c r="S125" s="138">
        <v>-0.70199999999999996</v>
      </c>
      <c r="T125" s="138">
        <v>0</v>
      </c>
      <c r="U125" s="138">
        <v>0</v>
      </c>
      <c r="V125" s="106">
        <v>-1.107</v>
      </c>
      <c r="W125" s="138">
        <v>0</v>
      </c>
      <c r="X125" s="138">
        <v>0</v>
      </c>
      <c r="Y125" s="138">
        <v>0</v>
      </c>
      <c r="Z125" s="138">
        <v>0</v>
      </c>
      <c r="AA125" s="106">
        <v>0</v>
      </c>
      <c r="AB125" s="138">
        <v>0</v>
      </c>
      <c r="AC125" s="138">
        <v>0</v>
      </c>
      <c r="AD125" s="138">
        <v>0</v>
      </c>
      <c r="AE125" s="138">
        <v>0</v>
      </c>
      <c r="AF125" s="106">
        <v>0</v>
      </c>
      <c r="AG125" s="138">
        <v>0</v>
      </c>
      <c r="AH125" s="138">
        <v>0</v>
      </c>
      <c r="AI125" s="138">
        <v>0</v>
      </c>
      <c r="AJ125" s="138">
        <v>0</v>
      </c>
      <c r="AK125" s="106">
        <v>0</v>
      </c>
      <c r="AL125" s="138">
        <v>0</v>
      </c>
      <c r="AM125" s="138">
        <v>0</v>
      </c>
      <c r="AN125" s="138">
        <v>0</v>
      </c>
      <c r="AO125" s="138">
        <v>0</v>
      </c>
      <c r="AP125" s="138">
        <v>0</v>
      </c>
      <c r="AQ125" s="138">
        <v>0</v>
      </c>
      <c r="AR125" s="106">
        <v>0</v>
      </c>
      <c r="AS125" s="106">
        <v>0</v>
      </c>
      <c r="AT125" s="138">
        <v>0</v>
      </c>
      <c r="AU125" s="138">
        <v>0</v>
      </c>
    </row>
    <row r="126" spans="1:47">
      <c r="A126" s="21" t="s">
        <v>191</v>
      </c>
      <c r="B126" s="28" t="s">
        <v>50</v>
      </c>
      <c r="C126" s="63">
        <v>132</v>
      </c>
      <c r="D126" s="63">
        <v>182</v>
      </c>
      <c r="E126" s="63">
        <v>156</v>
      </c>
      <c r="F126" s="63">
        <v>124</v>
      </c>
      <c r="G126" s="64">
        <v>594</v>
      </c>
      <c r="H126" s="63">
        <v>89.986999999999995</v>
      </c>
      <c r="I126" s="63">
        <v>86.542000000000002</v>
      </c>
      <c r="J126" s="63">
        <v>-32.552999999999997</v>
      </c>
      <c r="K126" s="63">
        <v>142.983</v>
      </c>
      <c r="L126" s="64">
        <v>286.959</v>
      </c>
      <c r="M126" s="137">
        <v>147.256</v>
      </c>
      <c r="N126" s="137">
        <v>195.935</v>
      </c>
      <c r="O126" s="137">
        <v>149.018</v>
      </c>
      <c r="P126" s="137">
        <v>20.917999999999999</v>
      </c>
      <c r="Q126" s="64">
        <v>513.12699999999995</v>
      </c>
      <c r="R126" s="137">
        <v>111.01900000000001</v>
      </c>
      <c r="S126" s="137">
        <v>168.28</v>
      </c>
      <c r="T126" s="137">
        <v>162.113</v>
      </c>
      <c r="U126" s="137">
        <v>142.19800000000001</v>
      </c>
      <c r="V126" s="64">
        <v>583.61</v>
      </c>
      <c r="W126" s="137">
        <v>124.646</v>
      </c>
      <c r="X126" s="137">
        <v>178.01</v>
      </c>
      <c r="Y126" s="137">
        <v>155.71700000000001</v>
      </c>
      <c r="Z126" s="137">
        <v>137.93100000000001</v>
      </c>
      <c r="AA126" s="64">
        <v>596.30399999999997</v>
      </c>
      <c r="AB126" s="137">
        <v>100.524</v>
      </c>
      <c r="AC126" s="137">
        <v>130.22800000000001</v>
      </c>
      <c r="AD126" s="137">
        <v>184.09200000000001</v>
      </c>
      <c r="AE126" s="137">
        <v>147.761</v>
      </c>
      <c r="AF126" s="64">
        <v>562.60500000000002</v>
      </c>
      <c r="AG126" s="137">
        <v>112.754</v>
      </c>
      <c r="AH126" s="137">
        <v>231.77099999999999</v>
      </c>
      <c r="AI126" s="137">
        <v>240.357</v>
      </c>
      <c r="AJ126" s="137">
        <v>215.02199999999999</v>
      </c>
      <c r="AK126" s="64">
        <v>799.904</v>
      </c>
      <c r="AL126" s="137">
        <v>190.37200000000001</v>
      </c>
      <c r="AM126" s="137">
        <v>190.37200000000001</v>
      </c>
      <c r="AN126" s="137">
        <v>302.899</v>
      </c>
      <c r="AO126" s="137">
        <v>302.899</v>
      </c>
      <c r="AP126" s="137">
        <v>239.94</v>
      </c>
      <c r="AQ126" s="137">
        <v>207.941</v>
      </c>
      <c r="AR126" s="64">
        <v>941.15200000000004</v>
      </c>
      <c r="AS126" s="64">
        <v>941.15200000000004</v>
      </c>
      <c r="AT126" s="137">
        <v>158.50800000000001</v>
      </c>
      <c r="AU126" s="137">
        <v>269.15199999999999</v>
      </c>
    </row>
    <row r="127" spans="1:47">
      <c r="A127" s="21" t="s">
        <v>192</v>
      </c>
      <c r="B127" s="29" t="s">
        <v>52</v>
      </c>
      <c r="C127" s="101">
        <v>-6</v>
      </c>
      <c r="D127" s="101">
        <v>-10</v>
      </c>
      <c r="E127" s="101">
        <v>-7</v>
      </c>
      <c r="F127" s="101">
        <v>-6</v>
      </c>
      <c r="G127" s="106">
        <v>-29</v>
      </c>
      <c r="H127" s="101">
        <v>-4.4660000000000002</v>
      </c>
      <c r="I127" s="101">
        <v>-4.375</v>
      </c>
      <c r="J127" s="101">
        <v>1.544</v>
      </c>
      <c r="K127" s="101">
        <v>-6.6909999999999998</v>
      </c>
      <c r="L127" s="106">
        <v>-13.988</v>
      </c>
      <c r="M127" s="138">
        <v>-7.0750000000000002</v>
      </c>
      <c r="N127" s="138">
        <v>-9.9339999999999993</v>
      </c>
      <c r="O127" s="138">
        <v>-7.3810000000000002</v>
      </c>
      <c r="P127" s="138">
        <v>-1.0189999999999999</v>
      </c>
      <c r="Q127" s="106">
        <v>-25.408999999999999</v>
      </c>
      <c r="R127" s="138">
        <v>-5.484</v>
      </c>
      <c r="S127" s="138">
        <v>-7.1319999999999997</v>
      </c>
      <c r="T127" s="138">
        <v>-7.141</v>
      </c>
      <c r="U127" s="138">
        <v>-6.3330000000000002</v>
      </c>
      <c r="V127" s="106">
        <v>-26.09</v>
      </c>
      <c r="W127" s="138">
        <v>-5.6029999999999998</v>
      </c>
      <c r="X127" s="138">
        <v>-7.9660000000000002</v>
      </c>
      <c r="Y127" s="138">
        <v>-6.9420000000000002</v>
      </c>
      <c r="Z127" s="138">
        <v>-6.1680000000000001</v>
      </c>
      <c r="AA127" s="106">
        <v>-26.678999999999998</v>
      </c>
      <c r="AB127" s="138">
        <v>-4.524</v>
      </c>
      <c r="AC127" s="138">
        <v>-5.8460000000000001</v>
      </c>
      <c r="AD127" s="138">
        <v>-8.2040000000000006</v>
      </c>
      <c r="AE127" s="138">
        <v>-6.6479999999999997</v>
      </c>
      <c r="AF127" s="106">
        <v>-25.222000000000001</v>
      </c>
      <c r="AG127" s="138">
        <v>-5.0759999999999996</v>
      </c>
      <c r="AH127" s="138">
        <v>-10.366</v>
      </c>
      <c r="AI127" s="138">
        <v>-10.724</v>
      </c>
      <c r="AJ127" s="138">
        <v>-9.6039999999999992</v>
      </c>
      <c r="AK127" s="106">
        <v>-35.770000000000003</v>
      </c>
      <c r="AL127" s="138">
        <v>-7.6890000000000001</v>
      </c>
      <c r="AM127" s="138">
        <v>-7.6890000000000001</v>
      </c>
      <c r="AN127" s="138">
        <v>-12.2</v>
      </c>
      <c r="AO127" s="138">
        <v>-12.2</v>
      </c>
      <c r="AP127" s="138">
        <v>-12.885999999999999</v>
      </c>
      <c r="AQ127" s="138">
        <v>-9.2899999999999991</v>
      </c>
      <c r="AR127" s="106">
        <v>-42.064999999999998</v>
      </c>
      <c r="AS127" s="106">
        <v>-42.064999999999998</v>
      </c>
      <c r="AT127" s="138">
        <v>-7.1189999999999998</v>
      </c>
      <c r="AU127" s="138">
        <v>-12.031000000000001</v>
      </c>
    </row>
    <row r="128" spans="1:47">
      <c r="A128" s="108" t="s">
        <v>193</v>
      </c>
      <c r="B128" s="47" t="s">
        <v>54</v>
      </c>
      <c r="C128" s="80">
        <v>126</v>
      </c>
      <c r="D128" s="80">
        <v>172</v>
      </c>
      <c r="E128" s="80">
        <v>149</v>
      </c>
      <c r="F128" s="80">
        <v>118</v>
      </c>
      <c r="G128" s="80">
        <v>565</v>
      </c>
      <c r="H128" s="80">
        <v>85.521000000000001</v>
      </c>
      <c r="I128" s="80">
        <v>82.167000000000002</v>
      </c>
      <c r="J128" s="80">
        <v>-31.009</v>
      </c>
      <c r="K128" s="80">
        <v>136.292</v>
      </c>
      <c r="L128" s="80">
        <v>272.971</v>
      </c>
      <c r="M128" s="150">
        <v>140.18100000000001</v>
      </c>
      <c r="N128" s="150">
        <v>186.001</v>
      </c>
      <c r="O128" s="150">
        <v>141.637</v>
      </c>
      <c r="P128" s="150">
        <v>19.899000000000001</v>
      </c>
      <c r="Q128" s="80">
        <v>487.71800000000002</v>
      </c>
      <c r="R128" s="150">
        <v>105.535</v>
      </c>
      <c r="S128" s="150">
        <v>161.148</v>
      </c>
      <c r="T128" s="150">
        <v>154.97200000000001</v>
      </c>
      <c r="U128" s="150">
        <v>135.86500000000001</v>
      </c>
      <c r="V128" s="80">
        <v>557.52</v>
      </c>
      <c r="W128" s="150">
        <v>119.04300000000001</v>
      </c>
      <c r="X128" s="150">
        <v>170.04400000000001</v>
      </c>
      <c r="Y128" s="150">
        <v>148.77500000000001</v>
      </c>
      <c r="Z128" s="150">
        <v>131.76300000000001</v>
      </c>
      <c r="AA128" s="80">
        <v>569.625</v>
      </c>
      <c r="AB128" s="150">
        <v>96</v>
      </c>
      <c r="AC128" s="150">
        <v>124.38200000000001</v>
      </c>
      <c r="AD128" s="150">
        <v>175.88800000000001</v>
      </c>
      <c r="AE128" s="150">
        <v>141.113</v>
      </c>
      <c r="AF128" s="80">
        <v>537.38300000000004</v>
      </c>
      <c r="AG128" s="150">
        <v>107.678</v>
      </c>
      <c r="AH128" s="150">
        <v>221.405</v>
      </c>
      <c r="AI128" s="150">
        <v>229.63300000000001</v>
      </c>
      <c r="AJ128" s="150">
        <v>205.41800000000001</v>
      </c>
      <c r="AK128" s="80">
        <v>764.13400000000001</v>
      </c>
      <c r="AL128" s="150">
        <v>182.68299999999999</v>
      </c>
      <c r="AM128" s="150">
        <v>182.68299999999999</v>
      </c>
      <c r="AN128" s="150">
        <v>290.69900000000001</v>
      </c>
      <c r="AO128" s="150">
        <v>290.69900000000001</v>
      </c>
      <c r="AP128" s="150">
        <v>227.054</v>
      </c>
      <c r="AQ128" s="150">
        <v>198.65100000000001</v>
      </c>
      <c r="AR128" s="80">
        <v>899.08699999999999</v>
      </c>
      <c r="AS128" s="80">
        <v>899.08699999999999</v>
      </c>
      <c r="AT128" s="150">
        <v>151.38900000000001</v>
      </c>
      <c r="AU128" s="150">
        <v>257.12099999999998</v>
      </c>
    </row>
    <row r="129" spans="1:47">
      <c r="A129" s="110" t="s">
        <v>194</v>
      </c>
      <c r="B129" s="49" t="s">
        <v>58</v>
      </c>
      <c r="C129" s="81">
        <v>0</v>
      </c>
      <c r="D129" s="81">
        <v>5</v>
      </c>
      <c r="E129" s="81">
        <v>3</v>
      </c>
      <c r="F129" s="81">
        <v>-2</v>
      </c>
      <c r="G129" s="81">
        <v>6</v>
      </c>
      <c r="H129" s="81">
        <v>0</v>
      </c>
      <c r="I129" s="81">
        <v>0</v>
      </c>
      <c r="J129" s="81">
        <v>0</v>
      </c>
      <c r="K129" s="81">
        <v>-11.1</v>
      </c>
      <c r="L129" s="81">
        <v>-11.1</v>
      </c>
      <c r="M129" s="151">
        <v>0</v>
      </c>
      <c r="N129" s="151">
        <v>34.063500000000005</v>
      </c>
      <c r="O129" s="151">
        <v>4.7940115415999998</v>
      </c>
      <c r="P129" s="151">
        <v>1.4649999999999999</v>
      </c>
      <c r="Q129" s="81">
        <v>40.322511541600008</v>
      </c>
      <c r="R129" s="151">
        <v>0</v>
      </c>
      <c r="S129" s="151">
        <v>0</v>
      </c>
      <c r="T129" s="151">
        <v>-1.1779834095999999</v>
      </c>
      <c r="U129" s="151">
        <v>0.62470715924000009</v>
      </c>
      <c r="V129" s="81">
        <v>-0.55327625035999983</v>
      </c>
      <c r="W129" s="151">
        <v>-5.2194690435999958</v>
      </c>
      <c r="X129" s="151">
        <v>-1.5796256253200001</v>
      </c>
      <c r="Y129" s="151">
        <v>-5.2259999999999991</v>
      </c>
      <c r="Z129" s="151">
        <v>-7.5613363300000005</v>
      </c>
      <c r="AA129" s="81">
        <v>-14.366961955319999</v>
      </c>
      <c r="AB129" s="151">
        <v>-7.4219999999999997</v>
      </c>
      <c r="AC129" s="151">
        <v>-2.4578320368770123</v>
      </c>
      <c r="AD129" s="151">
        <v>0</v>
      </c>
      <c r="AE129" s="151">
        <v>0.98772900000000008</v>
      </c>
      <c r="AF129" s="81">
        <v>-1.4701030368770123</v>
      </c>
      <c r="AG129" s="151">
        <v>-8.2835869999999989</v>
      </c>
      <c r="AH129" s="151">
        <v>1.4689920000000001</v>
      </c>
      <c r="AI129" s="151">
        <v>0</v>
      </c>
      <c r="AJ129" s="151">
        <v>6.2877369999999999</v>
      </c>
      <c r="AK129" s="81">
        <v>7.756729</v>
      </c>
      <c r="AL129" s="151">
        <v>4.1115499999999994</v>
      </c>
      <c r="AM129" s="151">
        <v>4.1115499999999994</v>
      </c>
      <c r="AN129" s="151">
        <v>20.295826000000002</v>
      </c>
      <c r="AO129" s="151">
        <v>20.295826000000002</v>
      </c>
      <c r="AP129" s="151">
        <v>0</v>
      </c>
      <c r="AQ129" s="151">
        <v>0</v>
      </c>
      <c r="AR129" s="81">
        <v>24.407375999999999</v>
      </c>
      <c r="AS129" s="81">
        <v>24.407375999999999</v>
      </c>
      <c r="AT129" s="151">
        <v>0</v>
      </c>
      <c r="AU129" s="151">
        <v>0</v>
      </c>
    </row>
    <row r="130" spans="1:47">
      <c r="A130" s="21"/>
      <c r="B130" s="112"/>
      <c r="C130" s="113"/>
      <c r="D130" s="113"/>
      <c r="E130" s="113"/>
      <c r="F130" s="113"/>
      <c r="G130" s="113"/>
      <c r="H130" s="113"/>
      <c r="I130" s="113"/>
      <c r="J130" s="113"/>
      <c r="K130" s="113"/>
      <c r="L130" s="113"/>
      <c r="M130" s="152"/>
      <c r="N130" s="152"/>
      <c r="O130" s="152"/>
      <c r="P130" s="152"/>
      <c r="Q130" s="113"/>
      <c r="R130" s="152"/>
      <c r="S130" s="152"/>
      <c r="T130" s="152"/>
      <c r="U130" s="152"/>
      <c r="V130" s="113"/>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row>
    <row r="131" spans="1:47">
      <c r="A131" s="21"/>
      <c r="H131" s="88"/>
      <c r="I131" s="88"/>
      <c r="J131" s="88"/>
      <c r="K131" s="88"/>
      <c r="L131" s="88"/>
      <c r="M131" s="134"/>
      <c r="N131" s="134"/>
      <c r="O131" s="134"/>
      <c r="P131" s="134"/>
      <c r="Q131" s="88"/>
      <c r="R131" s="134"/>
      <c r="S131" s="134"/>
      <c r="T131" s="134"/>
      <c r="U131" s="134"/>
      <c r="V131" s="88"/>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row>
    <row r="132" spans="1:47" ht="16.5" thickBot="1">
      <c r="A132" s="21"/>
      <c r="B132" s="24" t="s">
        <v>195</v>
      </c>
      <c r="C132" s="90"/>
      <c r="D132" s="90"/>
      <c r="E132" s="90"/>
      <c r="F132" s="90"/>
      <c r="G132" s="90"/>
      <c r="H132" s="90"/>
      <c r="I132" s="90"/>
      <c r="J132" s="90"/>
      <c r="K132" s="90"/>
      <c r="L132" s="90"/>
      <c r="M132" s="136"/>
      <c r="N132" s="136"/>
      <c r="O132" s="136"/>
      <c r="P132" s="136"/>
      <c r="Q132" s="90"/>
      <c r="R132" s="136"/>
      <c r="S132" s="136"/>
      <c r="T132" s="136"/>
      <c r="U132" s="136"/>
      <c r="V132" s="90"/>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row>
    <row r="133" spans="1:47">
      <c r="A133" s="21"/>
      <c r="H133" s="88"/>
      <c r="I133" s="88"/>
      <c r="J133" s="88"/>
      <c r="K133" s="88"/>
      <c r="L133" s="88"/>
      <c r="M133" s="134"/>
      <c r="N133" s="134"/>
      <c r="O133" s="134"/>
      <c r="P133" s="134"/>
      <c r="Q133" s="88"/>
      <c r="R133" s="134"/>
      <c r="S133" s="134"/>
      <c r="T133" s="134"/>
      <c r="U133" s="134"/>
      <c r="V133" s="88"/>
      <c r="W133" s="134"/>
      <c r="X133" s="134"/>
      <c r="Y133" s="134"/>
      <c r="Z133" s="134"/>
      <c r="AA133" s="134"/>
      <c r="AB133" s="134"/>
      <c r="AC133" s="134"/>
      <c r="AD133" s="134"/>
      <c r="AE133" s="134"/>
      <c r="AF133" s="134"/>
      <c r="AG133" s="134"/>
      <c r="AH133" s="134"/>
      <c r="AI133" s="134"/>
      <c r="AJ133" s="134"/>
      <c r="AK133" s="134"/>
      <c r="AL133" s="134"/>
      <c r="AM133" s="60" t="s">
        <v>601</v>
      </c>
      <c r="AN133" s="134"/>
      <c r="AO133" s="60" t="str">
        <f>+$AM$13</f>
        <v>IFRS 17</v>
      </c>
      <c r="AP133" s="134"/>
      <c r="AQ133" s="134"/>
      <c r="AR133" s="134"/>
      <c r="AS133" s="141" t="s">
        <v>601</v>
      </c>
      <c r="AT133" s="134"/>
      <c r="AU133" s="134"/>
    </row>
    <row r="134" spans="1:47" ht="25.5">
      <c r="A134" s="21"/>
      <c r="B134" s="25" t="s">
        <v>24</v>
      </c>
      <c r="C134" s="61" t="s">
        <v>100</v>
      </c>
      <c r="D134" s="61" t="s">
        <v>101</v>
      </c>
      <c r="E134" s="61" t="s">
        <v>102</v>
      </c>
      <c r="F134" s="61" t="s">
        <v>103</v>
      </c>
      <c r="G134" s="61" t="s">
        <v>104</v>
      </c>
      <c r="H134" s="61" t="s">
        <v>482</v>
      </c>
      <c r="I134" s="61" t="s">
        <v>483</v>
      </c>
      <c r="J134" s="61" t="s">
        <v>484</v>
      </c>
      <c r="K134" s="61" t="s">
        <v>485</v>
      </c>
      <c r="L134" s="61" t="s">
        <v>486</v>
      </c>
      <c r="M134" s="60" t="s">
        <v>487</v>
      </c>
      <c r="N134" s="60" t="s">
        <v>488</v>
      </c>
      <c r="O134" s="60" t="s">
        <v>489</v>
      </c>
      <c r="P134" s="60" t="s">
        <v>490</v>
      </c>
      <c r="Q134" s="61" t="s">
        <v>491</v>
      </c>
      <c r="R134" s="60" t="s">
        <v>492</v>
      </c>
      <c r="S134" s="60" t="s">
        <v>493</v>
      </c>
      <c r="T134" s="60" t="s">
        <v>494</v>
      </c>
      <c r="U134" s="60" t="s">
        <v>495</v>
      </c>
      <c r="V134" s="61" t="s">
        <v>496</v>
      </c>
      <c r="W134" s="60" t="s">
        <v>497</v>
      </c>
      <c r="X134" s="60" t="s">
        <v>498</v>
      </c>
      <c r="Y134" s="60" t="s">
        <v>499</v>
      </c>
      <c r="Z134" s="60" t="s">
        <v>500</v>
      </c>
      <c r="AA134" s="60" t="s">
        <v>501</v>
      </c>
      <c r="AB134" s="60" t="s">
        <v>502</v>
      </c>
      <c r="AC134" s="60" t="s">
        <v>503</v>
      </c>
      <c r="AD134" s="60" t="s">
        <v>504</v>
      </c>
      <c r="AE134" s="60" t="s">
        <v>505</v>
      </c>
      <c r="AF134" s="60" t="s">
        <v>506</v>
      </c>
      <c r="AG134" s="60" t="s">
        <v>507</v>
      </c>
      <c r="AH134" s="60" t="s">
        <v>508</v>
      </c>
      <c r="AI134" s="60" t="s">
        <v>509</v>
      </c>
      <c r="AJ134" s="60" t="s">
        <v>510</v>
      </c>
      <c r="AK134" s="60" t="s">
        <v>511</v>
      </c>
      <c r="AL134" s="60" t="s">
        <v>512</v>
      </c>
      <c r="AM134" s="60" t="s">
        <v>512</v>
      </c>
      <c r="AN134" s="60" t="s">
        <v>569</v>
      </c>
      <c r="AO134" s="60" t="str">
        <f t="shared" ref="AO134" si="11">AO$14</f>
        <v>Q2-22
Stated</v>
      </c>
      <c r="AP134" s="60" t="s">
        <v>573</v>
      </c>
      <c r="AQ134" s="60" t="s">
        <v>604</v>
      </c>
      <c r="AR134" s="60" t="s">
        <v>605</v>
      </c>
      <c r="AS134" s="141" t="s">
        <v>605</v>
      </c>
      <c r="AT134" s="60" t="s">
        <v>610</v>
      </c>
      <c r="AU134" s="60" t="str">
        <f t="shared" ref="AU134" si="12">AU$14</f>
        <v>Q2-23
Stated</v>
      </c>
    </row>
    <row r="135" spans="1:47">
      <c r="A135" s="21"/>
      <c r="B135" s="26"/>
      <c r="H135" s="88"/>
      <c r="I135" s="88"/>
      <c r="J135" s="88"/>
      <c r="K135" s="88"/>
      <c r="L135" s="88"/>
      <c r="M135" s="134"/>
      <c r="N135" s="134"/>
      <c r="O135" s="134"/>
      <c r="P135" s="134"/>
      <c r="Q135" s="88"/>
      <c r="R135" s="134"/>
      <c r="S135" s="134"/>
      <c r="T135" s="134"/>
      <c r="U135" s="134"/>
      <c r="V135" s="88"/>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row>
    <row r="136" spans="1:47">
      <c r="A136" s="21" t="s">
        <v>196</v>
      </c>
      <c r="B136" s="28" t="s">
        <v>26</v>
      </c>
      <c r="C136" s="63">
        <v>644</v>
      </c>
      <c r="D136" s="63">
        <v>693</v>
      </c>
      <c r="E136" s="63">
        <v>636</v>
      </c>
      <c r="F136" s="63">
        <v>649</v>
      </c>
      <c r="G136" s="64">
        <v>2622</v>
      </c>
      <c r="H136" s="63">
        <v>624.14793180749496</v>
      </c>
      <c r="I136" s="63">
        <v>637.25678047296105</v>
      </c>
      <c r="J136" s="63">
        <v>632.25767032421402</v>
      </c>
      <c r="K136" s="63">
        <v>611.47929959073304</v>
      </c>
      <c r="L136" s="64">
        <v>2505.1416821953999</v>
      </c>
      <c r="M136" s="137">
        <v>606.60793734443496</v>
      </c>
      <c r="N136" s="137">
        <v>638.93882022912805</v>
      </c>
      <c r="O136" s="137">
        <v>618.78943424034605</v>
      </c>
      <c r="P136" s="137">
        <v>617.39913564228198</v>
      </c>
      <c r="Q136" s="64">
        <v>2481.7353274561901</v>
      </c>
      <c r="R136" s="137">
        <v>677.41104857053494</v>
      </c>
      <c r="S136" s="137">
        <v>688.54678699856095</v>
      </c>
      <c r="T136" s="137">
        <v>661.73112656237595</v>
      </c>
      <c r="U136" s="137">
        <v>704.23228997292904</v>
      </c>
      <c r="V136" s="64">
        <v>2731.9212521044001</v>
      </c>
      <c r="W136" s="137">
        <v>676.64436098015301</v>
      </c>
      <c r="X136" s="137">
        <v>714.53880037981105</v>
      </c>
      <c r="Y136" s="137">
        <v>691.73944304153895</v>
      </c>
      <c r="Z136" s="137">
        <v>712.61569609989897</v>
      </c>
      <c r="AA136" s="64">
        <v>2795.5383005014</v>
      </c>
      <c r="AB136" s="137">
        <v>670.41742911593099</v>
      </c>
      <c r="AC136" s="137">
        <v>639.72607946226299</v>
      </c>
      <c r="AD136" s="137">
        <v>656.67998736737297</v>
      </c>
      <c r="AE136" s="137">
        <v>692.31423574118105</v>
      </c>
      <c r="AF136" s="64">
        <v>2659.1377316867502</v>
      </c>
      <c r="AG136" s="137">
        <v>693.40264640916803</v>
      </c>
      <c r="AH136" s="137">
        <v>801.28581187664997</v>
      </c>
      <c r="AI136" s="137">
        <v>794.22633297812695</v>
      </c>
      <c r="AJ136" s="137">
        <v>824.26045456505199</v>
      </c>
      <c r="AK136" s="64">
        <v>3113.1752458289998</v>
      </c>
      <c r="AL136" s="137">
        <v>786.48812933710599</v>
      </c>
      <c r="AM136" s="137">
        <v>786.48812933710599</v>
      </c>
      <c r="AN136" s="137">
        <v>812.22329569472004</v>
      </c>
      <c r="AO136" s="137">
        <v>812.22329569472402</v>
      </c>
      <c r="AP136" s="137">
        <v>804.16598327093504</v>
      </c>
      <c r="AQ136" s="137">
        <v>895.90016386943898</v>
      </c>
      <c r="AR136" s="64">
        <v>3298.7775721722001</v>
      </c>
      <c r="AS136" s="64">
        <v>3298.7775721722001</v>
      </c>
      <c r="AT136" s="137">
        <v>968.82589467994296</v>
      </c>
      <c r="AU136" s="137">
        <v>982.06224162472404</v>
      </c>
    </row>
    <row r="137" spans="1:47">
      <c r="A137" s="21" t="s">
        <v>197</v>
      </c>
      <c r="B137" s="29" t="s">
        <v>28</v>
      </c>
      <c r="C137" s="101">
        <v>-383</v>
      </c>
      <c r="D137" s="101">
        <v>-365</v>
      </c>
      <c r="E137" s="101">
        <v>-354</v>
      </c>
      <c r="F137" s="101">
        <v>-430</v>
      </c>
      <c r="G137" s="106">
        <v>-1532</v>
      </c>
      <c r="H137" s="95">
        <v>-374.46810902468002</v>
      </c>
      <c r="I137" s="95">
        <v>-369.77959744394002</v>
      </c>
      <c r="J137" s="95">
        <v>-360.70145902991402</v>
      </c>
      <c r="K137" s="95">
        <v>-451.56497144276102</v>
      </c>
      <c r="L137" s="96">
        <v>-1556.5141369413</v>
      </c>
      <c r="M137" s="95">
        <v>-371.72462892365797</v>
      </c>
      <c r="N137" s="95">
        <v>-372.21155248923401</v>
      </c>
      <c r="O137" s="95">
        <v>-364.260076893536</v>
      </c>
      <c r="P137" s="95">
        <v>-449.27191384064901</v>
      </c>
      <c r="Q137" s="96">
        <v>-1557.4681721470799</v>
      </c>
      <c r="R137" s="95">
        <v>-440.15848941124102</v>
      </c>
      <c r="S137" s="95">
        <v>-414.10252108217799</v>
      </c>
      <c r="T137" s="95">
        <v>-416.51040585547503</v>
      </c>
      <c r="U137" s="95">
        <v>-467.48205598881299</v>
      </c>
      <c r="V137" s="96">
        <v>-1738.25347233771</v>
      </c>
      <c r="W137" s="95">
        <v>-435.48239547209897</v>
      </c>
      <c r="X137" s="95">
        <v>-442.73787192888699</v>
      </c>
      <c r="Y137" s="95">
        <v>-421.73951217847701</v>
      </c>
      <c r="Z137" s="95">
        <v>-453.51299544744995</v>
      </c>
      <c r="AA137" s="96">
        <v>-1753.4727750269101</v>
      </c>
      <c r="AB137" s="95">
        <v>-445.37250523195598</v>
      </c>
      <c r="AC137" s="95">
        <v>-427.77864289882598</v>
      </c>
      <c r="AD137" s="95">
        <v>-415.331571376505</v>
      </c>
      <c r="AE137" s="95">
        <v>-464.58545285501901</v>
      </c>
      <c r="AF137" s="96">
        <v>-1753.06817236231</v>
      </c>
      <c r="AG137" s="95">
        <v>-435.73807574982698</v>
      </c>
      <c r="AH137" s="95">
        <v>-494.09011445231403</v>
      </c>
      <c r="AI137" s="95">
        <v>-494.88564224261899</v>
      </c>
      <c r="AJ137" s="95">
        <v>-850.69256373043902</v>
      </c>
      <c r="AK137" s="96">
        <v>-2275.4063961751999</v>
      </c>
      <c r="AL137" s="95">
        <v>-516.29926960281398</v>
      </c>
      <c r="AM137" s="95">
        <v>-516.29926960281398</v>
      </c>
      <c r="AN137" s="95">
        <v>-510.01738168610996</v>
      </c>
      <c r="AO137" s="95">
        <v>-510.01738168611405</v>
      </c>
      <c r="AP137" s="95">
        <v>-485.58203443311498</v>
      </c>
      <c r="AQ137" s="95">
        <v>-592.74232188210306</v>
      </c>
      <c r="AR137" s="96">
        <v>-2104.6410076041402</v>
      </c>
      <c r="AS137" s="96">
        <v>-2104.6410076041402</v>
      </c>
      <c r="AT137" s="95">
        <v>-523.57081882266004</v>
      </c>
      <c r="AU137" s="95">
        <v>-503.218691726136</v>
      </c>
    </row>
    <row r="138" spans="1:47">
      <c r="A138" s="97" t="s">
        <v>198</v>
      </c>
      <c r="B138" s="31" t="s">
        <v>30</v>
      </c>
      <c r="C138" s="98"/>
      <c r="D138" s="98"/>
      <c r="E138" s="98"/>
      <c r="F138" s="99"/>
      <c r="G138" s="100"/>
      <c r="H138" s="99">
        <v>-8.06</v>
      </c>
      <c r="I138" s="99">
        <v>-2.1399999999999988</v>
      </c>
      <c r="J138" s="99">
        <v>0</v>
      </c>
      <c r="K138" s="99">
        <v>0</v>
      </c>
      <c r="L138" s="100">
        <v>-10.199999999999999</v>
      </c>
      <c r="M138" s="99">
        <v>-10.199999999999999</v>
      </c>
      <c r="N138" s="99">
        <v>-0.29000000000000092</v>
      </c>
      <c r="O138" s="99">
        <v>0</v>
      </c>
      <c r="P138" s="99">
        <v>0</v>
      </c>
      <c r="Q138" s="100">
        <v>-10.49</v>
      </c>
      <c r="R138" s="99">
        <v>-16.709499999999998</v>
      </c>
      <c r="S138" s="99">
        <v>-5.0904999999999996</v>
      </c>
      <c r="T138" s="99">
        <v>0</v>
      </c>
      <c r="U138" s="99">
        <v>0</v>
      </c>
      <c r="V138" s="100">
        <v>-21.799999999999997</v>
      </c>
      <c r="W138" s="99">
        <v>-15.16</v>
      </c>
      <c r="X138" s="99">
        <v>-6.9726237600000012</v>
      </c>
      <c r="Y138" s="99">
        <v>0</v>
      </c>
      <c r="Z138" s="99">
        <v>-1.4269999999783067E-4</v>
      </c>
      <c r="AA138" s="100">
        <v>-22.132766459999999</v>
      </c>
      <c r="AB138" s="99">
        <v>-15.85563</v>
      </c>
      <c r="AC138" s="99">
        <v>-9.4279275299999998</v>
      </c>
      <c r="AD138" s="99">
        <v>0</v>
      </c>
      <c r="AE138" s="99">
        <v>0</v>
      </c>
      <c r="AF138" s="100">
        <v>-25.28355753</v>
      </c>
      <c r="AG138" s="99">
        <v>-20.433127630000001</v>
      </c>
      <c r="AH138" s="99">
        <v>-12.486760449999899</v>
      </c>
      <c r="AI138" s="99">
        <v>0</v>
      </c>
      <c r="AJ138" s="99">
        <v>0</v>
      </c>
      <c r="AK138" s="100">
        <v>-32.9198880799999</v>
      </c>
      <c r="AL138" s="99">
        <v>-29.652971000000001</v>
      </c>
      <c r="AM138" s="99">
        <v>-29.652971000000001</v>
      </c>
      <c r="AN138" s="99">
        <v>-8.4381836999999962</v>
      </c>
      <c r="AO138" s="99">
        <v>-8.4381836999999962</v>
      </c>
      <c r="AP138" s="99">
        <v>0</v>
      </c>
      <c r="AQ138" s="99">
        <v>0</v>
      </c>
      <c r="AR138" s="100">
        <v>-38.091154699999997</v>
      </c>
      <c r="AS138" s="100">
        <v>-38.091154699999997</v>
      </c>
      <c r="AT138" s="99">
        <v>-39.948</v>
      </c>
      <c r="AU138" s="99">
        <v>-3.0000000000285354E-4</v>
      </c>
    </row>
    <row r="139" spans="1:47">
      <c r="A139" s="21" t="s">
        <v>199</v>
      </c>
      <c r="B139" s="28" t="s">
        <v>32</v>
      </c>
      <c r="C139" s="63">
        <v>261</v>
      </c>
      <c r="D139" s="63">
        <v>328</v>
      </c>
      <c r="E139" s="63">
        <v>282</v>
      </c>
      <c r="F139" s="63">
        <v>219</v>
      </c>
      <c r="G139" s="64">
        <v>1090</v>
      </c>
      <c r="H139" s="63">
        <v>249.67982278281499</v>
      </c>
      <c r="I139" s="63">
        <v>267.47718302902098</v>
      </c>
      <c r="J139" s="63">
        <v>271.55621129430102</v>
      </c>
      <c r="K139" s="63">
        <v>159.91432814797099</v>
      </c>
      <c r="L139" s="64">
        <v>948.62754525410799</v>
      </c>
      <c r="M139" s="137">
        <v>234.88330842077701</v>
      </c>
      <c r="N139" s="137">
        <v>266.72726773989399</v>
      </c>
      <c r="O139" s="137">
        <v>254.52935734680901</v>
      </c>
      <c r="P139" s="137">
        <v>168.127221801632</v>
      </c>
      <c r="Q139" s="64">
        <v>924.26715530911304</v>
      </c>
      <c r="R139" s="137">
        <v>237.25255915929401</v>
      </c>
      <c r="S139" s="137">
        <v>274.44426591638302</v>
      </c>
      <c r="T139" s="137">
        <v>245.22072070690101</v>
      </c>
      <c r="U139" s="137">
        <v>236.75023398411599</v>
      </c>
      <c r="V139" s="64">
        <v>993.66777976669403</v>
      </c>
      <c r="W139" s="137">
        <v>241.16196550805401</v>
      </c>
      <c r="X139" s="137">
        <v>271.80092845092503</v>
      </c>
      <c r="Y139" s="137">
        <v>269.99993086306102</v>
      </c>
      <c r="Z139" s="137">
        <v>259.10270065244998</v>
      </c>
      <c r="AA139" s="64">
        <v>1042.06552547449</v>
      </c>
      <c r="AB139" s="137">
        <v>225.044923883975</v>
      </c>
      <c r="AC139" s="137">
        <v>211.94743656343701</v>
      </c>
      <c r="AD139" s="137">
        <v>241.348415990869</v>
      </c>
      <c r="AE139" s="137">
        <v>227.72878288616101</v>
      </c>
      <c r="AF139" s="64">
        <v>906.06955932444203</v>
      </c>
      <c r="AG139" s="137">
        <v>257.664570659341</v>
      </c>
      <c r="AH139" s="137">
        <v>307.195697424336</v>
      </c>
      <c r="AI139" s="137">
        <v>299.34069073550899</v>
      </c>
      <c r="AJ139" s="137">
        <v>-26.432109165387299</v>
      </c>
      <c r="AK139" s="64">
        <v>837.76884965379804</v>
      </c>
      <c r="AL139" s="137">
        <v>270.18885973429201</v>
      </c>
      <c r="AM139" s="137">
        <v>270.18885973429201</v>
      </c>
      <c r="AN139" s="137">
        <v>302.20591400861002</v>
      </c>
      <c r="AO139" s="137">
        <v>302.20591400860997</v>
      </c>
      <c r="AP139" s="137">
        <v>318.58394883782</v>
      </c>
      <c r="AQ139" s="137">
        <v>303.15784198733502</v>
      </c>
      <c r="AR139" s="64">
        <v>1194.1365645680601</v>
      </c>
      <c r="AS139" s="64">
        <v>1194.1365645680601</v>
      </c>
      <c r="AT139" s="137">
        <v>445.25507585728297</v>
      </c>
      <c r="AU139" s="137">
        <v>478.84354989858798</v>
      </c>
    </row>
    <row r="140" spans="1:47">
      <c r="A140" s="21" t="s">
        <v>200</v>
      </c>
      <c r="B140" s="29" t="s">
        <v>34</v>
      </c>
      <c r="C140" s="101">
        <v>-149</v>
      </c>
      <c r="D140" s="101">
        <v>-149</v>
      </c>
      <c r="E140" s="101">
        <v>-146</v>
      </c>
      <c r="F140" s="101">
        <v>-145</v>
      </c>
      <c r="G140" s="106">
        <v>-589</v>
      </c>
      <c r="H140" s="101">
        <v>-126.706452572505</v>
      </c>
      <c r="I140" s="101">
        <v>-113.10048369759301</v>
      </c>
      <c r="J140" s="101">
        <v>-108.470970544461</v>
      </c>
      <c r="K140" s="101">
        <v>-105.632438362548</v>
      </c>
      <c r="L140" s="106">
        <v>-453.91034517710801</v>
      </c>
      <c r="M140" s="138">
        <v>-104.48967882293501</v>
      </c>
      <c r="N140" s="138">
        <v>-107.340264694219</v>
      </c>
      <c r="O140" s="138">
        <v>-113.073684311953</v>
      </c>
      <c r="P140" s="138">
        <v>-104.36539079863699</v>
      </c>
      <c r="Q140" s="106">
        <v>-429.269018627744</v>
      </c>
      <c r="R140" s="138">
        <v>-93.312010553514</v>
      </c>
      <c r="S140" s="138">
        <v>-85.304611795490302</v>
      </c>
      <c r="T140" s="138">
        <v>-95.360466901247605</v>
      </c>
      <c r="U140" s="138">
        <v>-83.775020721439901</v>
      </c>
      <c r="V140" s="106">
        <v>-357.75210997169199</v>
      </c>
      <c r="W140" s="138">
        <v>-88.529049521877695</v>
      </c>
      <c r="X140" s="138">
        <v>-83.690000135213495</v>
      </c>
      <c r="Y140" s="138">
        <v>-84.164225583527994</v>
      </c>
      <c r="Z140" s="138">
        <v>-78.240659106431295</v>
      </c>
      <c r="AA140" s="106">
        <v>-334.62393434705098</v>
      </c>
      <c r="AB140" s="138">
        <v>-115.365637295342</v>
      </c>
      <c r="AC140" s="138">
        <v>-198.51567301971301</v>
      </c>
      <c r="AD140" s="138">
        <v>-124.493164145268</v>
      </c>
      <c r="AE140" s="138">
        <v>-131.07859426392699</v>
      </c>
      <c r="AF140" s="106">
        <v>-569.45306872424999</v>
      </c>
      <c r="AG140" s="138">
        <v>-99.812624751608695</v>
      </c>
      <c r="AH140" s="138">
        <v>-120.220527836225</v>
      </c>
      <c r="AI140" s="138">
        <v>-108.834060663692</v>
      </c>
      <c r="AJ140" s="138">
        <v>-450.58117921480402</v>
      </c>
      <c r="AK140" s="106">
        <v>-779.44839246633001</v>
      </c>
      <c r="AL140" s="138">
        <v>-273.047294767869</v>
      </c>
      <c r="AM140" s="138">
        <v>-273.047294767869</v>
      </c>
      <c r="AN140" s="138">
        <v>-117.269530874081</v>
      </c>
      <c r="AO140" s="138">
        <v>-117.269530874081</v>
      </c>
      <c r="AP140" s="138">
        <v>-119.981552685048</v>
      </c>
      <c r="AQ140" s="138">
        <v>-189.45488242007201</v>
      </c>
      <c r="AR140" s="106">
        <v>-699.75326074707095</v>
      </c>
      <c r="AS140" s="106">
        <v>-699.75326074707095</v>
      </c>
      <c r="AT140" s="138">
        <v>-114.041547702638</v>
      </c>
      <c r="AU140" s="138">
        <v>-126.98817623399999</v>
      </c>
    </row>
    <row r="141" spans="1:47">
      <c r="A141" s="21" t="s">
        <v>201</v>
      </c>
      <c r="B141" s="29" t="s">
        <v>38</v>
      </c>
      <c r="C141" s="101">
        <v>0</v>
      </c>
      <c r="D141" s="101">
        <v>0</v>
      </c>
      <c r="E141" s="101">
        <v>0</v>
      </c>
      <c r="F141" s="101">
        <v>0</v>
      </c>
      <c r="G141" s="106">
        <v>0</v>
      </c>
      <c r="H141" s="101">
        <v>-8.3273001483905799E-4</v>
      </c>
      <c r="I141" s="101">
        <v>2.5806241630527902E-4</v>
      </c>
      <c r="J141" s="101">
        <v>1.45040918034538E-2</v>
      </c>
      <c r="K141" s="101">
        <v>-1.39294242044201E-2</v>
      </c>
      <c r="L141" s="106">
        <v>0</v>
      </c>
      <c r="M141" s="138">
        <v>0</v>
      </c>
      <c r="N141" s="138">
        <v>0</v>
      </c>
      <c r="O141" s="138">
        <v>0</v>
      </c>
      <c r="P141" s="138">
        <v>0</v>
      </c>
      <c r="Q141" s="106">
        <v>0</v>
      </c>
      <c r="R141" s="138">
        <v>0</v>
      </c>
      <c r="S141" s="138">
        <v>0</v>
      </c>
      <c r="T141" s="138">
        <v>0</v>
      </c>
      <c r="U141" s="138">
        <v>0</v>
      </c>
      <c r="V141" s="106">
        <v>0</v>
      </c>
      <c r="W141" s="138">
        <v>0</v>
      </c>
      <c r="X141" s="138">
        <v>0</v>
      </c>
      <c r="Y141" s="138">
        <v>0</v>
      </c>
      <c r="Z141" s="138">
        <v>0</v>
      </c>
      <c r="AA141" s="106">
        <v>0</v>
      </c>
      <c r="AB141" s="138">
        <v>0</v>
      </c>
      <c r="AC141" s="138">
        <v>0</v>
      </c>
      <c r="AD141" s="138">
        <v>0</v>
      </c>
      <c r="AE141" s="138">
        <v>0</v>
      </c>
      <c r="AF141" s="106">
        <v>0</v>
      </c>
      <c r="AG141" s="138">
        <v>0</v>
      </c>
      <c r="AH141" s="138">
        <v>0.39900000000000002</v>
      </c>
      <c r="AI141" s="138">
        <v>0.94</v>
      </c>
      <c r="AJ141" s="138">
        <v>1.5780000000000001</v>
      </c>
      <c r="AK141" s="106">
        <v>2.9169999999999998</v>
      </c>
      <c r="AL141" s="138">
        <v>1.1259999999999999</v>
      </c>
      <c r="AM141" s="138">
        <v>1.1259999999999999</v>
      </c>
      <c r="AN141" s="138">
        <v>4.7997223245831298E-2</v>
      </c>
      <c r="AO141" s="138">
        <v>4.7997223245830112E-2</v>
      </c>
      <c r="AP141" s="138">
        <v>0.49713475580358801</v>
      </c>
      <c r="AQ141" s="138">
        <v>0.56844075604859701</v>
      </c>
      <c r="AR141" s="106">
        <v>2.2395727350980201</v>
      </c>
      <c r="AS141" s="106">
        <v>2.2395727350980201</v>
      </c>
      <c r="AT141" s="138">
        <v>0.399722245803242</v>
      </c>
      <c r="AU141" s="138">
        <v>0.47821279950915302</v>
      </c>
    </row>
    <row r="142" spans="1:47">
      <c r="A142" s="21" t="s">
        <v>202</v>
      </c>
      <c r="B142" s="29" t="s">
        <v>40</v>
      </c>
      <c r="C142" s="101">
        <v>0</v>
      </c>
      <c r="D142" s="101">
        <v>0</v>
      </c>
      <c r="E142" s="101">
        <v>2</v>
      </c>
      <c r="F142" s="101">
        <v>0</v>
      </c>
      <c r="G142" s="106">
        <v>2</v>
      </c>
      <c r="H142" s="101">
        <v>4.3930832950112401E-3</v>
      </c>
      <c r="I142" s="101">
        <v>0.189565312188549</v>
      </c>
      <c r="J142" s="101">
        <v>0.73761952285131005</v>
      </c>
      <c r="K142" s="101">
        <v>-1.4153119096037501</v>
      </c>
      <c r="L142" s="106">
        <v>-0.483733991268879</v>
      </c>
      <c r="M142" s="138">
        <v>0.21897630316276201</v>
      </c>
      <c r="N142" s="138">
        <v>1.5220736637489201E-2</v>
      </c>
      <c r="O142" s="138">
        <v>-7.5931081791970803</v>
      </c>
      <c r="P142" s="138">
        <v>-4.26211940977994</v>
      </c>
      <c r="Q142" s="106">
        <v>-11.621030549176799</v>
      </c>
      <c r="R142" s="138">
        <v>-5.1384483011318302E-2</v>
      </c>
      <c r="S142" s="138">
        <v>-0.16858326052595701</v>
      </c>
      <c r="T142" s="138">
        <v>0.45132934130372998</v>
      </c>
      <c r="U142" s="138">
        <v>13.925449163853299</v>
      </c>
      <c r="V142" s="106">
        <v>14.1568107616198</v>
      </c>
      <c r="W142" s="138">
        <v>6.3177467943121499E-2</v>
      </c>
      <c r="X142" s="138">
        <v>-1.0703719934462801</v>
      </c>
      <c r="Y142" s="138">
        <v>-2.7647706452485599E-2</v>
      </c>
      <c r="Z142" s="138">
        <v>3.3973228722282598</v>
      </c>
      <c r="AA142" s="106">
        <v>2.3624806402726199</v>
      </c>
      <c r="AB142" s="138">
        <v>1.09848084116886</v>
      </c>
      <c r="AC142" s="138">
        <v>64.713864296813298</v>
      </c>
      <c r="AD142" s="138">
        <v>6.2256125904963904</v>
      </c>
      <c r="AE142" s="138">
        <v>-0.35892142200584398</v>
      </c>
      <c r="AF142" s="106">
        <v>71.679036306472696</v>
      </c>
      <c r="AG142" s="138">
        <v>2.3554019181492198</v>
      </c>
      <c r="AH142" s="138">
        <v>-15.831974769068101</v>
      </c>
      <c r="AI142" s="138">
        <v>0.36651288358892298</v>
      </c>
      <c r="AJ142" s="138">
        <v>-0.16617048615163801</v>
      </c>
      <c r="AK142" s="106">
        <v>-13.276230453481601</v>
      </c>
      <c r="AL142" s="138">
        <v>-0.236428163449553</v>
      </c>
      <c r="AM142" s="138">
        <v>-0.236428163449553</v>
      </c>
      <c r="AN142" s="138">
        <v>6.3446920706061798</v>
      </c>
      <c r="AO142" s="138">
        <v>6.3446920706061727</v>
      </c>
      <c r="AP142" s="138">
        <v>0.102288224883616</v>
      </c>
      <c r="AQ142" s="138">
        <v>1.2248114483811401</v>
      </c>
      <c r="AR142" s="106">
        <v>7.43536358042138</v>
      </c>
      <c r="AS142" s="106">
        <v>7.43536358042138</v>
      </c>
      <c r="AT142" s="138">
        <v>9.2909584591868502E-2</v>
      </c>
      <c r="AU142" s="138">
        <v>0.35546117122431697</v>
      </c>
    </row>
    <row r="143" spans="1:47">
      <c r="A143" s="21" t="s">
        <v>203</v>
      </c>
      <c r="B143" s="29" t="s">
        <v>42</v>
      </c>
      <c r="C143" s="101">
        <v>0</v>
      </c>
      <c r="D143" s="101">
        <v>0</v>
      </c>
      <c r="E143" s="101">
        <v>0</v>
      </c>
      <c r="F143" s="101">
        <v>0</v>
      </c>
      <c r="G143" s="106">
        <v>0</v>
      </c>
      <c r="H143" s="101">
        <v>0</v>
      </c>
      <c r="I143" s="101">
        <v>0</v>
      </c>
      <c r="J143" s="101">
        <v>0</v>
      </c>
      <c r="K143" s="101">
        <v>0</v>
      </c>
      <c r="L143" s="106">
        <v>0</v>
      </c>
      <c r="M143" s="138">
        <v>0</v>
      </c>
      <c r="N143" s="138">
        <v>0</v>
      </c>
      <c r="O143" s="138">
        <v>0</v>
      </c>
      <c r="P143" s="138">
        <v>3.5570414469111698E-4</v>
      </c>
      <c r="Q143" s="106">
        <v>3.5570414469111698E-4</v>
      </c>
      <c r="R143" s="138">
        <v>0</v>
      </c>
      <c r="S143" s="138">
        <v>0</v>
      </c>
      <c r="T143" s="138">
        <v>0</v>
      </c>
      <c r="U143" s="138">
        <v>0</v>
      </c>
      <c r="V143" s="106">
        <v>0</v>
      </c>
      <c r="W143" s="138">
        <v>0</v>
      </c>
      <c r="X143" s="138">
        <v>0</v>
      </c>
      <c r="Y143" s="138">
        <v>0</v>
      </c>
      <c r="Z143" s="138">
        <v>0</v>
      </c>
      <c r="AA143" s="106">
        <v>0</v>
      </c>
      <c r="AB143" s="138">
        <v>0</v>
      </c>
      <c r="AC143" s="138">
        <v>0</v>
      </c>
      <c r="AD143" s="138">
        <v>0</v>
      </c>
      <c r="AE143" s="138">
        <v>0</v>
      </c>
      <c r="AF143" s="106">
        <v>0</v>
      </c>
      <c r="AG143" s="138">
        <v>0</v>
      </c>
      <c r="AH143" s="138">
        <v>377.63200000000001</v>
      </c>
      <c r="AI143" s="138">
        <v>0</v>
      </c>
      <c r="AJ143" s="138">
        <v>119.233</v>
      </c>
      <c r="AK143" s="106">
        <v>496.86500000000001</v>
      </c>
      <c r="AL143" s="138">
        <v>0</v>
      </c>
      <c r="AM143" s="138">
        <v>0</v>
      </c>
      <c r="AN143" s="138">
        <v>0</v>
      </c>
      <c r="AO143" s="138">
        <v>0</v>
      </c>
      <c r="AP143" s="138">
        <v>0</v>
      </c>
      <c r="AQ143" s="138">
        <v>0</v>
      </c>
      <c r="AR143" s="106">
        <v>0</v>
      </c>
      <c r="AS143" s="106">
        <v>0</v>
      </c>
      <c r="AT143" s="138">
        <v>0</v>
      </c>
      <c r="AU143" s="138">
        <v>0</v>
      </c>
    </row>
    <row r="144" spans="1:47">
      <c r="A144" s="21" t="s">
        <v>204</v>
      </c>
      <c r="B144" s="28" t="s">
        <v>44</v>
      </c>
      <c r="C144" s="63">
        <v>112</v>
      </c>
      <c r="D144" s="63">
        <v>179</v>
      </c>
      <c r="E144" s="63">
        <v>138</v>
      </c>
      <c r="F144" s="63">
        <v>74</v>
      </c>
      <c r="G144" s="64">
        <v>503</v>
      </c>
      <c r="H144" s="63">
        <v>122.97693056359</v>
      </c>
      <c r="I144" s="63">
        <v>154.566522706032</v>
      </c>
      <c r="J144" s="63">
        <v>163.83736436449399</v>
      </c>
      <c r="K144" s="63">
        <v>52.852648451614598</v>
      </c>
      <c r="L144" s="64">
        <v>494.23346608573098</v>
      </c>
      <c r="M144" s="137">
        <v>130.612605901005</v>
      </c>
      <c r="N144" s="137">
        <v>159.402223782313</v>
      </c>
      <c r="O144" s="137">
        <v>133.862564855659</v>
      </c>
      <c r="P144" s="137">
        <v>59.5000672973596</v>
      </c>
      <c r="Q144" s="64">
        <v>483.37746183633698</v>
      </c>
      <c r="R144" s="137">
        <v>143.88916412276899</v>
      </c>
      <c r="S144" s="137">
        <v>188.97107086036601</v>
      </c>
      <c r="T144" s="137">
        <v>150.31158314695699</v>
      </c>
      <c r="U144" s="137">
        <v>166.90066242653</v>
      </c>
      <c r="V144" s="64">
        <v>650.07248055662205</v>
      </c>
      <c r="W144" s="137">
        <v>152.69609345411899</v>
      </c>
      <c r="X144" s="137">
        <v>187.04055632226499</v>
      </c>
      <c r="Y144" s="137">
        <v>185.80805757307999</v>
      </c>
      <c r="Z144" s="137">
        <v>184.259364418247</v>
      </c>
      <c r="AA144" s="64">
        <v>709.804071767712</v>
      </c>
      <c r="AB144" s="137">
        <v>110.777767429802</v>
      </c>
      <c r="AC144" s="137">
        <v>78.145627840536704</v>
      </c>
      <c r="AD144" s="137">
        <v>123.080864436097</v>
      </c>
      <c r="AE144" s="137">
        <v>96.291267200228404</v>
      </c>
      <c r="AF144" s="64">
        <v>408.29552690666401</v>
      </c>
      <c r="AG144" s="137">
        <v>160.20734782588201</v>
      </c>
      <c r="AH144" s="137">
        <v>549.17419481904199</v>
      </c>
      <c r="AI144" s="137">
        <v>191.813142955405</v>
      </c>
      <c r="AJ144" s="137">
        <v>-356.36845886634302</v>
      </c>
      <c r="AK144" s="64">
        <v>544.826226733986</v>
      </c>
      <c r="AL144" s="137">
        <v>-1.96886319702704</v>
      </c>
      <c r="AM144" s="137">
        <v>-1.9688631970271</v>
      </c>
      <c r="AN144" s="137">
        <v>191.32907242838101</v>
      </c>
      <c r="AO144" s="137">
        <v>191.3290724283811</v>
      </c>
      <c r="AP144" s="137">
        <v>199.201819133459</v>
      </c>
      <c r="AQ144" s="137">
        <v>115.496211771692</v>
      </c>
      <c r="AR144" s="64">
        <v>504.05824013650602</v>
      </c>
      <c r="AS144" s="64">
        <v>504.05824013650499</v>
      </c>
      <c r="AT144" s="137">
        <v>331.70615998504002</v>
      </c>
      <c r="AU144" s="137">
        <v>352.689047635321</v>
      </c>
    </row>
    <row r="145" spans="1:47">
      <c r="A145" s="21" t="s">
        <v>205</v>
      </c>
      <c r="B145" s="29" t="s">
        <v>46</v>
      </c>
      <c r="C145" s="101">
        <v>-46</v>
      </c>
      <c r="D145" s="101">
        <v>-57</v>
      </c>
      <c r="E145" s="101">
        <v>-40</v>
      </c>
      <c r="F145" s="101">
        <v>-18</v>
      </c>
      <c r="G145" s="106">
        <v>-161</v>
      </c>
      <c r="H145" s="101">
        <v>-42.502830482395296</v>
      </c>
      <c r="I145" s="101">
        <v>-48.393033278496901</v>
      </c>
      <c r="J145" s="101">
        <v>-52.230238977562898</v>
      </c>
      <c r="K145" s="101">
        <v>-13.6015965612683</v>
      </c>
      <c r="L145" s="106">
        <v>-156.72769929972301</v>
      </c>
      <c r="M145" s="138">
        <v>-43.987625763573398</v>
      </c>
      <c r="N145" s="138">
        <v>-47.253358185983899</v>
      </c>
      <c r="O145" s="138">
        <v>-41.935247943334502</v>
      </c>
      <c r="P145" s="138">
        <v>-18.844214258065598</v>
      </c>
      <c r="Q145" s="106">
        <v>-152.02044615095701</v>
      </c>
      <c r="R145" s="138">
        <v>-46.704047496310302</v>
      </c>
      <c r="S145" s="138">
        <v>-54.315588141913203</v>
      </c>
      <c r="T145" s="138">
        <v>-44.612642454170903</v>
      </c>
      <c r="U145" s="138">
        <v>-39.4106975601036</v>
      </c>
      <c r="V145" s="106">
        <v>-185.042975652498</v>
      </c>
      <c r="W145" s="138">
        <v>-44.119177203683499</v>
      </c>
      <c r="X145" s="138">
        <v>-52.375191100509603</v>
      </c>
      <c r="Y145" s="138">
        <v>-54.141116592863597</v>
      </c>
      <c r="Z145" s="138">
        <v>-48.628990172156001</v>
      </c>
      <c r="AA145" s="106">
        <v>-199.26447506921301</v>
      </c>
      <c r="AB145" s="138">
        <v>-36.817766633669699</v>
      </c>
      <c r="AC145" s="138">
        <v>-16.089953626634799</v>
      </c>
      <c r="AD145" s="138">
        <v>-33.2038419041384</v>
      </c>
      <c r="AE145" s="138">
        <v>-15.2637238543329</v>
      </c>
      <c r="AF145" s="106">
        <v>-101.37528601877599</v>
      </c>
      <c r="AG145" s="138">
        <v>-49.849863427690799</v>
      </c>
      <c r="AH145" s="138">
        <v>-21.344526128977002</v>
      </c>
      <c r="AI145" s="138">
        <v>-59.390618356011402</v>
      </c>
      <c r="AJ145" s="138">
        <v>329.688834217666</v>
      </c>
      <c r="AK145" s="106">
        <v>199.103826304987</v>
      </c>
      <c r="AL145" s="138">
        <v>-57.175343294107101</v>
      </c>
      <c r="AM145" s="138">
        <v>-57.175343294107101</v>
      </c>
      <c r="AN145" s="138">
        <v>-54.683625098711097</v>
      </c>
      <c r="AO145" s="138">
        <v>-54.683625098710898</v>
      </c>
      <c r="AP145" s="138">
        <v>-60.154964552581902</v>
      </c>
      <c r="AQ145" s="138">
        <v>106.439143621139</v>
      </c>
      <c r="AR145" s="106">
        <v>-65.574789324261204</v>
      </c>
      <c r="AS145" s="106">
        <v>-65.574789324261204</v>
      </c>
      <c r="AT145" s="138">
        <v>-97.693581284000302</v>
      </c>
      <c r="AU145" s="138">
        <v>-103.417660595244</v>
      </c>
    </row>
    <row r="146" spans="1:47">
      <c r="A146" s="21" t="s">
        <v>206</v>
      </c>
      <c r="B146" s="29" t="s">
        <v>48</v>
      </c>
      <c r="C146" s="101">
        <v>-15</v>
      </c>
      <c r="D146" s="101">
        <v>1</v>
      </c>
      <c r="E146" s="101">
        <v>-2</v>
      </c>
      <c r="F146" s="101">
        <v>2</v>
      </c>
      <c r="G146" s="106">
        <v>-14</v>
      </c>
      <c r="H146" s="101">
        <v>0</v>
      </c>
      <c r="I146" s="101">
        <v>0</v>
      </c>
      <c r="J146" s="101">
        <v>0</v>
      </c>
      <c r="K146" s="101">
        <v>-2.7560034359947299</v>
      </c>
      <c r="L146" s="106">
        <v>-2.7560034359947299</v>
      </c>
      <c r="M146" s="138">
        <v>3.5388829694490101E-2</v>
      </c>
      <c r="N146" s="138">
        <v>-7.8754024660156602E-3</v>
      </c>
      <c r="O146" s="138">
        <v>3.7659041699853301E-3</v>
      </c>
      <c r="P146" s="138">
        <v>-2.1269675061987101E-2</v>
      </c>
      <c r="Q146" s="106">
        <v>1.0009656336472701E-2</v>
      </c>
      <c r="R146" s="138">
        <v>0</v>
      </c>
      <c r="S146" s="138">
        <v>0</v>
      </c>
      <c r="T146" s="138">
        <v>0</v>
      </c>
      <c r="U146" s="138">
        <v>0</v>
      </c>
      <c r="V146" s="106">
        <v>0</v>
      </c>
      <c r="W146" s="138">
        <v>0</v>
      </c>
      <c r="X146" s="138">
        <v>0</v>
      </c>
      <c r="Y146" s="138">
        <v>0</v>
      </c>
      <c r="Z146" s="138">
        <v>-45.761107891886297</v>
      </c>
      <c r="AA146" s="106">
        <v>-45.761107891886297</v>
      </c>
      <c r="AB146" s="138">
        <v>-0.40873503782354398</v>
      </c>
      <c r="AC146" s="138">
        <v>-0.147858773948324</v>
      </c>
      <c r="AD146" s="138">
        <v>-0.43499486647979202</v>
      </c>
      <c r="AE146" s="138">
        <v>-6.5637572329263802</v>
      </c>
      <c r="AF146" s="106">
        <v>-7.5553459111780397</v>
      </c>
      <c r="AG146" s="138">
        <v>-0.93523566966551097</v>
      </c>
      <c r="AH146" s="138">
        <v>0.20044799940894201</v>
      </c>
      <c r="AI146" s="138">
        <v>-2.7006204016898399</v>
      </c>
      <c r="AJ146" s="138">
        <v>4.0957616257480396</v>
      </c>
      <c r="AK146" s="106">
        <v>0.66035355380160399</v>
      </c>
      <c r="AL146" s="138">
        <v>1.33396068772677</v>
      </c>
      <c r="AM146" s="138">
        <v>1.3339606877268</v>
      </c>
      <c r="AN146" s="138">
        <v>10.826448421317</v>
      </c>
      <c r="AO146" s="138">
        <v>10.826448421317</v>
      </c>
      <c r="AP146" s="138">
        <v>9.0227958006913003</v>
      </c>
      <c r="AQ146" s="138">
        <v>-27.747062459807299</v>
      </c>
      <c r="AR146" s="106">
        <v>-6.5638575500722203</v>
      </c>
      <c r="AS146" s="106">
        <v>-6.56385755007223</v>
      </c>
      <c r="AT146" s="138">
        <v>1.726</v>
      </c>
      <c r="AU146" s="138">
        <v>2.7909999999999999</v>
      </c>
    </row>
    <row r="147" spans="1:47">
      <c r="A147" s="21" t="s">
        <v>207</v>
      </c>
      <c r="B147" s="28" t="s">
        <v>50</v>
      </c>
      <c r="C147" s="63">
        <v>51</v>
      </c>
      <c r="D147" s="63">
        <v>123</v>
      </c>
      <c r="E147" s="63">
        <v>96</v>
      </c>
      <c r="F147" s="63">
        <v>58</v>
      </c>
      <c r="G147" s="64">
        <v>328</v>
      </c>
      <c r="H147" s="63">
        <v>80.474100081194905</v>
      </c>
      <c r="I147" s="63">
        <v>106.173489427536</v>
      </c>
      <c r="J147" s="63">
        <v>111.607125386931</v>
      </c>
      <c r="K147" s="63">
        <v>36.495048454351597</v>
      </c>
      <c r="L147" s="64">
        <v>334.74976335001401</v>
      </c>
      <c r="M147" s="137">
        <v>86.660368967125905</v>
      </c>
      <c r="N147" s="137">
        <v>112.140990193863</v>
      </c>
      <c r="O147" s="137">
        <v>91.931082816494794</v>
      </c>
      <c r="P147" s="137">
        <v>40.6345833642321</v>
      </c>
      <c r="Q147" s="64">
        <v>331.36702534171599</v>
      </c>
      <c r="R147" s="137">
        <v>97.185116626458793</v>
      </c>
      <c r="S147" s="137">
        <v>134.65548271845299</v>
      </c>
      <c r="T147" s="137">
        <v>105.698940692786</v>
      </c>
      <c r="U147" s="137">
        <v>127.48996486642601</v>
      </c>
      <c r="V147" s="64">
        <v>465.029504904124</v>
      </c>
      <c r="W147" s="137">
        <v>108.576916250436</v>
      </c>
      <c r="X147" s="137">
        <v>134.665365221755</v>
      </c>
      <c r="Y147" s="137">
        <v>131.66694098021699</v>
      </c>
      <c r="Z147" s="137">
        <v>89.869266354204896</v>
      </c>
      <c r="AA147" s="64">
        <v>464.77848880661298</v>
      </c>
      <c r="AB147" s="137">
        <v>73.551265758309</v>
      </c>
      <c r="AC147" s="137">
        <v>61.907815439953502</v>
      </c>
      <c r="AD147" s="137">
        <v>89.442027665479003</v>
      </c>
      <c r="AE147" s="137">
        <v>74.463786112969004</v>
      </c>
      <c r="AF147" s="64">
        <v>299.36489497671101</v>
      </c>
      <c r="AG147" s="137">
        <v>109.42224872852501</v>
      </c>
      <c r="AH147" s="137">
        <v>528.03011668947397</v>
      </c>
      <c r="AI147" s="137">
        <v>129.72190419770399</v>
      </c>
      <c r="AJ147" s="137">
        <v>-22.583863022929101</v>
      </c>
      <c r="AK147" s="64">
        <v>744.59040659277503</v>
      </c>
      <c r="AL147" s="137">
        <v>-57.810245803407398</v>
      </c>
      <c r="AM147" s="137">
        <v>-57.810245803407398</v>
      </c>
      <c r="AN147" s="137">
        <v>147.47189575098699</v>
      </c>
      <c r="AO147" s="137">
        <v>147.47189575098679</v>
      </c>
      <c r="AP147" s="137">
        <v>148.06965038156901</v>
      </c>
      <c r="AQ147" s="137">
        <v>194.188292933024</v>
      </c>
      <c r="AR147" s="64">
        <v>431.91959326217199</v>
      </c>
      <c r="AS147" s="64">
        <v>431.91959326217199</v>
      </c>
      <c r="AT147" s="137">
        <v>235.73857870103899</v>
      </c>
      <c r="AU147" s="137">
        <v>252.062387040077</v>
      </c>
    </row>
    <row r="148" spans="1:47">
      <c r="A148" s="21" t="s">
        <v>208</v>
      </c>
      <c r="B148" s="29" t="s">
        <v>52</v>
      </c>
      <c r="C148" s="101">
        <v>-24</v>
      </c>
      <c r="D148" s="101">
        <v>-32</v>
      </c>
      <c r="E148" s="101">
        <v>-27</v>
      </c>
      <c r="F148" s="101">
        <v>-19</v>
      </c>
      <c r="G148" s="106">
        <v>-102</v>
      </c>
      <c r="H148" s="101">
        <v>-26.986817415973501</v>
      </c>
      <c r="I148" s="101">
        <v>-29.849179673987599</v>
      </c>
      <c r="J148" s="101">
        <v>-32.233018746427099</v>
      </c>
      <c r="K148" s="101">
        <v>-12.5460943733435</v>
      </c>
      <c r="L148" s="106">
        <v>-101.61511020973199</v>
      </c>
      <c r="M148" s="138">
        <v>-26.0512363409015</v>
      </c>
      <c r="N148" s="138">
        <v>-31.116482901389599</v>
      </c>
      <c r="O148" s="138">
        <v>-27.5160033269118</v>
      </c>
      <c r="P148" s="138">
        <v>-12.453473638396099</v>
      </c>
      <c r="Q148" s="106">
        <v>-97.137196207599104</v>
      </c>
      <c r="R148" s="138">
        <v>-27.493504010058199</v>
      </c>
      <c r="S148" s="138">
        <v>-36.184116828623999</v>
      </c>
      <c r="T148" s="138">
        <v>-29.170552219222401</v>
      </c>
      <c r="U148" s="138">
        <v>-31.557918504614001</v>
      </c>
      <c r="V148" s="106">
        <v>-124.40609156251899</v>
      </c>
      <c r="W148" s="138">
        <v>-29.262710209709098</v>
      </c>
      <c r="X148" s="138">
        <v>-36.401806361596101</v>
      </c>
      <c r="Y148" s="138">
        <v>-34.939796637120601</v>
      </c>
      <c r="Z148" s="138">
        <v>-31.220920634711899</v>
      </c>
      <c r="AA148" s="106">
        <v>-131.82523384313799</v>
      </c>
      <c r="AB148" s="138">
        <v>-21.662567311278099</v>
      </c>
      <c r="AC148" s="138">
        <v>-25.3780896277921</v>
      </c>
      <c r="AD148" s="138">
        <v>-26.484336994454601</v>
      </c>
      <c r="AE148" s="138">
        <v>-18.584928142770899</v>
      </c>
      <c r="AF148" s="106">
        <v>-92.109922076295703</v>
      </c>
      <c r="AG148" s="138">
        <v>-30.049956260464299</v>
      </c>
      <c r="AH148" s="138">
        <v>-131.95169245952101</v>
      </c>
      <c r="AI148" s="138">
        <v>-31.1789819571446</v>
      </c>
      <c r="AJ148" s="138">
        <v>6.3135247420327598</v>
      </c>
      <c r="AK148" s="106">
        <v>-186.86710593509801</v>
      </c>
      <c r="AL148" s="138">
        <v>-42.017555911141102</v>
      </c>
      <c r="AM148" s="138">
        <v>-42.017555911141102</v>
      </c>
      <c r="AN148" s="138">
        <v>-34.828685179842203</v>
      </c>
      <c r="AO148" s="138">
        <v>-34.828685179842196</v>
      </c>
      <c r="AP148" s="138">
        <v>-37.994342850936</v>
      </c>
      <c r="AQ148" s="138">
        <v>-44.450086599776697</v>
      </c>
      <c r="AR148" s="106">
        <v>-159.29067054169599</v>
      </c>
      <c r="AS148" s="106">
        <v>-159.29067054169599</v>
      </c>
      <c r="AT148" s="138">
        <v>-57.764709274207902</v>
      </c>
      <c r="AU148" s="138">
        <v>-54.925037916724897</v>
      </c>
    </row>
    <row r="149" spans="1:47">
      <c r="A149" s="21" t="s">
        <v>209</v>
      </c>
      <c r="B149" s="36" t="s">
        <v>54</v>
      </c>
      <c r="C149" s="64">
        <v>27</v>
      </c>
      <c r="D149" s="64">
        <v>91</v>
      </c>
      <c r="E149" s="64">
        <v>69</v>
      </c>
      <c r="F149" s="64">
        <v>39</v>
      </c>
      <c r="G149" s="64">
        <v>226</v>
      </c>
      <c r="H149" s="64">
        <v>53.4872826652215</v>
      </c>
      <c r="I149" s="64">
        <v>76.324309753547993</v>
      </c>
      <c r="J149" s="64">
        <v>79.374106640504195</v>
      </c>
      <c r="K149" s="64">
        <v>23.9489540810082</v>
      </c>
      <c r="L149" s="64">
        <v>233.13465314028201</v>
      </c>
      <c r="M149" s="140">
        <v>60.609132626224401</v>
      </c>
      <c r="N149" s="140">
        <v>81.024507292473601</v>
      </c>
      <c r="O149" s="140">
        <v>64.415079489582993</v>
      </c>
      <c r="P149" s="140">
        <v>28.181109725835899</v>
      </c>
      <c r="Q149" s="64">
        <v>234.22982913411701</v>
      </c>
      <c r="R149" s="140">
        <v>69.691612616400505</v>
      </c>
      <c r="S149" s="140">
        <v>98.4713658898293</v>
      </c>
      <c r="T149" s="140">
        <v>76.528388473563794</v>
      </c>
      <c r="U149" s="140">
        <v>95.932046361812098</v>
      </c>
      <c r="V149" s="64">
        <v>340.62341334160601</v>
      </c>
      <c r="W149" s="140">
        <v>79.314206040726702</v>
      </c>
      <c r="X149" s="140">
        <v>98.263558860159407</v>
      </c>
      <c r="Y149" s="140">
        <v>96.727144343096001</v>
      </c>
      <c r="Z149" s="140">
        <v>58.648345719493001</v>
      </c>
      <c r="AA149" s="64">
        <v>332.95325496347499</v>
      </c>
      <c r="AB149" s="140">
        <v>51.888698447030897</v>
      </c>
      <c r="AC149" s="140">
        <v>36.529725812161502</v>
      </c>
      <c r="AD149" s="140">
        <v>62.957690671024402</v>
      </c>
      <c r="AE149" s="140">
        <v>55.878857970198098</v>
      </c>
      <c r="AF149" s="64">
        <v>207.254972900415</v>
      </c>
      <c r="AG149" s="140">
        <v>79.372292468060905</v>
      </c>
      <c r="AH149" s="140">
        <v>396.07842422995299</v>
      </c>
      <c r="AI149" s="140">
        <v>98.542922240559804</v>
      </c>
      <c r="AJ149" s="140">
        <v>-16.270338280896102</v>
      </c>
      <c r="AK149" s="64">
        <v>557.72330065767699</v>
      </c>
      <c r="AL149" s="140">
        <v>-99.827801714548499</v>
      </c>
      <c r="AM149" s="140">
        <v>-99.827801714548499</v>
      </c>
      <c r="AN149" s="140">
        <v>112.643210571145</v>
      </c>
      <c r="AO149" s="140">
        <v>112.64321057114461</v>
      </c>
      <c r="AP149" s="140">
        <v>110.075307530633</v>
      </c>
      <c r="AQ149" s="140">
        <v>149.73820633324701</v>
      </c>
      <c r="AR149" s="64">
        <v>272.628922720476</v>
      </c>
      <c r="AS149" s="64">
        <v>272.628922720476</v>
      </c>
      <c r="AT149" s="140">
        <v>177.97386942683201</v>
      </c>
      <c r="AU149" s="140">
        <v>197.13734912335201</v>
      </c>
    </row>
    <row r="150" spans="1:47">
      <c r="A150" s="21"/>
      <c r="H150" s="101"/>
      <c r="I150" s="101"/>
      <c r="J150" s="101"/>
      <c r="K150" s="101"/>
      <c r="L150" s="88"/>
      <c r="M150" s="138"/>
      <c r="N150" s="138"/>
      <c r="O150" s="138"/>
      <c r="P150" s="138"/>
      <c r="Q150" s="88"/>
      <c r="R150" s="138"/>
      <c r="S150" s="138"/>
      <c r="T150" s="138"/>
      <c r="U150" s="138"/>
      <c r="V150" s="8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row>
    <row r="151" spans="1:47" ht="16.5" thickBot="1">
      <c r="A151" s="21"/>
      <c r="B151" s="102" t="s">
        <v>210</v>
      </c>
      <c r="C151" s="103"/>
      <c r="D151" s="103"/>
      <c r="E151" s="103"/>
      <c r="F151" s="103"/>
      <c r="G151" s="103"/>
      <c r="H151" s="153"/>
      <c r="I151" s="153"/>
      <c r="J151" s="153"/>
      <c r="K151" s="153"/>
      <c r="L151" s="103"/>
      <c r="M151" s="154"/>
      <c r="N151" s="154"/>
      <c r="O151" s="154"/>
      <c r="P151" s="154"/>
      <c r="Q151" s="103"/>
      <c r="R151" s="154"/>
      <c r="S151" s="154"/>
      <c r="T151" s="154"/>
      <c r="U151" s="154"/>
      <c r="V151" s="103"/>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row>
    <row r="152" spans="1:47">
      <c r="A152" s="21"/>
      <c r="H152" s="101"/>
      <c r="I152" s="101"/>
      <c r="J152" s="101"/>
      <c r="K152" s="101"/>
      <c r="L152" s="88"/>
      <c r="M152" s="138"/>
      <c r="N152" s="138"/>
      <c r="O152" s="138"/>
      <c r="P152" s="138"/>
      <c r="Q152" s="88"/>
      <c r="R152" s="138"/>
      <c r="S152" s="138"/>
      <c r="T152" s="138"/>
      <c r="U152" s="138"/>
      <c r="V152" s="88"/>
      <c r="W152" s="138"/>
      <c r="X152" s="138"/>
      <c r="Y152" s="138"/>
      <c r="Z152" s="138"/>
      <c r="AA152" s="138"/>
      <c r="AB152" s="138"/>
      <c r="AC152" s="138"/>
      <c r="AD152" s="138"/>
      <c r="AE152" s="138"/>
      <c r="AF152" s="138"/>
      <c r="AG152" s="138"/>
      <c r="AH152" s="138"/>
      <c r="AI152" s="138"/>
      <c r="AJ152" s="138"/>
      <c r="AK152" s="138"/>
      <c r="AL152" s="138"/>
      <c r="AM152" s="141" t="s">
        <v>601</v>
      </c>
      <c r="AN152" s="138"/>
      <c r="AO152" s="141" t="str">
        <f>+$AM$13</f>
        <v>IFRS 17</v>
      </c>
      <c r="AP152" s="138"/>
      <c r="AQ152" s="138"/>
      <c r="AR152" s="138"/>
      <c r="AS152" s="141" t="s">
        <v>601</v>
      </c>
      <c r="AT152" s="138"/>
      <c r="AU152" s="138"/>
    </row>
    <row r="153" spans="1:47" ht="25.5">
      <c r="A153" s="21"/>
      <c r="B153" s="104" t="s">
        <v>24</v>
      </c>
      <c r="C153" s="105" t="s">
        <v>100</v>
      </c>
      <c r="D153" s="105" t="s">
        <v>101</v>
      </c>
      <c r="E153" s="105" t="s">
        <v>102</v>
      </c>
      <c r="F153" s="105" t="s">
        <v>103</v>
      </c>
      <c r="G153" s="105" t="s">
        <v>104</v>
      </c>
      <c r="H153" s="155" t="s">
        <v>482</v>
      </c>
      <c r="I153" s="155" t="s">
        <v>483</v>
      </c>
      <c r="J153" s="155" t="s">
        <v>484</v>
      </c>
      <c r="K153" s="105" t="s">
        <v>485</v>
      </c>
      <c r="L153" s="105" t="s">
        <v>486</v>
      </c>
      <c r="M153" s="141" t="s">
        <v>487</v>
      </c>
      <c r="N153" s="141" t="s">
        <v>488</v>
      </c>
      <c r="O153" s="141" t="s">
        <v>489</v>
      </c>
      <c r="P153" s="141" t="s">
        <v>490</v>
      </c>
      <c r="Q153" s="105" t="s">
        <v>491</v>
      </c>
      <c r="R153" s="141" t="s">
        <v>492</v>
      </c>
      <c r="S153" s="141" t="s">
        <v>493</v>
      </c>
      <c r="T153" s="141" t="s">
        <v>494</v>
      </c>
      <c r="U153" s="141" t="s">
        <v>495</v>
      </c>
      <c r="V153" s="105" t="s">
        <v>496</v>
      </c>
      <c r="W153" s="141" t="s">
        <v>497</v>
      </c>
      <c r="X153" s="141" t="s">
        <v>498</v>
      </c>
      <c r="Y153" s="141" t="s">
        <v>499</v>
      </c>
      <c r="Z153" s="141" t="s">
        <v>500</v>
      </c>
      <c r="AA153" s="141" t="s">
        <v>501</v>
      </c>
      <c r="AB153" s="141" t="s">
        <v>502</v>
      </c>
      <c r="AC153" s="141" t="s">
        <v>503</v>
      </c>
      <c r="AD153" s="141" t="s">
        <v>504</v>
      </c>
      <c r="AE153" s="141" t="s">
        <v>505</v>
      </c>
      <c r="AF153" s="141" t="s">
        <v>506</v>
      </c>
      <c r="AG153" s="141" t="s">
        <v>507</v>
      </c>
      <c r="AH153" s="141" t="s">
        <v>508</v>
      </c>
      <c r="AI153" s="141" t="s">
        <v>509</v>
      </c>
      <c r="AJ153" s="141" t="s">
        <v>510</v>
      </c>
      <c r="AK153" s="141" t="s">
        <v>511</v>
      </c>
      <c r="AL153" s="141" t="s">
        <v>512</v>
      </c>
      <c r="AM153" s="141" t="s">
        <v>512</v>
      </c>
      <c r="AN153" s="141" t="s">
        <v>569</v>
      </c>
      <c r="AO153" s="141" t="str">
        <f t="shared" ref="AO153" si="13">AO$14</f>
        <v>Q2-22
Stated</v>
      </c>
      <c r="AP153" s="141" t="s">
        <v>573</v>
      </c>
      <c r="AQ153" s="141" t="s">
        <v>604</v>
      </c>
      <c r="AR153" s="141" t="s">
        <v>605</v>
      </c>
      <c r="AS153" s="141" t="s">
        <v>605</v>
      </c>
      <c r="AT153" s="141" t="s">
        <v>610</v>
      </c>
      <c r="AU153" s="141" t="str">
        <f t="shared" ref="AU153" si="14">AU$14</f>
        <v>Q2-23
Stated</v>
      </c>
    </row>
    <row r="154" spans="1:47">
      <c r="A154" s="21"/>
      <c r="B154" s="26"/>
      <c r="H154" s="101"/>
      <c r="I154" s="101"/>
      <c r="J154" s="101"/>
      <c r="K154" s="101"/>
      <c r="L154" s="88"/>
      <c r="M154" s="138"/>
      <c r="N154" s="138"/>
      <c r="O154" s="138"/>
      <c r="P154" s="138"/>
      <c r="Q154" s="88"/>
      <c r="R154" s="138"/>
      <c r="S154" s="138"/>
      <c r="T154" s="138"/>
      <c r="U154" s="138"/>
      <c r="V154" s="8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row>
    <row r="155" spans="1:47">
      <c r="A155" s="21" t="s">
        <v>211</v>
      </c>
      <c r="B155" s="28" t="s">
        <v>26</v>
      </c>
      <c r="C155" s="63">
        <v>418</v>
      </c>
      <c r="D155" s="63">
        <v>449</v>
      </c>
      <c r="E155" s="63">
        <v>406</v>
      </c>
      <c r="F155" s="63">
        <v>416</v>
      </c>
      <c r="G155" s="64">
        <v>1689</v>
      </c>
      <c r="H155" s="63">
        <v>398.029</v>
      </c>
      <c r="I155" s="63">
        <v>413.238</v>
      </c>
      <c r="J155" s="77">
        <v>405.56799999999998</v>
      </c>
      <c r="K155" s="77">
        <v>408.94400000000002</v>
      </c>
      <c r="L155" s="64">
        <v>1625.779</v>
      </c>
      <c r="M155" s="142">
        <v>400.43200000000002</v>
      </c>
      <c r="N155" s="142">
        <v>436.18400000000003</v>
      </c>
      <c r="O155" s="142">
        <v>412.48500000000001</v>
      </c>
      <c r="P155" s="142">
        <v>412.49400000000003</v>
      </c>
      <c r="Q155" s="64">
        <v>1661.595</v>
      </c>
      <c r="R155" s="142">
        <v>470.78199999999998</v>
      </c>
      <c r="S155" s="142">
        <v>476.649</v>
      </c>
      <c r="T155" s="142">
        <v>452.601</v>
      </c>
      <c r="U155" s="142">
        <v>484.55200000000002</v>
      </c>
      <c r="V155" s="64">
        <v>1884.5840000000001</v>
      </c>
      <c r="W155" s="142">
        <v>452.34300000000002</v>
      </c>
      <c r="X155" s="142">
        <v>482.63</v>
      </c>
      <c r="Y155" s="142">
        <v>462.15800000000002</v>
      </c>
      <c r="Z155" s="137">
        <v>485.41500000000002</v>
      </c>
      <c r="AA155" s="64">
        <v>1882.546</v>
      </c>
      <c r="AB155" s="142">
        <v>444.23500000000001</v>
      </c>
      <c r="AC155" s="142">
        <v>430.57900000000001</v>
      </c>
      <c r="AD155" s="142">
        <v>461.71100000000001</v>
      </c>
      <c r="AE155" s="142">
        <v>490.00299999999999</v>
      </c>
      <c r="AF155" s="64">
        <v>1826.528</v>
      </c>
      <c r="AG155" s="142">
        <v>487.83300000000003</v>
      </c>
      <c r="AH155" s="142">
        <v>582.45299999999997</v>
      </c>
      <c r="AI155" s="142">
        <v>612.21</v>
      </c>
      <c r="AJ155" s="142">
        <v>596.99300000000005</v>
      </c>
      <c r="AK155" s="64">
        <v>2279.489</v>
      </c>
      <c r="AL155" s="142">
        <v>618.92600000000004</v>
      </c>
      <c r="AM155" s="142">
        <v>618.92600000000004</v>
      </c>
      <c r="AN155" s="142">
        <v>621.96699999999998</v>
      </c>
      <c r="AO155" s="142">
        <v>621.96699999999998</v>
      </c>
      <c r="AP155" s="142">
        <v>618.00300000000004</v>
      </c>
      <c r="AQ155" s="142">
        <v>683.67899999999997</v>
      </c>
      <c r="AR155" s="64">
        <v>2542.5749999999998</v>
      </c>
      <c r="AS155" s="64">
        <v>2542.5749999999998</v>
      </c>
      <c r="AT155" s="142">
        <v>760.74900000000002</v>
      </c>
      <c r="AU155" s="142">
        <v>759.74599999999998</v>
      </c>
    </row>
    <row r="156" spans="1:47">
      <c r="A156" s="21" t="s">
        <v>212</v>
      </c>
      <c r="B156" s="29" t="s">
        <v>28</v>
      </c>
      <c r="C156" s="101">
        <v>-231</v>
      </c>
      <c r="D156" s="101">
        <v>-235</v>
      </c>
      <c r="E156" s="101">
        <v>-230</v>
      </c>
      <c r="F156" s="101">
        <v>-279</v>
      </c>
      <c r="G156" s="106">
        <v>-975</v>
      </c>
      <c r="H156" s="95">
        <v>-233.23699999999999</v>
      </c>
      <c r="I156" s="95">
        <v>-237.93600000000001</v>
      </c>
      <c r="J156" s="95">
        <v>-231.947</v>
      </c>
      <c r="K156" s="95">
        <v>-323.12700000000001</v>
      </c>
      <c r="L156" s="96">
        <v>-1026.2470000000001</v>
      </c>
      <c r="M156" s="95">
        <v>-240.01900000000001</v>
      </c>
      <c r="N156" s="95">
        <v>-251.209</v>
      </c>
      <c r="O156" s="95">
        <v>-242.92500000000001</v>
      </c>
      <c r="P156" s="95">
        <v>-315.18400000000003</v>
      </c>
      <c r="Q156" s="96">
        <v>-1049.337</v>
      </c>
      <c r="R156" s="95">
        <v>-305.31099999999998</v>
      </c>
      <c r="S156" s="95">
        <v>-286.79899999999998</v>
      </c>
      <c r="T156" s="95">
        <v>-290.25</v>
      </c>
      <c r="U156" s="95">
        <v>-331.536</v>
      </c>
      <c r="V156" s="96">
        <v>-1213.896</v>
      </c>
      <c r="W156" s="95">
        <v>-299.30200000000002</v>
      </c>
      <c r="X156" s="95">
        <v>-302.04700000000003</v>
      </c>
      <c r="Y156" s="95">
        <v>-283.31299999999999</v>
      </c>
      <c r="Z156" s="95">
        <v>-317.30899999999997</v>
      </c>
      <c r="AA156" s="96">
        <v>-1201.971</v>
      </c>
      <c r="AB156" s="95">
        <v>-294.49200000000002</v>
      </c>
      <c r="AC156" s="95">
        <v>-297.85500000000002</v>
      </c>
      <c r="AD156" s="95">
        <v>-281.78399999999999</v>
      </c>
      <c r="AE156" s="95">
        <v>-332.21600000000001</v>
      </c>
      <c r="AF156" s="96">
        <v>-1206.347</v>
      </c>
      <c r="AG156" s="95">
        <v>-300.12599999999998</v>
      </c>
      <c r="AH156" s="95">
        <v>-361.42099999999999</v>
      </c>
      <c r="AI156" s="95">
        <v>-382.54500000000002</v>
      </c>
      <c r="AJ156" s="95">
        <v>-708.524</v>
      </c>
      <c r="AK156" s="96">
        <v>-1752.616</v>
      </c>
      <c r="AL156" s="95">
        <v>-405.48</v>
      </c>
      <c r="AM156" s="95">
        <v>-405.48</v>
      </c>
      <c r="AN156" s="95">
        <v>-402.93399999999997</v>
      </c>
      <c r="AO156" s="95">
        <v>-402.93399999999997</v>
      </c>
      <c r="AP156" s="95">
        <v>-375.988</v>
      </c>
      <c r="AQ156" s="95">
        <v>-483.34700000000004</v>
      </c>
      <c r="AR156" s="96">
        <v>-1667.749</v>
      </c>
      <c r="AS156" s="96">
        <v>-1667.749</v>
      </c>
      <c r="AT156" s="95">
        <v>-411.548</v>
      </c>
      <c r="AU156" s="95">
        <v>-396.971</v>
      </c>
    </row>
    <row r="157" spans="1:47">
      <c r="A157" s="97" t="s">
        <v>213</v>
      </c>
      <c r="B157" s="31" t="s">
        <v>30</v>
      </c>
      <c r="C157" s="98"/>
      <c r="D157" s="98"/>
      <c r="E157" s="98"/>
      <c r="F157" s="99"/>
      <c r="G157" s="100"/>
      <c r="H157" s="99">
        <v>-8.06</v>
      </c>
      <c r="I157" s="99">
        <v>-2.1399999999999988</v>
      </c>
      <c r="J157" s="99">
        <v>0</v>
      </c>
      <c r="K157" s="99">
        <v>0</v>
      </c>
      <c r="L157" s="100">
        <v>-10.199999999999999</v>
      </c>
      <c r="M157" s="99">
        <v>-10.199999999999999</v>
      </c>
      <c r="N157" s="99">
        <v>-0.29000000000000092</v>
      </c>
      <c r="O157" s="99">
        <v>0</v>
      </c>
      <c r="P157" s="99">
        <v>0</v>
      </c>
      <c r="Q157" s="100">
        <v>-10.49</v>
      </c>
      <c r="R157" s="99">
        <v>-16.709499999999998</v>
      </c>
      <c r="S157" s="99">
        <v>-5.0904999999999996</v>
      </c>
      <c r="T157" s="99">
        <v>0</v>
      </c>
      <c r="U157" s="99">
        <v>0</v>
      </c>
      <c r="V157" s="100">
        <v>-21.799999999999997</v>
      </c>
      <c r="W157" s="99">
        <v>-15.16</v>
      </c>
      <c r="X157" s="99">
        <v>-6.9726237600000012</v>
      </c>
      <c r="Y157" s="99">
        <v>0</v>
      </c>
      <c r="Z157" s="99">
        <v>-1.4269999999783067E-4</v>
      </c>
      <c r="AA157" s="100">
        <v>-22.132766459999999</v>
      </c>
      <c r="AB157" s="99">
        <v>-15.85563</v>
      </c>
      <c r="AC157" s="99">
        <v>-9.4279275299999998</v>
      </c>
      <c r="AD157" s="99">
        <v>0</v>
      </c>
      <c r="AE157" s="99">
        <v>0</v>
      </c>
      <c r="AF157" s="100">
        <v>-25.28355753</v>
      </c>
      <c r="AG157" s="99">
        <v>-20.433127630000001</v>
      </c>
      <c r="AH157" s="99">
        <v>-12.486760449999899</v>
      </c>
      <c r="AI157" s="99">
        <v>0</v>
      </c>
      <c r="AJ157" s="99">
        <v>0</v>
      </c>
      <c r="AK157" s="100">
        <v>-32.9198880799999</v>
      </c>
      <c r="AL157" s="99">
        <v>-29.652971000000001</v>
      </c>
      <c r="AM157" s="99">
        <v>-29.652971000000001</v>
      </c>
      <c r="AN157" s="99">
        <v>-8.4381836999999962</v>
      </c>
      <c r="AO157" s="99">
        <v>-8.4381836999999962</v>
      </c>
      <c r="AP157" s="99">
        <v>0</v>
      </c>
      <c r="AQ157" s="99">
        <v>0</v>
      </c>
      <c r="AR157" s="100">
        <v>-38.091154699999997</v>
      </c>
      <c r="AS157" s="100">
        <v>-38.091154699999997</v>
      </c>
      <c r="AT157" s="99">
        <v>-39.948</v>
      </c>
      <c r="AU157" s="99">
        <v>-3.0000000000285354E-4</v>
      </c>
    </row>
    <row r="158" spans="1:47">
      <c r="A158" s="21" t="s">
        <v>214</v>
      </c>
      <c r="B158" s="28" t="s">
        <v>32</v>
      </c>
      <c r="C158" s="63">
        <v>187</v>
      </c>
      <c r="D158" s="63">
        <v>214</v>
      </c>
      <c r="E158" s="63">
        <v>176</v>
      </c>
      <c r="F158" s="63">
        <v>137</v>
      </c>
      <c r="G158" s="64">
        <v>714</v>
      </c>
      <c r="H158" s="63">
        <v>164.792</v>
      </c>
      <c r="I158" s="63">
        <v>175.30199999999999</v>
      </c>
      <c r="J158" s="77">
        <v>173.62100000000001</v>
      </c>
      <c r="K158" s="77">
        <v>85.816999999999993</v>
      </c>
      <c r="L158" s="64">
        <v>599.53200000000004</v>
      </c>
      <c r="M158" s="142">
        <v>160.41300000000001</v>
      </c>
      <c r="N158" s="142">
        <v>184.97499999999999</v>
      </c>
      <c r="O158" s="142">
        <v>169.56</v>
      </c>
      <c r="P158" s="142">
        <v>97.31</v>
      </c>
      <c r="Q158" s="64">
        <v>612.25800000000004</v>
      </c>
      <c r="R158" s="142">
        <v>165.471</v>
      </c>
      <c r="S158" s="142">
        <v>189.85</v>
      </c>
      <c r="T158" s="142">
        <v>162.351</v>
      </c>
      <c r="U158" s="142">
        <v>153.01599999999999</v>
      </c>
      <c r="V158" s="64">
        <v>670.68799999999999</v>
      </c>
      <c r="W158" s="142">
        <v>153.041</v>
      </c>
      <c r="X158" s="142">
        <v>180.583</v>
      </c>
      <c r="Y158" s="142">
        <v>178.845</v>
      </c>
      <c r="Z158" s="137">
        <v>168.10599999999999</v>
      </c>
      <c r="AA158" s="64">
        <v>680.57500000000005</v>
      </c>
      <c r="AB158" s="142">
        <v>149.74299999999999</v>
      </c>
      <c r="AC158" s="142">
        <v>132.72399999999999</v>
      </c>
      <c r="AD158" s="142">
        <v>179.92699999999999</v>
      </c>
      <c r="AE158" s="142">
        <v>157.78700000000001</v>
      </c>
      <c r="AF158" s="64">
        <v>620.18100000000004</v>
      </c>
      <c r="AG158" s="142">
        <v>187.70699999999999</v>
      </c>
      <c r="AH158" s="142">
        <v>221.03200000000001</v>
      </c>
      <c r="AI158" s="142">
        <v>229.66499999999999</v>
      </c>
      <c r="AJ158" s="142">
        <v>-111.53100000000001</v>
      </c>
      <c r="AK158" s="64">
        <v>526.87300000000005</v>
      </c>
      <c r="AL158" s="142">
        <v>213.446</v>
      </c>
      <c r="AM158" s="142">
        <v>213.446</v>
      </c>
      <c r="AN158" s="142">
        <v>219.03299999999999</v>
      </c>
      <c r="AO158" s="142">
        <v>219.03299999999999</v>
      </c>
      <c r="AP158" s="142">
        <v>242.01499999999999</v>
      </c>
      <c r="AQ158" s="142">
        <v>200.33199999999999</v>
      </c>
      <c r="AR158" s="64">
        <v>874.82599999999991</v>
      </c>
      <c r="AS158" s="64">
        <v>874.82599999999991</v>
      </c>
      <c r="AT158" s="142">
        <v>349.20099999999996</v>
      </c>
      <c r="AU158" s="142">
        <v>362.77500000000003</v>
      </c>
    </row>
    <row r="159" spans="1:47">
      <c r="A159" s="21" t="s">
        <v>215</v>
      </c>
      <c r="B159" s="29" t="s">
        <v>34</v>
      </c>
      <c r="C159" s="101">
        <v>-99</v>
      </c>
      <c r="D159" s="101">
        <v>-99</v>
      </c>
      <c r="E159" s="101">
        <v>-95</v>
      </c>
      <c r="F159" s="101">
        <v>-96</v>
      </c>
      <c r="G159" s="106">
        <v>-389</v>
      </c>
      <c r="H159" s="101">
        <v>-85.305999999999997</v>
      </c>
      <c r="I159" s="101">
        <v>-82.180999999999997</v>
      </c>
      <c r="J159" s="75">
        <v>-70.537999999999997</v>
      </c>
      <c r="K159" s="75">
        <v>-64.691000000000003</v>
      </c>
      <c r="L159" s="106">
        <v>-302.71600000000001</v>
      </c>
      <c r="M159" s="139">
        <v>-75.805999999999997</v>
      </c>
      <c r="N159" s="139">
        <v>-83.379000000000005</v>
      </c>
      <c r="O159" s="139">
        <v>-79.796999999999997</v>
      </c>
      <c r="P159" s="139">
        <v>-74.988</v>
      </c>
      <c r="Q159" s="106">
        <v>-313.97000000000003</v>
      </c>
      <c r="R159" s="139">
        <v>-78.665999999999997</v>
      </c>
      <c r="S159" s="139">
        <v>-62.15</v>
      </c>
      <c r="T159" s="139">
        <v>-69.930000000000007</v>
      </c>
      <c r="U159" s="139">
        <v>-64.480999999999995</v>
      </c>
      <c r="V159" s="106">
        <v>-275.22699999999998</v>
      </c>
      <c r="W159" s="139">
        <v>-66.762</v>
      </c>
      <c r="X159" s="139">
        <v>-60.984000000000002</v>
      </c>
      <c r="Y159" s="139">
        <v>-61.512999999999998</v>
      </c>
      <c r="Z159" s="138">
        <v>-61.921999999999997</v>
      </c>
      <c r="AA159" s="106">
        <v>-251.18100000000001</v>
      </c>
      <c r="AB159" s="139">
        <v>-82.436999999999998</v>
      </c>
      <c r="AC159" s="139">
        <v>-146.364</v>
      </c>
      <c r="AD159" s="139">
        <v>-86.462999999999994</v>
      </c>
      <c r="AE159" s="139">
        <v>-112.655</v>
      </c>
      <c r="AF159" s="106">
        <v>-427.91899999999998</v>
      </c>
      <c r="AG159" s="139">
        <v>-71.233000000000004</v>
      </c>
      <c r="AH159" s="139">
        <v>-103.905</v>
      </c>
      <c r="AI159" s="139">
        <v>-79.36</v>
      </c>
      <c r="AJ159" s="139">
        <v>-436.51499999999999</v>
      </c>
      <c r="AK159" s="106">
        <v>-691.01300000000003</v>
      </c>
      <c r="AL159" s="139">
        <v>-45.292999999999999</v>
      </c>
      <c r="AM159" s="139">
        <v>-45.292999999999999</v>
      </c>
      <c r="AN159" s="139">
        <v>-73.694000000000003</v>
      </c>
      <c r="AO159" s="139">
        <v>-73.693999999999988</v>
      </c>
      <c r="AP159" s="139">
        <v>-62.21</v>
      </c>
      <c r="AQ159" s="139">
        <v>-130.65799999999999</v>
      </c>
      <c r="AR159" s="106">
        <v>-311.85500000000002</v>
      </c>
      <c r="AS159" s="106">
        <v>-311.85500000000002</v>
      </c>
      <c r="AT159" s="139">
        <v>-60.872999999999998</v>
      </c>
      <c r="AU159" s="139">
        <v>-88.756</v>
      </c>
    </row>
    <row r="160" spans="1:47">
      <c r="A160" s="21" t="s">
        <v>216</v>
      </c>
      <c r="B160" s="29" t="s">
        <v>38</v>
      </c>
      <c r="C160" s="101">
        <v>0</v>
      </c>
      <c r="D160" s="101">
        <v>0</v>
      </c>
      <c r="E160" s="101">
        <v>0</v>
      </c>
      <c r="F160" s="101">
        <v>0</v>
      </c>
      <c r="G160" s="106">
        <v>0</v>
      </c>
      <c r="H160" s="101">
        <v>0</v>
      </c>
      <c r="I160" s="101">
        <v>0</v>
      </c>
      <c r="J160" s="75">
        <v>0</v>
      </c>
      <c r="K160" s="75">
        <v>0</v>
      </c>
      <c r="L160" s="106">
        <v>0</v>
      </c>
      <c r="M160" s="139">
        <v>0</v>
      </c>
      <c r="N160" s="139">
        <v>0</v>
      </c>
      <c r="O160" s="139">
        <v>0</v>
      </c>
      <c r="P160" s="139">
        <v>0</v>
      </c>
      <c r="Q160" s="106">
        <v>0</v>
      </c>
      <c r="R160" s="139">
        <v>0</v>
      </c>
      <c r="S160" s="139">
        <v>0</v>
      </c>
      <c r="T160" s="139">
        <v>0</v>
      </c>
      <c r="U160" s="139">
        <v>0</v>
      </c>
      <c r="V160" s="106">
        <v>0</v>
      </c>
      <c r="W160" s="139">
        <v>0</v>
      </c>
      <c r="X160" s="139">
        <v>0</v>
      </c>
      <c r="Y160" s="139">
        <v>0</v>
      </c>
      <c r="Z160" s="138">
        <v>0</v>
      </c>
      <c r="AA160" s="106">
        <v>0</v>
      </c>
      <c r="AB160" s="139">
        <v>0</v>
      </c>
      <c r="AC160" s="139">
        <v>0</v>
      </c>
      <c r="AD160" s="139">
        <v>0</v>
      </c>
      <c r="AE160" s="139">
        <v>0</v>
      </c>
      <c r="AF160" s="106">
        <v>0</v>
      </c>
      <c r="AG160" s="139">
        <v>0</v>
      </c>
      <c r="AH160" s="139">
        <v>0.39900000000000002</v>
      </c>
      <c r="AI160" s="139">
        <v>0.94</v>
      </c>
      <c r="AJ160" s="139">
        <v>1.5780000000000001</v>
      </c>
      <c r="AK160" s="106">
        <v>2.9169999999999998</v>
      </c>
      <c r="AL160" s="139">
        <v>1.1259999999999999</v>
      </c>
      <c r="AM160" s="139">
        <v>1.1259999999999999</v>
      </c>
      <c r="AN160" s="139">
        <v>4.7997223245832103E-2</v>
      </c>
      <c r="AO160" s="139">
        <v>4.7997223245830112E-2</v>
      </c>
      <c r="AP160" s="139">
        <v>0.49713475580358901</v>
      </c>
      <c r="AQ160" s="139">
        <v>0.56811741102104096</v>
      </c>
      <c r="AR160" s="106">
        <v>2.23924939007046</v>
      </c>
      <c r="AS160" s="106">
        <v>2.23924939007046</v>
      </c>
      <c r="AT160" s="139">
        <v>0.39997194347857001</v>
      </c>
      <c r="AU160" s="139">
        <v>0.47781664583311301</v>
      </c>
    </row>
    <row r="161" spans="1:47">
      <c r="A161" s="21" t="s">
        <v>217</v>
      </c>
      <c r="B161" s="29" t="s">
        <v>40</v>
      </c>
      <c r="C161" s="101">
        <v>0</v>
      </c>
      <c r="D161" s="101">
        <v>0</v>
      </c>
      <c r="E161" s="101">
        <v>0</v>
      </c>
      <c r="F161" s="101">
        <v>0</v>
      </c>
      <c r="G161" s="106">
        <v>0</v>
      </c>
      <c r="H161" s="101">
        <v>2.4E-2</v>
      </c>
      <c r="I161" s="101">
        <v>3.7999999999999999E-2</v>
      </c>
      <c r="J161" s="75">
        <v>0</v>
      </c>
      <c r="K161" s="75">
        <v>-0.32900000000000001</v>
      </c>
      <c r="L161" s="106">
        <v>-0.26700000000000002</v>
      </c>
      <c r="M161" s="139">
        <v>-2E-3</v>
      </c>
      <c r="N161" s="139">
        <v>-2.7E-2</v>
      </c>
      <c r="O161" s="139">
        <v>-7.6</v>
      </c>
      <c r="P161" s="139">
        <v>-3.0489999999999999</v>
      </c>
      <c r="Q161" s="106">
        <v>-10.678000000000001</v>
      </c>
      <c r="R161" s="139">
        <v>8.4000000000000005E-2</v>
      </c>
      <c r="S161" s="139">
        <v>-2.3E-2</v>
      </c>
      <c r="T161" s="139">
        <v>-3.0000000000000001E-3</v>
      </c>
      <c r="U161" s="139">
        <v>6.0000000000000001E-3</v>
      </c>
      <c r="V161" s="106">
        <v>6.4000000000000001E-2</v>
      </c>
      <c r="W161" s="139">
        <v>0</v>
      </c>
      <c r="X161" s="139">
        <v>0</v>
      </c>
      <c r="Y161" s="139">
        <v>0</v>
      </c>
      <c r="Z161" s="138">
        <v>-2.3E-2</v>
      </c>
      <c r="AA161" s="106">
        <v>-2.3E-2</v>
      </c>
      <c r="AB161" s="139">
        <v>1.1890000000000001</v>
      </c>
      <c r="AC161" s="139">
        <v>64.781000000000006</v>
      </c>
      <c r="AD161" s="139">
        <v>-0.28999999999999998</v>
      </c>
      <c r="AE161" s="139">
        <v>-0.124</v>
      </c>
      <c r="AF161" s="106">
        <v>65.555999999999997</v>
      </c>
      <c r="AG161" s="139">
        <v>0</v>
      </c>
      <c r="AH161" s="139">
        <v>-16.123999999999999</v>
      </c>
      <c r="AI161" s="139">
        <v>1.4410000000000001</v>
      </c>
      <c r="AJ161" s="139">
        <v>0.32600000000000001</v>
      </c>
      <c r="AK161" s="106">
        <v>-14.356999999999999</v>
      </c>
      <c r="AL161" s="139">
        <v>-0.23400000000000001</v>
      </c>
      <c r="AM161" s="139">
        <v>-0.23400000000000001</v>
      </c>
      <c r="AN161" s="139">
        <v>6.3780000000000001</v>
      </c>
      <c r="AO161" s="139">
        <v>6.3780000000000001</v>
      </c>
      <c r="AP161" s="139">
        <v>0.17299999999999999</v>
      </c>
      <c r="AQ161" s="139">
        <v>1.113</v>
      </c>
      <c r="AR161" s="106">
        <v>7.43</v>
      </c>
      <c r="AS161" s="106">
        <v>7.43</v>
      </c>
      <c r="AT161" s="139">
        <v>7.3999999999999996E-2</v>
      </c>
      <c r="AU161" s="139">
        <v>0.23200000000000001</v>
      </c>
    </row>
    <row r="162" spans="1:47">
      <c r="A162" s="21" t="s">
        <v>218</v>
      </c>
      <c r="B162" s="29" t="s">
        <v>42</v>
      </c>
      <c r="C162" s="101">
        <v>0</v>
      </c>
      <c r="D162" s="101">
        <v>0</v>
      </c>
      <c r="E162" s="101">
        <v>0</v>
      </c>
      <c r="F162" s="101">
        <v>0</v>
      </c>
      <c r="G162" s="106">
        <v>0</v>
      </c>
      <c r="H162" s="101">
        <v>0</v>
      </c>
      <c r="I162" s="101">
        <v>0</v>
      </c>
      <c r="J162" s="75">
        <v>0</v>
      </c>
      <c r="K162" s="75">
        <v>0</v>
      </c>
      <c r="L162" s="106">
        <v>0</v>
      </c>
      <c r="M162" s="139">
        <v>0</v>
      </c>
      <c r="N162" s="139">
        <v>0</v>
      </c>
      <c r="O162" s="139">
        <v>0</v>
      </c>
      <c r="P162" s="139">
        <v>0</v>
      </c>
      <c r="Q162" s="106">
        <v>0</v>
      </c>
      <c r="R162" s="139">
        <v>0</v>
      </c>
      <c r="S162" s="139">
        <v>0</v>
      </c>
      <c r="T162" s="139">
        <v>0</v>
      </c>
      <c r="U162" s="139">
        <v>0</v>
      </c>
      <c r="V162" s="106">
        <v>0</v>
      </c>
      <c r="W162" s="139">
        <v>0</v>
      </c>
      <c r="X162" s="139">
        <v>0</v>
      </c>
      <c r="Y162" s="139">
        <v>0</v>
      </c>
      <c r="Z162" s="138">
        <v>0</v>
      </c>
      <c r="AA162" s="106">
        <v>0</v>
      </c>
      <c r="AB162" s="139">
        <v>0</v>
      </c>
      <c r="AC162" s="139">
        <v>0</v>
      </c>
      <c r="AD162" s="139">
        <v>0</v>
      </c>
      <c r="AE162" s="139">
        <v>0</v>
      </c>
      <c r="AF162" s="106">
        <v>0</v>
      </c>
      <c r="AG162" s="139">
        <v>0</v>
      </c>
      <c r="AH162" s="139">
        <v>377.63200000000001</v>
      </c>
      <c r="AI162" s="139">
        <v>0</v>
      </c>
      <c r="AJ162" s="139">
        <v>119.233</v>
      </c>
      <c r="AK162" s="106">
        <v>496.86500000000001</v>
      </c>
      <c r="AL162" s="139">
        <v>0</v>
      </c>
      <c r="AM162" s="139">
        <v>0</v>
      </c>
      <c r="AN162" s="139">
        <v>0</v>
      </c>
      <c r="AO162" s="139">
        <v>0</v>
      </c>
      <c r="AP162" s="139">
        <v>0</v>
      </c>
      <c r="AQ162" s="139">
        <v>0</v>
      </c>
      <c r="AR162" s="106">
        <v>0</v>
      </c>
      <c r="AS162" s="106">
        <v>0</v>
      </c>
      <c r="AT162" s="139">
        <v>0</v>
      </c>
      <c r="AU162" s="139">
        <v>0</v>
      </c>
    </row>
    <row r="163" spans="1:47">
      <c r="A163" s="21" t="s">
        <v>219</v>
      </c>
      <c r="B163" s="28" t="s">
        <v>44</v>
      </c>
      <c r="C163" s="63">
        <v>88</v>
      </c>
      <c r="D163" s="63">
        <v>115</v>
      </c>
      <c r="E163" s="63">
        <v>81</v>
      </c>
      <c r="F163" s="63">
        <v>41</v>
      </c>
      <c r="G163" s="64">
        <v>325</v>
      </c>
      <c r="H163" s="63">
        <v>79.510000000000005</v>
      </c>
      <c r="I163" s="63">
        <v>93.159000000000006</v>
      </c>
      <c r="J163" s="77">
        <v>103.083</v>
      </c>
      <c r="K163" s="77">
        <v>20.797000000000001</v>
      </c>
      <c r="L163" s="64">
        <v>296.54899999999998</v>
      </c>
      <c r="M163" s="142">
        <v>84.605000000000004</v>
      </c>
      <c r="N163" s="142">
        <v>101.569</v>
      </c>
      <c r="O163" s="142">
        <v>82.162999999999997</v>
      </c>
      <c r="P163" s="142">
        <v>19.273</v>
      </c>
      <c r="Q163" s="64">
        <v>287.61</v>
      </c>
      <c r="R163" s="142">
        <v>86.888999999999996</v>
      </c>
      <c r="S163" s="142">
        <v>127.67700000000001</v>
      </c>
      <c r="T163" s="142">
        <v>92.418000000000006</v>
      </c>
      <c r="U163" s="142">
        <v>88.540999999999997</v>
      </c>
      <c r="V163" s="64">
        <v>395.52499999999998</v>
      </c>
      <c r="W163" s="142">
        <v>86.278999999999996</v>
      </c>
      <c r="X163" s="142">
        <v>119.599</v>
      </c>
      <c r="Y163" s="142">
        <v>117.33199999999999</v>
      </c>
      <c r="Z163" s="137">
        <v>106.161</v>
      </c>
      <c r="AA163" s="64">
        <v>429.37099999999998</v>
      </c>
      <c r="AB163" s="142">
        <v>68.495000000000005</v>
      </c>
      <c r="AC163" s="142">
        <v>51.140999999999998</v>
      </c>
      <c r="AD163" s="142">
        <v>93.174000000000007</v>
      </c>
      <c r="AE163" s="142">
        <v>45.008000000000003</v>
      </c>
      <c r="AF163" s="64">
        <v>257.81799999999998</v>
      </c>
      <c r="AG163" s="142">
        <v>116.474</v>
      </c>
      <c r="AH163" s="142">
        <v>479.03399999999999</v>
      </c>
      <c r="AI163" s="142">
        <v>152.68600000000001</v>
      </c>
      <c r="AJ163" s="142">
        <v>-426.90899999999999</v>
      </c>
      <c r="AK163" s="64">
        <v>321.28500000000003</v>
      </c>
      <c r="AL163" s="142">
        <v>169.04499999999999</v>
      </c>
      <c r="AM163" s="142">
        <v>169.04499999999999</v>
      </c>
      <c r="AN163" s="142">
        <v>151.76499722324598</v>
      </c>
      <c r="AO163" s="142">
        <v>151.76499722324601</v>
      </c>
      <c r="AP163" s="142">
        <v>180.47513475580399</v>
      </c>
      <c r="AQ163" s="142">
        <v>71.355117411021098</v>
      </c>
      <c r="AR163" s="64">
        <v>572.64024939007095</v>
      </c>
      <c r="AS163" s="64">
        <v>572.64024939007095</v>
      </c>
      <c r="AT163" s="142">
        <v>288.80197194347897</v>
      </c>
      <c r="AU163" s="142">
        <v>274.72881664583304</v>
      </c>
    </row>
    <row r="164" spans="1:47">
      <c r="A164" s="21" t="s">
        <v>220</v>
      </c>
      <c r="B164" s="29" t="s">
        <v>46</v>
      </c>
      <c r="C164" s="101">
        <v>-34</v>
      </c>
      <c r="D164" s="101">
        <v>-41</v>
      </c>
      <c r="E164" s="101">
        <v>-29</v>
      </c>
      <c r="F164" s="101">
        <v>-11</v>
      </c>
      <c r="G164" s="106">
        <v>-115</v>
      </c>
      <c r="H164" s="101">
        <v>-28.582999999999998</v>
      </c>
      <c r="I164" s="101">
        <v>-33.661000000000001</v>
      </c>
      <c r="J164" s="75">
        <v>-37.134</v>
      </c>
      <c r="K164" s="75">
        <v>-3.2629999999999999</v>
      </c>
      <c r="L164" s="106">
        <v>-102.64100000000001</v>
      </c>
      <c r="M164" s="139">
        <v>-29.39</v>
      </c>
      <c r="N164" s="139">
        <v>-32.874000000000002</v>
      </c>
      <c r="O164" s="139">
        <v>-28.14</v>
      </c>
      <c r="P164" s="139">
        <v>-8.907</v>
      </c>
      <c r="Q164" s="106">
        <v>-99.311000000000007</v>
      </c>
      <c r="R164" s="139">
        <v>-32.097000000000001</v>
      </c>
      <c r="S164" s="139">
        <v>-39.265999999999998</v>
      </c>
      <c r="T164" s="139">
        <v>-30.195</v>
      </c>
      <c r="U164" s="139">
        <v>-24.553999999999998</v>
      </c>
      <c r="V164" s="106">
        <v>-126.11199999999999</v>
      </c>
      <c r="W164" s="139">
        <v>-27.6</v>
      </c>
      <c r="X164" s="139">
        <v>-38.131</v>
      </c>
      <c r="Y164" s="139">
        <v>-34.911999999999999</v>
      </c>
      <c r="Z164" s="138">
        <v>-32.951999999999998</v>
      </c>
      <c r="AA164" s="106">
        <v>-133.595</v>
      </c>
      <c r="AB164" s="139">
        <v>-20.876000000000001</v>
      </c>
      <c r="AC164" s="139">
        <v>-16.643000000000001</v>
      </c>
      <c r="AD164" s="139">
        <v>-22.634</v>
      </c>
      <c r="AE164" s="139">
        <v>-7.8970000000000002</v>
      </c>
      <c r="AF164" s="106">
        <v>-68.05</v>
      </c>
      <c r="AG164" s="139">
        <v>-33.896999999999998</v>
      </c>
      <c r="AH164" s="139">
        <v>-0.14499999999999999</v>
      </c>
      <c r="AI164" s="139">
        <v>-45.365000000000002</v>
      </c>
      <c r="AJ164" s="139">
        <v>351.20600000000002</v>
      </c>
      <c r="AK164" s="106">
        <v>271.79899999999998</v>
      </c>
      <c r="AL164" s="139">
        <v>-48.085000000000001</v>
      </c>
      <c r="AM164" s="139">
        <v>-48.085000000000001</v>
      </c>
      <c r="AN164" s="139">
        <v>-39.690999999999995</v>
      </c>
      <c r="AO164" s="139">
        <v>-39.690999999999995</v>
      </c>
      <c r="AP164" s="139">
        <v>-51.547000000000004</v>
      </c>
      <c r="AQ164" s="139">
        <v>121.31400000000001</v>
      </c>
      <c r="AR164" s="106">
        <v>-18.009</v>
      </c>
      <c r="AS164" s="106">
        <v>-18.009</v>
      </c>
      <c r="AT164" s="139">
        <v>-83.426000000000002</v>
      </c>
      <c r="AU164" s="139">
        <v>-81.861000000000004</v>
      </c>
    </row>
    <row r="165" spans="1:47">
      <c r="A165" s="21" t="s">
        <v>221</v>
      </c>
      <c r="B165" s="29" t="s">
        <v>48</v>
      </c>
      <c r="C165" s="101">
        <v>0</v>
      </c>
      <c r="D165" s="101">
        <v>0</v>
      </c>
      <c r="E165" s="101">
        <v>0</v>
      </c>
      <c r="F165" s="101">
        <v>0</v>
      </c>
      <c r="G165" s="106">
        <v>0</v>
      </c>
      <c r="H165" s="101">
        <v>0</v>
      </c>
      <c r="I165" s="101">
        <v>0</v>
      </c>
      <c r="J165" s="75">
        <v>0</v>
      </c>
      <c r="K165" s="75">
        <v>0</v>
      </c>
      <c r="L165" s="106">
        <v>0</v>
      </c>
      <c r="M165" s="139">
        <v>0</v>
      </c>
      <c r="N165" s="139">
        <v>0</v>
      </c>
      <c r="O165" s="139">
        <v>0</v>
      </c>
      <c r="P165" s="139">
        <v>0</v>
      </c>
      <c r="Q165" s="106">
        <v>0</v>
      </c>
      <c r="R165" s="139">
        <v>0</v>
      </c>
      <c r="S165" s="139">
        <v>0</v>
      </c>
      <c r="T165" s="139">
        <v>0</v>
      </c>
      <c r="U165" s="139">
        <v>0</v>
      </c>
      <c r="V165" s="106">
        <v>0</v>
      </c>
      <c r="W165" s="139">
        <v>0</v>
      </c>
      <c r="X165" s="139">
        <v>0</v>
      </c>
      <c r="Y165" s="139">
        <v>0</v>
      </c>
      <c r="Z165" s="138">
        <v>0</v>
      </c>
      <c r="AA165" s="106">
        <v>0</v>
      </c>
      <c r="AB165" s="139">
        <v>0</v>
      </c>
      <c r="AC165" s="139">
        <v>0</v>
      </c>
      <c r="AD165" s="139">
        <v>0</v>
      </c>
      <c r="AE165" s="139">
        <v>0</v>
      </c>
      <c r="AF165" s="106">
        <v>0</v>
      </c>
      <c r="AG165" s="139">
        <v>0</v>
      </c>
      <c r="AH165" s="139">
        <v>0</v>
      </c>
      <c r="AI165" s="139">
        <v>0</v>
      </c>
      <c r="AJ165" s="139">
        <v>0</v>
      </c>
      <c r="AK165" s="106">
        <v>0</v>
      </c>
      <c r="AL165" s="139">
        <v>0</v>
      </c>
      <c r="AM165" s="139">
        <v>0</v>
      </c>
      <c r="AN165" s="139">
        <v>0</v>
      </c>
      <c r="AO165" s="139">
        <v>0</v>
      </c>
      <c r="AP165" s="139">
        <v>0</v>
      </c>
      <c r="AQ165" s="139">
        <v>0</v>
      </c>
      <c r="AR165" s="106">
        <v>0</v>
      </c>
      <c r="AS165" s="106">
        <v>0</v>
      </c>
      <c r="AT165" s="139">
        <v>0</v>
      </c>
      <c r="AU165" s="139">
        <v>0</v>
      </c>
    </row>
    <row r="166" spans="1:47">
      <c r="A166" s="21" t="s">
        <v>222</v>
      </c>
      <c r="B166" s="28" t="s">
        <v>50</v>
      </c>
      <c r="C166" s="63">
        <v>54</v>
      </c>
      <c r="D166" s="63">
        <v>74</v>
      </c>
      <c r="E166" s="63">
        <v>52</v>
      </c>
      <c r="F166" s="63">
        <v>30</v>
      </c>
      <c r="G166" s="64">
        <v>210</v>
      </c>
      <c r="H166" s="63">
        <v>50.927</v>
      </c>
      <c r="I166" s="63">
        <v>59.497999999999998</v>
      </c>
      <c r="J166" s="77">
        <v>65.948999999999998</v>
      </c>
      <c r="K166" s="77">
        <v>17.533999999999999</v>
      </c>
      <c r="L166" s="64">
        <v>193.90799999999999</v>
      </c>
      <c r="M166" s="142">
        <v>55.215000000000003</v>
      </c>
      <c r="N166" s="142">
        <v>68.694999999999993</v>
      </c>
      <c r="O166" s="142">
        <v>54.023000000000003</v>
      </c>
      <c r="P166" s="142">
        <v>10.366</v>
      </c>
      <c r="Q166" s="64">
        <v>188.29900000000001</v>
      </c>
      <c r="R166" s="142">
        <v>54.792000000000002</v>
      </c>
      <c r="S166" s="142">
        <v>88.411000000000001</v>
      </c>
      <c r="T166" s="142">
        <v>62.222999999999999</v>
      </c>
      <c r="U166" s="142">
        <v>63.987000000000002</v>
      </c>
      <c r="V166" s="64">
        <v>269.41300000000001</v>
      </c>
      <c r="W166" s="142">
        <v>58.679000000000002</v>
      </c>
      <c r="X166" s="142">
        <v>81.468000000000004</v>
      </c>
      <c r="Y166" s="142">
        <v>82.42</v>
      </c>
      <c r="Z166" s="137">
        <v>73.209000000000003</v>
      </c>
      <c r="AA166" s="64">
        <v>295.77600000000001</v>
      </c>
      <c r="AB166" s="142">
        <v>47.619</v>
      </c>
      <c r="AC166" s="142">
        <v>34.497999999999998</v>
      </c>
      <c r="AD166" s="142">
        <v>70.540000000000006</v>
      </c>
      <c r="AE166" s="142">
        <v>37.110999999999997</v>
      </c>
      <c r="AF166" s="64">
        <v>189.768</v>
      </c>
      <c r="AG166" s="142">
        <v>82.576999999999998</v>
      </c>
      <c r="AH166" s="142">
        <v>478.88900000000001</v>
      </c>
      <c r="AI166" s="142">
        <v>107.321</v>
      </c>
      <c r="AJ166" s="142">
        <v>-75.703000000000003</v>
      </c>
      <c r="AK166" s="64">
        <v>593.08399999999995</v>
      </c>
      <c r="AL166" s="142">
        <v>120.96</v>
      </c>
      <c r="AM166" s="142">
        <v>120.96</v>
      </c>
      <c r="AN166" s="142">
        <v>112.073997223246</v>
      </c>
      <c r="AO166" s="142">
        <v>112.073997223246</v>
      </c>
      <c r="AP166" s="142">
        <v>128.928134755804</v>
      </c>
      <c r="AQ166" s="142">
        <v>192.66911741102101</v>
      </c>
      <c r="AR166" s="64">
        <v>554.63124939007093</v>
      </c>
      <c r="AS166" s="64">
        <v>554.63124939007093</v>
      </c>
      <c r="AT166" s="142">
        <v>205.37597194347899</v>
      </c>
      <c r="AU166" s="142">
        <v>192.86781664583299</v>
      </c>
    </row>
    <row r="167" spans="1:47">
      <c r="A167" s="21" t="s">
        <v>223</v>
      </c>
      <c r="B167" s="29" t="s">
        <v>52</v>
      </c>
      <c r="C167" s="101">
        <v>-15</v>
      </c>
      <c r="D167" s="101">
        <v>-20</v>
      </c>
      <c r="E167" s="101">
        <v>-14</v>
      </c>
      <c r="F167" s="101">
        <v>-8</v>
      </c>
      <c r="G167" s="106">
        <v>-57</v>
      </c>
      <c r="H167" s="101">
        <v>-13.4331982446975</v>
      </c>
      <c r="I167" s="101">
        <v>-16.2409922091779</v>
      </c>
      <c r="J167" s="101">
        <v>-17.779990032488801</v>
      </c>
      <c r="K167" s="101">
        <v>-5.5053760705783796</v>
      </c>
      <c r="L167" s="106">
        <v>-52.959556556942502</v>
      </c>
      <c r="M167" s="139">
        <v>-14.983352194575501</v>
      </c>
      <c r="N167" s="139">
        <v>-18.891425122376202</v>
      </c>
      <c r="O167" s="139">
        <v>-15.696063545781399</v>
      </c>
      <c r="P167" s="139">
        <v>-3.7778193997184202</v>
      </c>
      <c r="Q167" s="106">
        <v>-53.348660262451503</v>
      </c>
      <c r="R167" s="139">
        <v>-15.3163885907012</v>
      </c>
      <c r="S167" s="139">
        <v>-24.629903931989301</v>
      </c>
      <c r="T167" s="139">
        <v>-17.3357747384117</v>
      </c>
      <c r="U167" s="139">
        <v>-17.4230941342012</v>
      </c>
      <c r="V167" s="106">
        <v>-74.705161395303406</v>
      </c>
      <c r="W167" s="139">
        <v>-16.020144910032499</v>
      </c>
      <c r="X167" s="139">
        <v>-22.132253434965101</v>
      </c>
      <c r="Y167" s="139">
        <v>-21.952775170194201</v>
      </c>
      <c r="Z167" s="138">
        <v>-19.552893329461199</v>
      </c>
      <c r="AA167" s="106">
        <v>-79.658066844653007</v>
      </c>
      <c r="AB167" s="139">
        <v>-13.238234856172101</v>
      </c>
      <c r="AC167" s="139">
        <v>-9.5107403837745501</v>
      </c>
      <c r="AD167" s="139">
        <v>-18.7262536340134</v>
      </c>
      <c r="AE167" s="139">
        <v>-10.446743430259399</v>
      </c>
      <c r="AF167" s="106">
        <v>-51.921972304219501</v>
      </c>
      <c r="AG167" s="139">
        <v>-21.846483832435801</v>
      </c>
      <c r="AH167" s="139">
        <v>-119.567780629975</v>
      </c>
      <c r="AI167" s="139">
        <v>-21.3253436212606</v>
      </c>
      <c r="AJ167" s="139">
        <v>18.6090235196545</v>
      </c>
      <c r="AK167" s="106">
        <v>-144.130584564017</v>
      </c>
      <c r="AL167" s="139">
        <v>-29.678574180197899</v>
      </c>
      <c r="AM167" s="139">
        <v>-29.678574180197899</v>
      </c>
      <c r="AN167" s="139">
        <v>-21.591318048342298</v>
      </c>
      <c r="AO167" s="139">
        <v>-21.591318048342202</v>
      </c>
      <c r="AP167" s="139">
        <v>-28.376037159767101</v>
      </c>
      <c r="AQ167" s="139">
        <v>-42.410928744709601</v>
      </c>
      <c r="AR167" s="106">
        <v>-122.056858133017</v>
      </c>
      <c r="AS167" s="106">
        <v>-122.056858133017</v>
      </c>
      <c r="AT167" s="139">
        <v>-45.5919305247605</v>
      </c>
      <c r="AU167" s="139">
        <v>-42.853664108457302</v>
      </c>
    </row>
    <row r="168" spans="1:47">
      <c r="A168" s="21" t="s">
        <v>224</v>
      </c>
      <c r="B168" s="36" t="s">
        <v>54</v>
      </c>
      <c r="C168" s="64">
        <v>39</v>
      </c>
      <c r="D168" s="64">
        <v>54</v>
      </c>
      <c r="E168" s="64">
        <v>38</v>
      </c>
      <c r="F168" s="64">
        <v>22</v>
      </c>
      <c r="G168" s="64">
        <v>153</v>
      </c>
      <c r="H168" s="64">
        <v>37.493801755302499</v>
      </c>
      <c r="I168" s="64">
        <v>43.257007790822101</v>
      </c>
      <c r="J168" s="78">
        <v>48.169009967511201</v>
      </c>
      <c r="K168" s="78">
        <v>12.028623929421601</v>
      </c>
      <c r="L168" s="64">
        <v>140.94844344305699</v>
      </c>
      <c r="M168" s="143">
        <v>40.231647805424501</v>
      </c>
      <c r="N168" s="143">
        <v>49.803574877623802</v>
      </c>
      <c r="O168" s="143">
        <v>38.326936454218597</v>
      </c>
      <c r="P168" s="143">
        <v>6.5881806002815999</v>
      </c>
      <c r="Q168" s="64">
        <v>134.95033973754801</v>
      </c>
      <c r="R168" s="143">
        <v>39.4756114092988</v>
      </c>
      <c r="S168" s="143">
        <v>63.781096068010598</v>
      </c>
      <c r="T168" s="143">
        <v>44.887225261588299</v>
      </c>
      <c r="U168" s="143">
        <v>46.563905865798802</v>
      </c>
      <c r="V168" s="64">
        <v>194.707838604697</v>
      </c>
      <c r="W168" s="143">
        <v>42.658855089967503</v>
      </c>
      <c r="X168" s="143">
        <v>59.335746565034903</v>
      </c>
      <c r="Y168" s="143">
        <v>60.467224829805801</v>
      </c>
      <c r="Z168" s="140">
        <v>53.656106670538797</v>
      </c>
      <c r="AA168" s="64">
        <v>216.117933155347</v>
      </c>
      <c r="AB168" s="143">
        <v>34.380765143827901</v>
      </c>
      <c r="AC168" s="143">
        <v>24.987259616225501</v>
      </c>
      <c r="AD168" s="143">
        <v>51.813746365986603</v>
      </c>
      <c r="AE168" s="143">
        <v>26.664256569740601</v>
      </c>
      <c r="AF168" s="64">
        <v>137.846027695781</v>
      </c>
      <c r="AG168" s="143">
        <v>60.730516167564303</v>
      </c>
      <c r="AH168" s="143">
        <v>359.32121937002501</v>
      </c>
      <c r="AI168" s="143">
        <v>85.995656378739397</v>
      </c>
      <c r="AJ168" s="143">
        <v>-57.093976480345503</v>
      </c>
      <c r="AK168" s="64">
        <v>448.953415435983</v>
      </c>
      <c r="AL168" s="143">
        <v>91.281425819802095</v>
      </c>
      <c r="AM168" s="143">
        <v>91.281425819802095</v>
      </c>
      <c r="AN168" s="143">
        <v>90.482679174903595</v>
      </c>
      <c r="AO168" s="143">
        <v>90.482679174903907</v>
      </c>
      <c r="AP168" s="143">
        <v>100.55209759603599</v>
      </c>
      <c r="AQ168" s="143">
        <v>150.25818866631099</v>
      </c>
      <c r="AR168" s="64">
        <v>432.574391257054</v>
      </c>
      <c r="AS168" s="64">
        <v>432.57439125705304</v>
      </c>
      <c r="AT168" s="143">
        <v>159.784041418718</v>
      </c>
      <c r="AU168" s="143">
        <v>150.01415253737599</v>
      </c>
    </row>
    <row r="169" spans="1:47">
      <c r="A169" s="21"/>
      <c r="H169" s="101"/>
      <c r="I169" s="101"/>
      <c r="J169" s="101"/>
      <c r="K169" s="101"/>
      <c r="L169" s="88"/>
      <c r="M169" s="138"/>
      <c r="N169" s="138"/>
      <c r="O169" s="138"/>
      <c r="P169" s="138"/>
      <c r="Q169" s="88"/>
      <c r="R169" s="138"/>
      <c r="S169" s="138"/>
      <c r="T169" s="138"/>
      <c r="U169" s="138"/>
      <c r="V169" s="8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row>
    <row r="170" spans="1:47" ht="16.5" thickBot="1">
      <c r="A170" s="21"/>
      <c r="B170" s="102" t="s">
        <v>225</v>
      </c>
      <c r="C170" s="103"/>
      <c r="D170" s="103"/>
      <c r="E170" s="103"/>
      <c r="F170" s="103"/>
      <c r="G170" s="103"/>
      <c r="H170" s="153"/>
      <c r="I170" s="153"/>
      <c r="J170" s="153"/>
      <c r="K170" s="153"/>
      <c r="L170" s="103"/>
      <c r="M170" s="154"/>
      <c r="N170" s="154"/>
      <c r="O170" s="154"/>
      <c r="P170" s="154"/>
      <c r="Q170" s="103"/>
      <c r="R170" s="154"/>
      <c r="S170" s="154"/>
      <c r="T170" s="154"/>
      <c r="U170" s="154"/>
      <c r="V170" s="103"/>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row>
    <row r="171" spans="1:47">
      <c r="A171" s="21"/>
      <c r="H171" s="101"/>
      <c r="I171" s="101"/>
      <c r="J171" s="101"/>
      <c r="K171" s="101"/>
      <c r="L171" s="88"/>
      <c r="M171" s="138"/>
      <c r="N171" s="138"/>
      <c r="O171" s="138"/>
      <c r="P171" s="138"/>
      <c r="Q171" s="88"/>
      <c r="R171" s="138"/>
      <c r="S171" s="138"/>
      <c r="T171" s="138"/>
      <c r="U171" s="138"/>
      <c r="V171" s="88"/>
      <c r="W171" s="138"/>
      <c r="X171" s="138"/>
      <c r="Y171" s="138"/>
      <c r="Z171" s="138"/>
      <c r="AA171" s="138"/>
      <c r="AB171" s="138"/>
      <c r="AC171" s="138"/>
      <c r="AD171" s="138"/>
      <c r="AE171" s="138"/>
      <c r="AF171" s="138"/>
      <c r="AG171" s="138"/>
      <c r="AH171" s="138"/>
      <c r="AI171" s="138"/>
      <c r="AJ171" s="138"/>
      <c r="AK171" s="138"/>
      <c r="AL171" s="138"/>
      <c r="AM171" s="156" t="s">
        <v>601</v>
      </c>
      <c r="AN171" s="138"/>
      <c r="AO171" s="156" t="str">
        <f>+$AM$13</f>
        <v>IFRS 17</v>
      </c>
      <c r="AP171" s="138"/>
      <c r="AQ171" s="138"/>
      <c r="AR171" s="138"/>
      <c r="AS171" s="141" t="s">
        <v>601</v>
      </c>
      <c r="AT171" s="138"/>
      <c r="AU171" s="138"/>
    </row>
    <row r="172" spans="1:47" ht="25.5">
      <c r="A172" s="21"/>
      <c r="B172" s="104" t="s">
        <v>24</v>
      </c>
      <c r="C172" s="105" t="s">
        <v>100</v>
      </c>
      <c r="D172" s="105" t="s">
        <v>101</v>
      </c>
      <c r="E172" s="105" t="s">
        <v>102</v>
      </c>
      <c r="F172" s="105" t="s">
        <v>103</v>
      </c>
      <c r="G172" s="105" t="s">
        <v>104</v>
      </c>
      <c r="H172" s="155" t="s">
        <v>482</v>
      </c>
      <c r="I172" s="155" t="s">
        <v>483</v>
      </c>
      <c r="J172" s="155" t="s">
        <v>484</v>
      </c>
      <c r="K172" s="155" t="s">
        <v>485</v>
      </c>
      <c r="L172" s="105" t="s">
        <v>486</v>
      </c>
      <c r="M172" s="156" t="s">
        <v>487</v>
      </c>
      <c r="N172" s="156" t="s">
        <v>488</v>
      </c>
      <c r="O172" s="156" t="s">
        <v>489</v>
      </c>
      <c r="P172" s="156" t="s">
        <v>490</v>
      </c>
      <c r="Q172" s="105" t="s">
        <v>491</v>
      </c>
      <c r="R172" s="156" t="s">
        <v>492</v>
      </c>
      <c r="S172" s="156" t="s">
        <v>493</v>
      </c>
      <c r="T172" s="156" t="s">
        <v>494</v>
      </c>
      <c r="U172" s="156" t="s">
        <v>495</v>
      </c>
      <c r="V172" s="105" t="s">
        <v>496</v>
      </c>
      <c r="W172" s="156" t="s">
        <v>497</v>
      </c>
      <c r="X172" s="156" t="s">
        <v>498</v>
      </c>
      <c r="Y172" s="156" t="s">
        <v>499</v>
      </c>
      <c r="Z172" s="156" t="s">
        <v>500</v>
      </c>
      <c r="AA172" s="156" t="s">
        <v>501</v>
      </c>
      <c r="AB172" s="156" t="s">
        <v>502</v>
      </c>
      <c r="AC172" s="156" t="s">
        <v>503</v>
      </c>
      <c r="AD172" s="156" t="s">
        <v>504</v>
      </c>
      <c r="AE172" s="156" t="s">
        <v>505</v>
      </c>
      <c r="AF172" s="156" t="s">
        <v>506</v>
      </c>
      <c r="AG172" s="156" t="s">
        <v>507</v>
      </c>
      <c r="AH172" s="156" t="s">
        <v>508</v>
      </c>
      <c r="AI172" s="156" t="s">
        <v>509</v>
      </c>
      <c r="AJ172" s="156" t="s">
        <v>510</v>
      </c>
      <c r="AK172" s="156" t="s">
        <v>511</v>
      </c>
      <c r="AL172" s="156" t="s">
        <v>512</v>
      </c>
      <c r="AM172" s="156" t="s">
        <v>512</v>
      </c>
      <c r="AN172" s="156" t="s">
        <v>569</v>
      </c>
      <c r="AO172" s="156" t="str">
        <f t="shared" ref="AO172" si="15">AO$14</f>
        <v>Q2-22
Stated</v>
      </c>
      <c r="AP172" s="156" t="s">
        <v>573</v>
      </c>
      <c r="AQ172" s="156" t="s">
        <v>604</v>
      </c>
      <c r="AR172" s="156" t="s">
        <v>605</v>
      </c>
      <c r="AS172" s="141" t="s">
        <v>605</v>
      </c>
      <c r="AT172" s="156" t="s">
        <v>610</v>
      </c>
      <c r="AU172" s="156" t="str">
        <f t="shared" ref="AU172" si="16">AU$14</f>
        <v>Q2-23
Stated</v>
      </c>
    </row>
    <row r="173" spans="1:47">
      <c r="A173" s="21"/>
      <c r="B173" s="26"/>
      <c r="H173" s="101"/>
      <c r="I173" s="101"/>
      <c r="J173" s="101"/>
      <c r="K173" s="101"/>
      <c r="L173" s="88"/>
      <c r="M173" s="138"/>
      <c r="N173" s="138"/>
      <c r="O173" s="138"/>
      <c r="P173" s="138"/>
      <c r="Q173" s="88"/>
      <c r="R173" s="138"/>
      <c r="S173" s="138"/>
      <c r="T173" s="138"/>
      <c r="U173" s="138"/>
      <c r="V173" s="8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row>
    <row r="174" spans="1:47">
      <c r="A174" s="21" t="s">
        <v>226</v>
      </c>
      <c r="B174" s="28" t="s">
        <v>26</v>
      </c>
      <c r="C174" s="63">
        <v>226</v>
      </c>
      <c r="D174" s="63">
        <v>244</v>
      </c>
      <c r="E174" s="63">
        <v>230</v>
      </c>
      <c r="F174" s="63">
        <v>233</v>
      </c>
      <c r="G174" s="64">
        <v>933</v>
      </c>
      <c r="H174" s="63">
        <v>226.11893180749499</v>
      </c>
      <c r="I174" s="63">
        <v>224.018780472961</v>
      </c>
      <c r="J174" s="77">
        <v>226.689670324215</v>
      </c>
      <c r="K174" s="77">
        <v>202.535299590732</v>
      </c>
      <c r="L174" s="64">
        <v>879.36268219540295</v>
      </c>
      <c r="M174" s="142">
        <v>206.175937344435</v>
      </c>
      <c r="N174" s="142">
        <v>202.754820229128</v>
      </c>
      <c r="O174" s="142">
        <v>206.30443424034601</v>
      </c>
      <c r="P174" s="142">
        <v>204.90513564228195</v>
      </c>
      <c r="Q174" s="64">
        <v>820.14032745619011</v>
      </c>
      <c r="R174" s="142">
        <v>206.62904857053499</v>
      </c>
      <c r="S174" s="142">
        <v>211.897786998561</v>
      </c>
      <c r="T174" s="142">
        <v>209.13012656237601</v>
      </c>
      <c r="U174" s="142">
        <v>219.68028997292899</v>
      </c>
      <c r="V174" s="64">
        <v>847.33725210440105</v>
      </c>
      <c r="W174" s="142">
        <v>224.30136098015299</v>
      </c>
      <c r="X174" s="142">
        <v>231.90880037981199</v>
      </c>
      <c r="Y174" s="142">
        <v>229.58144304153799</v>
      </c>
      <c r="Z174" s="137">
        <v>227.20069609989901</v>
      </c>
      <c r="AA174" s="64">
        <v>912.99230050140204</v>
      </c>
      <c r="AB174" s="142">
        <v>226.182429115931</v>
      </c>
      <c r="AC174" s="142">
        <v>209.14707946226301</v>
      </c>
      <c r="AD174" s="142">
        <v>194.96898736737401</v>
      </c>
      <c r="AE174" s="142">
        <v>202.31123574118101</v>
      </c>
      <c r="AF174" s="64">
        <v>832.60973168674798</v>
      </c>
      <c r="AG174" s="142">
        <v>205.569646409168</v>
      </c>
      <c r="AH174" s="142">
        <v>218.832811876649</v>
      </c>
      <c r="AI174" s="142">
        <v>182.016332978127</v>
      </c>
      <c r="AJ174" s="142">
        <v>227.26745456505199</v>
      </c>
      <c r="AK174" s="64">
        <v>833.68624582899599</v>
      </c>
      <c r="AL174" s="142">
        <v>167.562129337106</v>
      </c>
      <c r="AM174" s="142">
        <v>167.562129337106</v>
      </c>
      <c r="AN174" s="142">
        <v>190.25629569472</v>
      </c>
      <c r="AO174" s="142">
        <v>190.25629569472</v>
      </c>
      <c r="AP174" s="142">
        <v>186.162983270935</v>
      </c>
      <c r="AQ174" s="142">
        <v>212.22116386943799</v>
      </c>
      <c r="AR174" s="64">
        <v>756.20257217219898</v>
      </c>
      <c r="AS174" s="64">
        <v>756.20257217219898</v>
      </c>
      <c r="AT174" s="142">
        <v>208.076894679943</v>
      </c>
      <c r="AU174" s="142">
        <v>222.316241624724</v>
      </c>
    </row>
    <row r="175" spans="1:47">
      <c r="A175" s="21" t="s">
        <v>227</v>
      </c>
      <c r="B175" s="29" t="s">
        <v>28</v>
      </c>
      <c r="C175" s="101">
        <v>-152</v>
      </c>
      <c r="D175" s="101">
        <v>-130</v>
      </c>
      <c r="E175" s="101">
        <v>-124</v>
      </c>
      <c r="F175" s="101">
        <v>-151</v>
      </c>
      <c r="G175" s="106">
        <v>-557</v>
      </c>
      <c r="H175" s="101">
        <v>-141.23110902467999</v>
      </c>
      <c r="I175" s="101">
        <v>-131.84359744394001</v>
      </c>
      <c r="J175" s="75">
        <v>-128.75445902991399</v>
      </c>
      <c r="K175" s="75">
        <v>-128.43797144276101</v>
      </c>
      <c r="L175" s="106">
        <v>-530.26713694129501</v>
      </c>
      <c r="M175" s="139">
        <v>-131.705628923658</v>
      </c>
      <c r="N175" s="139">
        <v>-121.00255248923401</v>
      </c>
      <c r="O175" s="139">
        <v>-121.335076893536</v>
      </c>
      <c r="P175" s="139">
        <v>-134.08791384064995</v>
      </c>
      <c r="Q175" s="106">
        <v>-508.13117214707995</v>
      </c>
      <c r="R175" s="139">
        <v>-134.84748941124101</v>
      </c>
      <c r="S175" s="139">
        <v>-127.30352108217799</v>
      </c>
      <c r="T175" s="139">
        <v>-126.260405855475</v>
      </c>
      <c r="U175" s="139">
        <v>-135.94605598881199</v>
      </c>
      <c r="V175" s="106">
        <v>-524.35747233770599</v>
      </c>
      <c r="W175" s="139">
        <v>-136.18039547209901</v>
      </c>
      <c r="X175" s="139">
        <v>-140.69087192888699</v>
      </c>
      <c r="Y175" s="139">
        <v>-138.42651217847799</v>
      </c>
      <c r="Z175" s="139">
        <v>-136.20399544744899</v>
      </c>
      <c r="AA175" s="106">
        <v>-551.50177502691201</v>
      </c>
      <c r="AB175" s="139">
        <v>-150.88050523195599</v>
      </c>
      <c r="AC175" s="139">
        <v>-129.92364289882701</v>
      </c>
      <c r="AD175" s="139">
        <v>-133.547571376505</v>
      </c>
      <c r="AE175" s="139">
        <v>-132.36945285501901</v>
      </c>
      <c r="AF175" s="106">
        <v>-546.72117236230599</v>
      </c>
      <c r="AG175" s="139">
        <v>-135.612075749827</v>
      </c>
      <c r="AH175" s="139">
        <v>-132.66911445231401</v>
      </c>
      <c r="AI175" s="139">
        <v>-112.340642242619</v>
      </c>
      <c r="AJ175" s="139">
        <v>-142.16856373043899</v>
      </c>
      <c r="AK175" s="106">
        <v>-522.790396175198</v>
      </c>
      <c r="AL175" s="139">
        <v>-110.819269602814</v>
      </c>
      <c r="AM175" s="139">
        <v>-110.819269602814</v>
      </c>
      <c r="AN175" s="139">
        <v>-107.08338168611</v>
      </c>
      <c r="AO175" s="139">
        <v>-107.0833816861097</v>
      </c>
      <c r="AP175" s="139">
        <v>-109.594034433115</v>
      </c>
      <c r="AQ175" s="139">
        <v>-109.395321882103</v>
      </c>
      <c r="AR175" s="106">
        <v>-436.89200760414201</v>
      </c>
      <c r="AS175" s="106">
        <v>-436.89200760414201</v>
      </c>
      <c r="AT175" s="139">
        <v>-112.02281882266</v>
      </c>
      <c r="AU175" s="139">
        <v>-106.247691726136</v>
      </c>
    </row>
    <row r="176" spans="1:47">
      <c r="A176" s="21" t="s">
        <v>228</v>
      </c>
      <c r="B176" s="28" t="s">
        <v>32</v>
      </c>
      <c r="C176" s="63">
        <v>74</v>
      </c>
      <c r="D176" s="63">
        <v>114</v>
      </c>
      <c r="E176" s="63">
        <v>106</v>
      </c>
      <c r="F176" s="63">
        <v>82</v>
      </c>
      <c r="G176" s="64">
        <v>376</v>
      </c>
      <c r="H176" s="63">
        <v>84.887822782815306</v>
      </c>
      <c r="I176" s="63">
        <v>92.175183029020701</v>
      </c>
      <c r="J176" s="77">
        <v>97.9352112943008</v>
      </c>
      <c r="K176" s="77">
        <v>74.097328147971098</v>
      </c>
      <c r="L176" s="64">
        <v>349.095545254108</v>
      </c>
      <c r="M176" s="142">
        <v>74.4703084207774</v>
      </c>
      <c r="N176" s="142">
        <v>81.752267739894407</v>
      </c>
      <c r="O176" s="142">
        <v>84.969357346809403</v>
      </c>
      <c r="P176" s="142">
        <v>70.817221801632002</v>
      </c>
      <c r="Q176" s="64">
        <v>312.009155309113</v>
      </c>
      <c r="R176" s="142">
        <v>71.781559159294503</v>
      </c>
      <c r="S176" s="142">
        <v>84.594265916382696</v>
      </c>
      <c r="T176" s="142">
        <v>82.869720706900907</v>
      </c>
      <c r="U176" s="142">
        <v>83.734233984116301</v>
      </c>
      <c r="V176" s="64">
        <v>322.97977976669398</v>
      </c>
      <c r="W176" s="142">
        <v>88.1209655080538</v>
      </c>
      <c r="X176" s="142">
        <v>91.217928450924902</v>
      </c>
      <c r="Y176" s="142">
        <v>91.154930863060699</v>
      </c>
      <c r="Z176" s="142">
        <v>90.996700652450201</v>
      </c>
      <c r="AA176" s="64">
        <v>361.49052547449003</v>
      </c>
      <c r="AB176" s="142">
        <v>75.301923883975405</v>
      </c>
      <c r="AC176" s="142">
        <v>79.223436563436493</v>
      </c>
      <c r="AD176" s="142">
        <v>61.4214159908691</v>
      </c>
      <c r="AE176" s="142">
        <v>69.941782886161306</v>
      </c>
      <c r="AF176" s="64">
        <v>285.88855932444199</v>
      </c>
      <c r="AG176" s="142">
        <v>69.957570659341101</v>
      </c>
      <c r="AH176" s="142">
        <v>86.163697424335595</v>
      </c>
      <c r="AI176" s="142">
        <v>69.675690735508695</v>
      </c>
      <c r="AJ176" s="142">
        <v>85.098890834612604</v>
      </c>
      <c r="AK176" s="64">
        <v>310.895849653798</v>
      </c>
      <c r="AL176" s="142">
        <v>56.742859734291699</v>
      </c>
      <c r="AM176" s="142">
        <v>56.742859734291699</v>
      </c>
      <c r="AN176" s="142">
        <v>83.172914008609993</v>
      </c>
      <c r="AO176" s="142">
        <v>83.172914008610292</v>
      </c>
      <c r="AP176" s="142">
        <v>76.568948837820102</v>
      </c>
      <c r="AQ176" s="142">
        <v>102.825841987335</v>
      </c>
      <c r="AR176" s="64">
        <v>319.31056456805698</v>
      </c>
      <c r="AS176" s="64">
        <v>319.31056456805698</v>
      </c>
      <c r="AT176" s="142">
        <v>96.054075857282797</v>
      </c>
      <c r="AU176" s="142">
        <v>116.068549898588</v>
      </c>
    </row>
    <row r="177" spans="1:47">
      <c r="A177" s="21" t="s">
        <v>229</v>
      </c>
      <c r="B177" s="29" t="s">
        <v>34</v>
      </c>
      <c r="C177" s="101">
        <v>-50</v>
      </c>
      <c r="D177" s="101">
        <v>-50</v>
      </c>
      <c r="E177" s="101">
        <v>-51</v>
      </c>
      <c r="F177" s="101">
        <v>-49</v>
      </c>
      <c r="G177" s="106">
        <v>-200</v>
      </c>
      <c r="H177" s="101">
        <v>-41.400452572505301</v>
      </c>
      <c r="I177" s="101">
        <v>-30.919483697593101</v>
      </c>
      <c r="J177" s="75">
        <v>-37.932970544461298</v>
      </c>
      <c r="K177" s="75">
        <v>-40.9414383625478</v>
      </c>
      <c r="L177" s="106">
        <v>-151.19434517710701</v>
      </c>
      <c r="M177" s="139">
        <v>-28.683678822935299</v>
      </c>
      <c r="N177" s="139">
        <v>-23.961264694218801</v>
      </c>
      <c r="O177" s="139">
        <v>-33.276684311953098</v>
      </c>
      <c r="P177" s="139">
        <v>-29.377390798636995</v>
      </c>
      <c r="Q177" s="106">
        <v>-115.29901862774398</v>
      </c>
      <c r="R177" s="139">
        <v>-14.646010553513999</v>
      </c>
      <c r="S177" s="139">
        <v>-23.1546117954903</v>
      </c>
      <c r="T177" s="139">
        <v>-25.430466901247598</v>
      </c>
      <c r="U177" s="139">
        <v>-19.2940207214399</v>
      </c>
      <c r="V177" s="106">
        <v>-82.525109971691705</v>
      </c>
      <c r="W177" s="139">
        <v>-21.767049521877698</v>
      </c>
      <c r="X177" s="139">
        <v>-22.7060001352135</v>
      </c>
      <c r="Y177" s="139">
        <v>-22.651225583527999</v>
      </c>
      <c r="Z177" s="139">
        <v>-16.318659106431301</v>
      </c>
      <c r="AA177" s="106">
        <v>-83.442934347050496</v>
      </c>
      <c r="AB177" s="139">
        <v>-32.9286372953419</v>
      </c>
      <c r="AC177" s="139">
        <v>-52.151673019713101</v>
      </c>
      <c r="AD177" s="139">
        <v>-38.030164145268301</v>
      </c>
      <c r="AE177" s="139">
        <v>-18.4235942639272</v>
      </c>
      <c r="AF177" s="106">
        <v>-141.53406872425001</v>
      </c>
      <c r="AG177" s="139">
        <v>-28.579624751608701</v>
      </c>
      <c r="AH177" s="139">
        <v>-16.315527836225101</v>
      </c>
      <c r="AI177" s="139">
        <v>-29.4740606636922</v>
      </c>
      <c r="AJ177" s="139">
        <v>-14.066179214803901</v>
      </c>
      <c r="AK177" s="106">
        <v>-88.435392466330001</v>
      </c>
      <c r="AL177" s="139">
        <v>-227.754294767869</v>
      </c>
      <c r="AM177" s="139">
        <v>-227.754294767869</v>
      </c>
      <c r="AN177" s="139">
        <v>-43.575530874081103</v>
      </c>
      <c r="AO177" s="139">
        <v>-43.575530874080982</v>
      </c>
      <c r="AP177" s="139">
        <v>-57.771552685047901</v>
      </c>
      <c r="AQ177" s="139">
        <v>-58.796882420072201</v>
      </c>
      <c r="AR177" s="106">
        <v>-387.89826074707003</v>
      </c>
      <c r="AS177" s="106">
        <v>-387.89826074707003</v>
      </c>
      <c r="AT177" s="139">
        <v>-53.1685477026382</v>
      </c>
      <c r="AU177" s="139">
        <v>-38.232176234000399</v>
      </c>
    </row>
    <row r="178" spans="1:47">
      <c r="A178" s="21" t="s">
        <v>230</v>
      </c>
      <c r="B178" s="29" t="s">
        <v>38</v>
      </c>
      <c r="C178" s="101">
        <v>0</v>
      </c>
      <c r="D178" s="101">
        <v>0</v>
      </c>
      <c r="E178" s="101">
        <v>0</v>
      </c>
      <c r="F178" s="101">
        <v>0</v>
      </c>
      <c r="G178" s="106">
        <v>0</v>
      </c>
      <c r="H178" s="101">
        <v>-8.3273001483905799E-4</v>
      </c>
      <c r="I178" s="101">
        <v>2.5806241630539297E-4</v>
      </c>
      <c r="J178" s="75">
        <v>1.45040918034537E-2</v>
      </c>
      <c r="K178" s="75">
        <v>-1.39294242044201E-2</v>
      </c>
      <c r="L178" s="106">
        <v>0</v>
      </c>
      <c r="M178" s="139">
        <v>0</v>
      </c>
      <c r="N178" s="139">
        <v>0</v>
      </c>
      <c r="O178" s="139">
        <v>0</v>
      </c>
      <c r="P178" s="139">
        <v>0</v>
      </c>
      <c r="Q178" s="106">
        <v>0</v>
      </c>
      <c r="R178" s="139">
        <v>0</v>
      </c>
      <c r="S178" s="139">
        <v>0</v>
      </c>
      <c r="T178" s="139">
        <v>0</v>
      </c>
      <c r="U178" s="139">
        <v>0</v>
      </c>
      <c r="V178" s="106">
        <v>0</v>
      </c>
      <c r="W178" s="139">
        <v>0</v>
      </c>
      <c r="X178" s="139">
        <v>0</v>
      </c>
      <c r="Y178" s="139">
        <v>0</v>
      </c>
      <c r="Z178" s="139">
        <v>0</v>
      </c>
      <c r="AA178" s="106">
        <v>0</v>
      </c>
      <c r="AB178" s="139">
        <v>0</v>
      </c>
      <c r="AC178" s="139">
        <v>0</v>
      </c>
      <c r="AD178" s="139">
        <v>0</v>
      </c>
      <c r="AE178" s="139">
        <v>0</v>
      </c>
      <c r="AF178" s="106">
        <v>0</v>
      </c>
      <c r="AG178" s="139">
        <v>0</v>
      </c>
      <c r="AH178" s="139">
        <v>0</v>
      </c>
      <c r="AI178" s="139">
        <v>0</v>
      </c>
      <c r="AJ178" s="139">
        <v>0</v>
      </c>
      <c r="AK178" s="106">
        <v>0</v>
      </c>
      <c r="AL178" s="139">
        <v>0</v>
      </c>
      <c r="AM178" s="139">
        <v>0</v>
      </c>
      <c r="AN178" s="139">
        <v>0</v>
      </c>
      <c r="AO178" s="139">
        <v>0</v>
      </c>
      <c r="AP178" s="139">
        <v>0</v>
      </c>
      <c r="AQ178" s="139">
        <v>3.2334502755656998E-4</v>
      </c>
      <c r="AR178" s="106">
        <v>3.2334502755656998E-4</v>
      </c>
      <c r="AS178" s="106">
        <v>3.2334502755656998E-4</v>
      </c>
      <c r="AT178" s="139">
        <v>-2.49697675327752E-4</v>
      </c>
      <c r="AU178" s="139">
        <v>3.9615367604022798E-4</v>
      </c>
    </row>
    <row r="179" spans="1:47">
      <c r="A179" s="21" t="s">
        <v>231</v>
      </c>
      <c r="B179" s="29" t="s">
        <v>40</v>
      </c>
      <c r="C179" s="101">
        <v>0</v>
      </c>
      <c r="D179" s="101">
        <v>0</v>
      </c>
      <c r="E179" s="101">
        <v>2</v>
      </c>
      <c r="F179" s="101">
        <v>0</v>
      </c>
      <c r="G179" s="106">
        <v>2</v>
      </c>
      <c r="H179" s="101">
        <v>-1.9606916704988799E-2</v>
      </c>
      <c r="I179" s="101">
        <v>0.15156531218854899</v>
      </c>
      <c r="J179" s="75">
        <v>0.73761952285131005</v>
      </c>
      <c r="K179" s="75">
        <v>-1.0863119096037499</v>
      </c>
      <c r="L179" s="106">
        <v>-0.21673399126887899</v>
      </c>
      <c r="M179" s="139">
        <v>0.22097630316276201</v>
      </c>
      <c r="N179" s="139">
        <v>4.2220736637489299E-2</v>
      </c>
      <c r="O179" s="139">
        <v>6.8918208029223197E-3</v>
      </c>
      <c r="P179" s="139">
        <v>-1.21311940977994</v>
      </c>
      <c r="Q179" s="106">
        <v>-0.94303054917679852</v>
      </c>
      <c r="R179" s="139">
        <v>-0.135384483011318</v>
      </c>
      <c r="S179" s="139">
        <v>-0.14558326052595699</v>
      </c>
      <c r="T179" s="139">
        <v>0.45432934130372998</v>
      </c>
      <c r="U179" s="139">
        <v>13.919449163853301</v>
      </c>
      <c r="V179" s="106">
        <v>14.0928107616198</v>
      </c>
      <c r="W179" s="139">
        <v>6.3177467943121499E-2</v>
      </c>
      <c r="X179" s="139">
        <v>-1.0703719934462801</v>
      </c>
      <c r="Y179" s="139">
        <v>-2.7647706452485599E-2</v>
      </c>
      <c r="Z179" s="139">
        <v>3.4203228722282701</v>
      </c>
      <c r="AA179" s="106">
        <v>2.3854806402726201</v>
      </c>
      <c r="AB179" s="139">
        <v>-9.0519158831144503E-2</v>
      </c>
      <c r="AC179" s="139">
        <v>-6.7135703186720894E-2</v>
      </c>
      <c r="AD179" s="139">
        <v>6.5156125904963904</v>
      </c>
      <c r="AE179" s="139">
        <v>-0.234921422005856</v>
      </c>
      <c r="AF179" s="106">
        <v>6.1230363064726703</v>
      </c>
      <c r="AG179" s="139">
        <v>2.3554019181492198</v>
      </c>
      <c r="AH179" s="139">
        <v>0.29202523093188298</v>
      </c>
      <c r="AI179" s="139">
        <v>-1.0744871164110801</v>
      </c>
      <c r="AJ179" s="139">
        <v>-0.492170486151636</v>
      </c>
      <c r="AK179" s="106">
        <v>1.08076954651838</v>
      </c>
      <c r="AL179" s="139">
        <v>-2.42816344955265E-3</v>
      </c>
      <c r="AM179" s="139">
        <v>-2.42816344955265E-3</v>
      </c>
      <c r="AN179" s="139">
        <v>-3.33079293938226E-2</v>
      </c>
      <c r="AO179" s="139">
        <v>-3.3307929393822551E-2</v>
      </c>
      <c r="AP179" s="139">
        <v>-7.0711775116384296E-2</v>
      </c>
      <c r="AQ179" s="139">
        <v>0.11181144838113601</v>
      </c>
      <c r="AR179" s="106">
        <v>5.3635804213766998E-3</v>
      </c>
      <c r="AS179" s="106">
        <v>5.3635804213767102E-3</v>
      </c>
      <c r="AT179" s="139">
        <v>1.8909584591868499E-2</v>
      </c>
      <c r="AU179" s="139">
        <v>0.123461171224317</v>
      </c>
    </row>
    <row r="180" spans="1:47">
      <c r="A180" s="21" t="s">
        <v>232</v>
      </c>
      <c r="B180" s="29" t="s">
        <v>42</v>
      </c>
      <c r="C180" s="101">
        <v>0</v>
      </c>
      <c r="D180" s="101">
        <v>0</v>
      </c>
      <c r="E180" s="101">
        <v>0</v>
      </c>
      <c r="F180" s="101">
        <v>0</v>
      </c>
      <c r="G180" s="106">
        <v>0</v>
      </c>
      <c r="H180" s="101">
        <v>0</v>
      </c>
      <c r="I180" s="101">
        <v>0</v>
      </c>
      <c r="J180" s="75">
        <v>0</v>
      </c>
      <c r="K180" s="75">
        <v>0</v>
      </c>
      <c r="L180" s="106">
        <v>0</v>
      </c>
      <c r="M180" s="139">
        <v>0</v>
      </c>
      <c r="N180" s="139">
        <v>0</v>
      </c>
      <c r="O180" s="139">
        <v>0</v>
      </c>
      <c r="P180" s="139">
        <v>3.5570414469111698E-4</v>
      </c>
      <c r="Q180" s="106">
        <v>3.5570414469111698E-4</v>
      </c>
      <c r="R180" s="139">
        <v>0</v>
      </c>
      <c r="S180" s="139">
        <v>0</v>
      </c>
      <c r="T180" s="139">
        <v>0</v>
      </c>
      <c r="U180" s="139">
        <v>0</v>
      </c>
      <c r="V180" s="106">
        <v>0</v>
      </c>
      <c r="W180" s="139">
        <v>0</v>
      </c>
      <c r="X180" s="139">
        <v>0</v>
      </c>
      <c r="Y180" s="139">
        <v>0</v>
      </c>
      <c r="Z180" s="139">
        <v>0</v>
      </c>
      <c r="AA180" s="106">
        <v>0</v>
      </c>
      <c r="AB180" s="139">
        <v>0</v>
      </c>
      <c r="AC180" s="139">
        <v>0</v>
      </c>
      <c r="AD180" s="139">
        <v>0</v>
      </c>
      <c r="AE180" s="139">
        <v>0</v>
      </c>
      <c r="AF180" s="106">
        <v>0</v>
      </c>
      <c r="AG180" s="139">
        <v>0</v>
      </c>
      <c r="AH180" s="139">
        <v>0</v>
      </c>
      <c r="AI180" s="139">
        <v>0</v>
      </c>
      <c r="AJ180" s="139">
        <v>0</v>
      </c>
      <c r="AK180" s="106">
        <v>0</v>
      </c>
      <c r="AL180" s="139">
        <v>0</v>
      </c>
      <c r="AM180" s="139">
        <v>0</v>
      </c>
      <c r="AN180" s="139">
        <v>0</v>
      </c>
      <c r="AO180" s="139">
        <v>0</v>
      </c>
      <c r="AP180" s="139">
        <v>0</v>
      </c>
      <c r="AQ180" s="139">
        <v>0</v>
      </c>
      <c r="AR180" s="106">
        <v>0</v>
      </c>
      <c r="AS180" s="106">
        <v>0</v>
      </c>
      <c r="AT180" s="139">
        <v>0</v>
      </c>
      <c r="AU180" s="139">
        <v>0</v>
      </c>
    </row>
    <row r="181" spans="1:47">
      <c r="A181" s="21" t="s">
        <v>233</v>
      </c>
      <c r="B181" s="28" t="s">
        <v>44</v>
      </c>
      <c r="C181" s="63">
        <v>24</v>
      </c>
      <c r="D181" s="63">
        <v>64</v>
      </c>
      <c r="E181" s="63">
        <v>57</v>
      </c>
      <c r="F181" s="63">
        <v>35</v>
      </c>
      <c r="G181" s="64">
        <v>180</v>
      </c>
      <c r="H181" s="63">
        <v>43.466930563590203</v>
      </c>
      <c r="I181" s="63">
        <v>61.407522706032502</v>
      </c>
      <c r="J181" s="77">
        <v>60.754364364494201</v>
      </c>
      <c r="K181" s="77">
        <v>32.055648451614601</v>
      </c>
      <c r="L181" s="64">
        <v>197.684466085732</v>
      </c>
      <c r="M181" s="142">
        <v>46.007605901004901</v>
      </c>
      <c r="N181" s="142">
        <v>57.833223782313098</v>
      </c>
      <c r="O181" s="142">
        <v>51.699564855659297</v>
      </c>
      <c r="P181" s="142">
        <v>40.227067297359696</v>
      </c>
      <c r="Q181" s="64">
        <v>195.76746183633696</v>
      </c>
      <c r="R181" s="142">
        <v>57.0001641227691</v>
      </c>
      <c r="S181" s="142">
        <v>61.294070860366503</v>
      </c>
      <c r="T181" s="142">
        <v>57.893583146957099</v>
      </c>
      <c r="U181" s="142">
        <v>78.359662426529695</v>
      </c>
      <c r="V181" s="64">
        <v>254.54748055662199</v>
      </c>
      <c r="W181" s="142">
        <v>66.417093454119197</v>
      </c>
      <c r="X181" s="142">
        <v>67.4415563222651</v>
      </c>
      <c r="Y181" s="142">
        <v>68.476057573080297</v>
      </c>
      <c r="Z181" s="142">
        <v>78.098364418247201</v>
      </c>
      <c r="AA181" s="64">
        <v>280.43307176771202</v>
      </c>
      <c r="AB181" s="142">
        <v>42.282767429802298</v>
      </c>
      <c r="AC181" s="142">
        <v>27.004627840536699</v>
      </c>
      <c r="AD181" s="142">
        <v>29.906864436097099</v>
      </c>
      <c r="AE181" s="142">
        <v>51.283267200228302</v>
      </c>
      <c r="AF181" s="64">
        <v>150.477526906664</v>
      </c>
      <c r="AG181" s="142">
        <v>43.733347825881502</v>
      </c>
      <c r="AH181" s="142">
        <v>70.140194819042406</v>
      </c>
      <c r="AI181" s="142">
        <v>39.127142955405397</v>
      </c>
      <c r="AJ181" s="142">
        <v>70.540541133657001</v>
      </c>
      <c r="AK181" s="64">
        <v>223.54122673398601</v>
      </c>
      <c r="AL181" s="142">
        <v>-171.01386319702698</v>
      </c>
      <c r="AM181" s="142">
        <v>-171.01386319702698</v>
      </c>
      <c r="AN181" s="142">
        <v>39.564075205135097</v>
      </c>
      <c r="AO181" s="142">
        <v>39.564075205134969</v>
      </c>
      <c r="AP181" s="142">
        <v>18.726684377655801</v>
      </c>
      <c r="AQ181" s="142">
        <v>44.141094360671197</v>
      </c>
      <c r="AR181" s="64">
        <v>-68.582009253564692</v>
      </c>
      <c r="AS181" s="64">
        <v>-68.582009253564991</v>
      </c>
      <c r="AT181" s="142">
        <v>42.904188041561206</v>
      </c>
      <c r="AU181" s="142">
        <v>77.960230989487798</v>
      </c>
    </row>
    <row r="182" spans="1:47">
      <c r="A182" s="21" t="s">
        <v>234</v>
      </c>
      <c r="B182" s="29" t="s">
        <v>46</v>
      </c>
      <c r="C182" s="101">
        <v>-12</v>
      </c>
      <c r="D182" s="101">
        <v>-16</v>
      </c>
      <c r="E182" s="101">
        <v>-11</v>
      </c>
      <c r="F182" s="101">
        <v>-7</v>
      </c>
      <c r="G182" s="106">
        <v>-46</v>
      </c>
      <c r="H182" s="101">
        <v>-13.9198304823953</v>
      </c>
      <c r="I182" s="101">
        <v>-14.7320332784969</v>
      </c>
      <c r="J182" s="75">
        <v>-15.0962389775629</v>
      </c>
      <c r="K182" s="75">
        <v>-10.3385965612683</v>
      </c>
      <c r="L182" s="106">
        <v>-54.086699299723399</v>
      </c>
      <c r="M182" s="139">
        <v>-14.597625763573401</v>
      </c>
      <c r="N182" s="139">
        <v>-14.3793581859839</v>
      </c>
      <c r="O182" s="139">
        <v>-13.7952479433345</v>
      </c>
      <c r="P182" s="139">
        <v>-9.9372142580655982</v>
      </c>
      <c r="Q182" s="106">
        <v>-52.709446150957007</v>
      </c>
      <c r="R182" s="139">
        <v>-14.607047496310299</v>
      </c>
      <c r="S182" s="139">
        <v>-15.049588141913199</v>
      </c>
      <c r="T182" s="139">
        <v>-14.417642454170901</v>
      </c>
      <c r="U182" s="139">
        <v>-14.8566975601036</v>
      </c>
      <c r="V182" s="106">
        <v>-58.930975652497999</v>
      </c>
      <c r="W182" s="139">
        <v>-16.519177203683501</v>
      </c>
      <c r="X182" s="139">
        <v>-14.244191100509701</v>
      </c>
      <c r="Y182" s="139">
        <v>-19.229116592863601</v>
      </c>
      <c r="Z182" s="139">
        <v>-15.676990172156</v>
      </c>
      <c r="AA182" s="106">
        <v>-65.669475069212695</v>
      </c>
      <c r="AB182" s="139">
        <v>-15.941766633669699</v>
      </c>
      <c r="AC182" s="139">
        <v>0.55304637336518503</v>
      </c>
      <c r="AD182" s="139">
        <v>-10.5698419041384</v>
      </c>
      <c r="AE182" s="139">
        <v>-7.3667238543328999</v>
      </c>
      <c r="AF182" s="106">
        <v>-33.325286018775799</v>
      </c>
      <c r="AG182" s="139">
        <v>-15.952863427690801</v>
      </c>
      <c r="AH182" s="139">
        <v>-21.199526128976999</v>
      </c>
      <c r="AI182" s="139">
        <v>-14.0256183560114</v>
      </c>
      <c r="AJ182" s="139">
        <v>-21.5171657823342</v>
      </c>
      <c r="AK182" s="106">
        <v>-72.695173695013494</v>
      </c>
      <c r="AL182" s="139">
        <v>-9.0903432941070701</v>
      </c>
      <c r="AM182" s="139">
        <v>-9.0903432941070701</v>
      </c>
      <c r="AN182" s="139">
        <v>-14.9926250987111</v>
      </c>
      <c r="AO182" s="139">
        <v>-14.992625098711128</v>
      </c>
      <c r="AP182" s="139">
        <v>-8.6079645525819295</v>
      </c>
      <c r="AQ182" s="139">
        <v>-14.8748563788611</v>
      </c>
      <c r="AR182" s="106">
        <v>-47.565789324261196</v>
      </c>
      <c r="AS182" s="106">
        <v>-47.565789324261196</v>
      </c>
      <c r="AT182" s="139">
        <v>-14.2675812840003</v>
      </c>
      <c r="AU182" s="139">
        <v>-21.556660595244299</v>
      </c>
    </row>
    <row r="183" spans="1:47">
      <c r="A183" s="21" t="s">
        <v>235</v>
      </c>
      <c r="B183" s="29" t="s">
        <v>48</v>
      </c>
      <c r="C183" s="101">
        <v>-15</v>
      </c>
      <c r="D183" s="101">
        <v>1</v>
      </c>
      <c r="E183" s="101">
        <v>-2</v>
      </c>
      <c r="F183" s="101">
        <v>2</v>
      </c>
      <c r="G183" s="106">
        <v>-14</v>
      </c>
      <c r="H183" s="101">
        <v>0</v>
      </c>
      <c r="I183" s="101">
        <v>0</v>
      </c>
      <c r="J183" s="75">
        <v>0</v>
      </c>
      <c r="K183" s="75">
        <v>-2.7560034359947299</v>
      </c>
      <c r="L183" s="106">
        <v>-2.7560034359947299</v>
      </c>
      <c r="M183" s="139">
        <v>3.5388829694490101E-2</v>
      </c>
      <c r="N183" s="139">
        <v>-7.8754024660156602E-3</v>
      </c>
      <c r="O183" s="139">
        <v>3.7659041699853301E-3</v>
      </c>
      <c r="P183" s="139">
        <v>-2.1269675061987101E-2</v>
      </c>
      <c r="Q183" s="106">
        <v>1.0009656336472701E-2</v>
      </c>
      <c r="R183" s="139">
        <v>0</v>
      </c>
      <c r="S183" s="139">
        <v>0</v>
      </c>
      <c r="T183" s="139">
        <v>0</v>
      </c>
      <c r="U183" s="139">
        <v>0</v>
      </c>
      <c r="V183" s="106">
        <v>0</v>
      </c>
      <c r="W183" s="139">
        <v>0</v>
      </c>
      <c r="X183" s="139">
        <v>0</v>
      </c>
      <c r="Y183" s="139">
        <v>0</v>
      </c>
      <c r="Z183" s="139">
        <v>-45.761107891886297</v>
      </c>
      <c r="AA183" s="106">
        <v>-45.761107891886297</v>
      </c>
      <c r="AB183" s="139">
        <v>-0.40873503782354398</v>
      </c>
      <c r="AC183" s="139">
        <v>-0.147858773948324</v>
      </c>
      <c r="AD183" s="139">
        <v>-0.43499486647979202</v>
      </c>
      <c r="AE183" s="139">
        <v>-6.5637572329263802</v>
      </c>
      <c r="AF183" s="106">
        <v>-7.5553459111780397</v>
      </c>
      <c r="AG183" s="139">
        <v>-0.93523566966551097</v>
      </c>
      <c r="AH183" s="139">
        <v>0.20044799940894201</v>
      </c>
      <c r="AI183" s="139">
        <v>-2.7006204016898399</v>
      </c>
      <c r="AJ183" s="139">
        <v>4.0957616257480396</v>
      </c>
      <c r="AK183" s="106">
        <v>0.66035355380160399</v>
      </c>
      <c r="AL183" s="139">
        <v>1.33396068772677</v>
      </c>
      <c r="AM183" s="139">
        <v>1.3339606877268</v>
      </c>
      <c r="AN183" s="139">
        <v>10.826448421317</v>
      </c>
      <c r="AO183" s="139">
        <v>10.826448421317</v>
      </c>
      <c r="AP183" s="139">
        <v>9.0227958006913003</v>
      </c>
      <c r="AQ183" s="139">
        <v>-27.7470624598072</v>
      </c>
      <c r="AR183" s="106">
        <v>-6.5638575500722203</v>
      </c>
      <c r="AS183" s="106">
        <v>-6.56385755007223</v>
      </c>
      <c r="AT183" s="139">
        <v>1.726</v>
      </c>
      <c r="AU183" s="139">
        <v>2.7909999999999999</v>
      </c>
    </row>
    <row r="184" spans="1:47">
      <c r="A184" s="21" t="s">
        <v>236</v>
      </c>
      <c r="B184" s="28" t="s">
        <v>50</v>
      </c>
      <c r="C184" s="63">
        <v>-3</v>
      </c>
      <c r="D184" s="63">
        <v>49</v>
      </c>
      <c r="E184" s="63">
        <v>44</v>
      </c>
      <c r="F184" s="63">
        <v>28</v>
      </c>
      <c r="G184" s="64">
        <v>118</v>
      </c>
      <c r="H184" s="63">
        <v>29.547100081195001</v>
      </c>
      <c r="I184" s="63">
        <v>46.675489427535602</v>
      </c>
      <c r="J184" s="77">
        <v>45.658125386931303</v>
      </c>
      <c r="K184" s="77">
        <v>18.961048454351602</v>
      </c>
      <c r="L184" s="64">
        <v>140.841763350013</v>
      </c>
      <c r="M184" s="142">
        <v>31.445368967126001</v>
      </c>
      <c r="N184" s="142">
        <v>43.445990193863203</v>
      </c>
      <c r="O184" s="142">
        <v>37.908082816494797</v>
      </c>
      <c r="P184" s="142">
        <v>30.2685833642321</v>
      </c>
      <c r="Q184" s="64">
        <v>143.06802534171598</v>
      </c>
      <c r="R184" s="142">
        <v>42.393116626458799</v>
      </c>
      <c r="S184" s="142">
        <v>46.244482718453298</v>
      </c>
      <c r="T184" s="142">
        <v>43.475940692786203</v>
      </c>
      <c r="U184" s="142">
        <v>63.502964866426197</v>
      </c>
      <c r="V184" s="64">
        <v>195.61650490412401</v>
      </c>
      <c r="W184" s="142">
        <v>49.897916250435799</v>
      </c>
      <c r="X184" s="142">
        <v>53.197365221755398</v>
      </c>
      <c r="Y184" s="142">
        <v>49.246940980216699</v>
      </c>
      <c r="Z184" s="142">
        <v>16.6602663542049</v>
      </c>
      <c r="AA184" s="64">
        <v>169.002488806613</v>
      </c>
      <c r="AB184" s="142">
        <v>25.932265758309001</v>
      </c>
      <c r="AC184" s="142">
        <v>27.409815439953601</v>
      </c>
      <c r="AD184" s="142">
        <v>18.902027665479</v>
      </c>
      <c r="AE184" s="142">
        <v>37.352786112969</v>
      </c>
      <c r="AF184" s="64">
        <v>109.596894976711</v>
      </c>
      <c r="AG184" s="142">
        <v>26.845248728525199</v>
      </c>
      <c r="AH184" s="142">
        <v>49.141116689474302</v>
      </c>
      <c r="AI184" s="142">
        <v>22.4009041977042</v>
      </c>
      <c r="AJ184" s="142">
        <v>53.119136977070902</v>
      </c>
      <c r="AK184" s="64">
        <v>151.50640659277499</v>
      </c>
      <c r="AL184" s="142">
        <v>-178.77024580340699</v>
      </c>
      <c r="AM184" s="142">
        <v>-178.77024580340699</v>
      </c>
      <c r="AN184" s="142">
        <v>35.397898527740999</v>
      </c>
      <c r="AO184" s="142">
        <v>35.397898527741006</v>
      </c>
      <c r="AP184" s="142">
        <v>19.141515625765198</v>
      </c>
      <c r="AQ184" s="142">
        <v>1.5191755220027989</v>
      </c>
      <c r="AR184" s="64">
        <v>-122.711656127898</v>
      </c>
      <c r="AS184" s="64">
        <v>-122.711656127898</v>
      </c>
      <c r="AT184" s="142">
        <v>30.362606757560897</v>
      </c>
      <c r="AU184" s="142">
        <v>59.194570394243499</v>
      </c>
    </row>
    <row r="185" spans="1:47">
      <c r="A185" s="21" t="s">
        <v>237</v>
      </c>
      <c r="B185" s="29" t="s">
        <v>52</v>
      </c>
      <c r="C185" s="101">
        <v>-9</v>
      </c>
      <c r="D185" s="101">
        <v>-12</v>
      </c>
      <c r="E185" s="101">
        <v>-13</v>
      </c>
      <c r="F185" s="101">
        <v>-11</v>
      </c>
      <c r="G185" s="106">
        <v>-45</v>
      </c>
      <c r="H185" s="101">
        <v>-13.553619171276001</v>
      </c>
      <c r="I185" s="101">
        <v>-13.6081874648098</v>
      </c>
      <c r="J185" s="101">
        <v>-14.4530287139383</v>
      </c>
      <c r="K185" s="101">
        <v>-7.0407183027650904</v>
      </c>
      <c r="L185" s="106">
        <v>-48.655553652789202</v>
      </c>
      <c r="M185" s="139">
        <v>-11.067884146326</v>
      </c>
      <c r="N185" s="139">
        <v>-12.225057779013399</v>
      </c>
      <c r="O185" s="139">
        <v>-11.8199397811305</v>
      </c>
      <c r="P185" s="139">
        <v>-8.6756542386776694</v>
      </c>
      <c r="Q185" s="106">
        <v>-43.788535945147601</v>
      </c>
      <c r="R185" s="139">
        <v>-12.177115419356999</v>
      </c>
      <c r="S185" s="139">
        <v>-11.5542128966347</v>
      </c>
      <c r="T185" s="139">
        <v>-11.8347774808107</v>
      </c>
      <c r="U185" s="139">
        <v>-14.134824370412799</v>
      </c>
      <c r="V185" s="106">
        <v>-49.700930167215198</v>
      </c>
      <c r="W185" s="139">
        <v>-13.242565299676601</v>
      </c>
      <c r="X185" s="139">
        <v>-14.269552926631</v>
      </c>
      <c r="Y185" s="139">
        <v>-12.9870214669265</v>
      </c>
      <c r="Z185" s="139">
        <v>-11.6680273052506</v>
      </c>
      <c r="AA185" s="106">
        <v>-52.167166998484703</v>
      </c>
      <c r="AB185" s="139">
        <v>-8.4243324551059899</v>
      </c>
      <c r="AC185" s="139">
        <v>-15.8673492440175</v>
      </c>
      <c r="AD185" s="139">
        <v>-7.7580833604411596</v>
      </c>
      <c r="AE185" s="139">
        <v>-8.1381847125115403</v>
      </c>
      <c r="AF185" s="106">
        <v>-40.187949772076202</v>
      </c>
      <c r="AG185" s="139">
        <v>-8.2034724280285598</v>
      </c>
      <c r="AH185" s="139">
        <v>-12.3839118295463</v>
      </c>
      <c r="AI185" s="139">
        <v>-9.8536383358839501</v>
      </c>
      <c r="AJ185" s="139">
        <v>-12.2954987776218</v>
      </c>
      <c r="AK185" s="106">
        <v>-42.736521371080599</v>
      </c>
      <c r="AL185" s="139">
        <v>-12.3389817309432</v>
      </c>
      <c r="AM185" s="139">
        <v>-12.3389817309432</v>
      </c>
      <c r="AN185" s="139">
        <v>-13.237367131499999</v>
      </c>
      <c r="AO185" s="139">
        <v>-13.237367131500001</v>
      </c>
      <c r="AP185" s="139">
        <v>-9.61830569116891</v>
      </c>
      <c r="AQ185" s="139">
        <v>-2.0391578550671001</v>
      </c>
      <c r="AR185" s="106">
        <v>-37.233812408679199</v>
      </c>
      <c r="AS185" s="106">
        <v>-37.233812408679199</v>
      </c>
      <c r="AT185" s="139">
        <v>-12.172778749447399</v>
      </c>
      <c r="AU185" s="139">
        <v>-12.0713738082676</v>
      </c>
    </row>
    <row r="186" spans="1:47">
      <c r="A186" s="21" t="s">
        <v>238</v>
      </c>
      <c r="B186" s="36" t="s">
        <v>54</v>
      </c>
      <c r="C186" s="64">
        <v>-12</v>
      </c>
      <c r="D186" s="64">
        <v>37</v>
      </c>
      <c r="E186" s="64">
        <v>31</v>
      </c>
      <c r="F186" s="64">
        <v>17</v>
      </c>
      <c r="G186" s="64">
        <v>73</v>
      </c>
      <c r="H186" s="64">
        <v>15.993480909919001</v>
      </c>
      <c r="I186" s="64">
        <v>33.0673019627258</v>
      </c>
      <c r="J186" s="78">
        <v>31.205096672993001</v>
      </c>
      <c r="K186" s="78">
        <v>11.9203301515865</v>
      </c>
      <c r="L186" s="64">
        <v>92.186209697224299</v>
      </c>
      <c r="M186" s="143">
        <v>20.3774848207999</v>
      </c>
      <c r="N186" s="143">
        <v>31.220932414849901</v>
      </c>
      <c r="O186" s="143">
        <v>26.0881430353643</v>
      </c>
      <c r="P186" s="143">
        <v>21.59292912555436</v>
      </c>
      <c r="Q186" s="64">
        <v>99.279489396569005</v>
      </c>
      <c r="R186" s="143">
        <v>30.216001207101801</v>
      </c>
      <c r="S186" s="143">
        <v>34.690269821818603</v>
      </c>
      <c r="T186" s="143">
        <v>31.641163211975499</v>
      </c>
      <c r="U186" s="143">
        <v>49.368140496013403</v>
      </c>
      <c r="V186" s="64">
        <v>145.91557473690901</v>
      </c>
      <c r="W186" s="143">
        <v>36.6553509507591</v>
      </c>
      <c r="X186" s="143">
        <v>38.927812295124497</v>
      </c>
      <c r="Y186" s="143">
        <v>36.2599195132902</v>
      </c>
      <c r="Z186" s="143">
        <v>4.9922390489542696</v>
      </c>
      <c r="AA186" s="64">
        <v>116.835321808128</v>
      </c>
      <c r="AB186" s="143">
        <v>17.507933303203</v>
      </c>
      <c r="AC186" s="143">
        <v>11.542466195936001</v>
      </c>
      <c r="AD186" s="143">
        <v>11.143944305037801</v>
      </c>
      <c r="AE186" s="143">
        <v>29.214601400457401</v>
      </c>
      <c r="AF186" s="64">
        <v>69.408945204634307</v>
      </c>
      <c r="AG186" s="143">
        <v>18.641776300496701</v>
      </c>
      <c r="AH186" s="143">
        <v>36.757204859928002</v>
      </c>
      <c r="AI186" s="143">
        <v>12.5472658618202</v>
      </c>
      <c r="AJ186" s="143">
        <v>40.8236381994491</v>
      </c>
      <c r="AK186" s="64">
        <v>108.769885221694</v>
      </c>
      <c r="AL186" s="143">
        <v>-191.10922753435099</v>
      </c>
      <c r="AM186" s="143">
        <v>-191.10922753435099</v>
      </c>
      <c r="AN186" s="143">
        <v>22.160531396241002</v>
      </c>
      <c r="AO186" s="143">
        <v>22.160531396240998</v>
      </c>
      <c r="AP186" s="143">
        <v>9.5232099345962595</v>
      </c>
      <c r="AQ186" s="143">
        <v>-0.51998233306431008</v>
      </c>
      <c r="AR186" s="64">
        <v>-159.94546853657701</v>
      </c>
      <c r="AS186" s="64">
        <v>-159.94546853657801</v>
      </c>
      <c r="AT186" s="143">
        <v>18.189828008113398</v>
      </c>
      <c r="AU186" s="143">
        <v>47.123196585975904</v>
      </c>
    </row>
    <row r="187" spans="1:47">
      <c r="A187" s="21"/>
      <c r="B187" s="21"/>
      <c r="H187" s="157"/>
      <c r="I187" s="157"/>
      <c r="J187" s="157"/>
      <c r="K187" s="157"/>
      <c r="L187" s="88"/>
      <c r="M187" s="158"/>
      <c r="N187" s="158"/>
      <c r="O187" s="158"/>
      <c r="P187" s="158"/>
      <c r="Q187" s="88"/>
      <c r="R187" s="158"/>
      <c r="S187" s="158"/>
      <c r="T187" s="158"/>
      <c r="U187" s="158"/>
      <c r="V187" s="8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row>
    <row r="188" spans="1:47">
      <c r="A188" s="21"/>
      <c r="H188" s="88"/>
      <c r="I188" s="88"/>
      <c r="J188" s="88"/>
      <c r="K188" s="88"/>
      <c r="L188" s="88"/>
      <c r="M188" s="134"/>
      <c r="N188" s="134"/>
      <c r="O188" s="134"/>
      <c r="P188" s="134"/>
      <c r="Q188" s="88"/>
      <c r="R188" s="134"/>
      <c r="S188" s="134"/>
      <c r="T188" s="134"/>
      <c r="U188" s="134"/>
      <c r="V188" s="88"/>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row>
    <row r="189" spans="1:47" ht="16.5" thickBot="1">
      <c r="A189" s="21"/>
      <c r="B189" s="24" t="s">
        <v>239</v>
      </c>
      <c r="C189" s="90"/>
      <c r="D189" s="90"/>
      <c r="E189" s="90"/>
      <c r="F189" s="90"/>
      <c r="G189" s="90"/>
      <c r="H189" s="90"/>
      <c r="I189" s="90"/>
      <c r="J189" s="90"/>
      <c r="K189" s="90"/>
      <c r="L189" s="90"/>
      <c r="M189" s="136"/>
      <c r="N189" s="136"/>
      <c r="O189" s="136"/>
      <c r="P189" s="136"/>
      <c r="Q189" s="90"/>
      <c r="R189" s="136"/>
      <c r="S189" s="136"/>
      <c r="T189" s="136"/>
      <c r="U189" s="136"/>
      <c r="V189" s="90"/>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row>
    <row r="190" spans="1:47">
      <c r="A190" s="21"/>
      <c r="H190" s="88"/>
      <c r="I190" s="88"/>
      <c r="J190" s="88"/>
      <c r="K190" s="88"/>
      <c r="L190" s="88"/>
      <c r="M190" s="134"/>
      <c r="N190" s="134"/>
      <c r="O190" s="134"/>
      <c r="P190" s="134"/>
      <c r="Q190" s="88"/>
      <c r="R190" s="134"/>
      <c r="S190" s="134"/>
      <c r="T190" s="134"/>
      <c r="U190" s="134"/>
      <c r="V190" s="88"/>
      <c r="W190" s="134"/>
      <c r="X190" s="134"/>
      <c r="Y190" s="134"/>
      <c r="Z190" s="134"/>
      <c r="AA190" s="134"/>
      <c r="AB190" s="134"/>
      <c r="AC190" s="134"/>
      <c r="AD190" s="134"/>
      <c r="AE190" s="134"/>
      <c r="AF190" s="134"/>
      <c r="AG190" s="134"/>
      <c r="AH190" s="134"/>
      <c r="AI190" s="134"/>
      <c r="AJ190" s="134"/>
      <c r="AK190" s="134"/>
      <c r="AL190" s="134"/>
      <c r="AM190" s="60" t="s">
        <v>601</v>
      </c>
      <c r="AN190" s="134"/>
      <c r="AO190" s="60" t="str">
        <f>+$AM$13</f>
        <v>IFRS 17</v>
      </c>
      <c r="AP190" s="134"/>
      <c r="AQ190" s="134"/>
      <c r="AR190" s="134"/>
      <c r="AS190" s="331" t="s">
        <v>601</v>
      </c>
      <c r="AT190" s="134"/>
      <c r="AU190" s="134"/>
    </row>
    <row r="191" spans="1:47" ht="25.5">
      <c r="A191" s="21"/>
      <c r="B191" s="25" t="s">
        <v>24</v>
      </c>
      <c r="C191" s="61" t="s">
        <v>100</v>
      </c>
      <c r="D191" s="61" t="s">
        <v>101</v>
      </c>
      <c r="E191" s="61" t="s">
        <v>102</v>
      </c>
      <c r="F191" s="61" t="s">
        <v>103</v>
      </c>
      <c r="G191" s="61" t="s">
        <v>104</v>
      </c>
      <c r="H191" s="61" t="s">
        <v>482</v>
      </c>
      <c r="I191" s="61" t="s">
        <v>483</v>
      </c>
      <c r="J191" s="61" t="s">
        <v>484</v>
      </c>
      <c r="K191" s="61" t="s">
        <v>485</v>
      </c>
      <c r="L191" s="61" t="s">
        <v>486</v>
      </c>
      <c r="M191" s="60" t="s">
        <v>487</v>
      </c>
      <c r="N191" s="60" t="s">
        <v>488</v>
      </c>
      <c r="O191" s="60" t="s">
        <v>489</v>
      </c>
      <c r="P191" s="60" t="s">
        <v>490</v>
      </c>
      <c r="Q191" s="61" t="s">
        <v>491</v>
      </c>
      <c r="R191" s="60" t="s">
        <v>492</v>
      </c>
      <c r="S191" s="60" t="s">
        <v>493</v>
      </c>
      <c r="T191" s="60" t="s">
        <v>494</v>
      </c>
      <c r="U191" s="60" t="s">
        <v>495</v>
      </c>
      <c r="V191" s="61" t="s">
        <v>496</v>
      </c>
      <c r="W191" s="60" t="s">
        <v>497</v>
      </c>
      <c r="X191" s="60" t="s">
        <v>498</v>
      </c>
      <c r="Y191" s="60" t="s">
        <v>499</v>
      </c>
      <c r="Z191" s="60" t="s">
        <v>500</v>
      </c>
      <c r="AA191" s="60" t="s">
        <v>501</v>
      </c>
      <c r="AB191" s="60" t="s">
        <v>502</v>
      </c>
      <c r="AC191" s="60" t="s">
        <v>503</v>
      </c>
      <c r="AD191" s="60" t="s">
        <v>504</v>
      </c>
      <c r="AE191" s="60" t="s">
        <v>505</v>
      </c>
      <c r="AF191" s="60" t="s">
        <v>506</v>
      </c>
      <c r="AG191" s="60" t="s">
        <v>507</v>
      </c>
      <c r="AH191" s="60" t="s">
        <v>508</v>
      </c>
      <c r="AI191" s="60" t="s">
        <v>509</v>
      </c>
      <c r="AJ191" s="60" t="s">
        <v>510</v>
      </c>
      <c r="AK191" s="60" t="s">
        <v>511</v>
      </c>
      <c r="AL191" s="60" t="s">
        <v>512</v>
      </c>
      <c r="AM191" s="60" t="s">
        <v>512</v>
      </c>
      <c r="AN191" s="60" t="s">
        <v>569</v>
      </c>
      <c r="AO191" s="60" t="str">
        <f t="shared" ref="AO191" si="17">AO$14</f>
        <v>Q2-22
Stated</v>
      </c>
      <c r="AP191" s="60" t="s">
        <v>573</v>
      </c>
      <c r="AQ191" s="60" t="s">
        <v>604</v>
      </c>
      <c r="AR191" s="60" t="s">
        <v>605</v>
      </c>
      <c r="AS191" s="331" t="s">
        <v>605</v>
      </c>
      <c r="AT191" s="60" t="s">
        <v>610</v>
      </c>
      <c r="AU191" s="60" t="str">
        <f t="shared" ref="AU191" si="18">AU$14</f>
        <v>Q2-23
Stated</v>
      </c>
    </row>
    <row r="192" spans="1:47">
      <c r="A192" s="21"/>
      <c r="B192" s="26"/>
      <c r="H192" s="88"/>
      <c r="I192" s="88"/>
      <c r="J192" s="88"/>
      <c r="K192" s="88"/>
      <c r="L192" s="88"/>
      <c r="M192" s="134"/>
      <c r="N192" s="134"/>
      <c r="O192" s="134"/>
      <c r="P192" s="134"/>
      <c r="Q192" s="88"/>
      <c r="R192" s="134"/>
      <c r="S192" s="134"/>
      <c r="T192" s="134"/>
      <c r="U192" s="134"/>
      <c r="V192" s="88"/>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row>
    <row r="193" spans="1:47">
      <c r="A193" s="21" t="s">
        <v>240</v>
      </c>
      <c r="B193" s="28" t="s">
        <v>26</v>
      </c>
      <c r="C193" s="63">
        <v>646</v>
      </c>
      <c r="D193" s="63">
        <v>665</v>
      </c>
      <c r="E193" s="63">
        <v>661</v>
      </c>
      <c r="F193" s="63">
        <v>657</v>
      </c>
      <c r="G193" s="64">
        <v>2629</v>
      </c>
      <c r="H193" s="63">
        <v>647.08300229344798</v>
      </c>
      <c r="I193" s="63">
        <v>659.58990364764702</v>
      </c>
      <c r="J193" s="63">
        <v>656.86072973952798</v>
      </c>
      <c r="K193" s="63">
        <v>682.92376357551495</v>
      </c>
      <c r="L193" s="64">
        <v>2646.45739925614</v>
      </c>
      <c r="M193" s="137">
        <v>685.15087516814003</v>
      </c>
      <c r="N193" s="137">
        <v>689.75748182751704</v>
      </c>
      <c r="O193" s="137">
        <v>675.28177661648397</v>
      </c>
      <c r="P193" s="137">
        <v>670.949806517659</v>
      </c>
      <c r="Q193" s="64">
        <v>2721.1399401297999</v>
      </c>
      <c r="R193" s="137">
        <v>688.017701107324</v>
      </c>
      <c r="S193" s="137">
        <v>695.12798604314696</v>
      </c>
      <c r="T193" s="137">
        <v>695.06699594263898</v>
      </c>
      <c r="U193" s="137">
        <v>690.32477907357395</v>
      </c>
      <c r="V193" s="64">
        <v>2768.5374621666801</v>
      </c>
      <c r="W193" s="137">
        <v>680.58337539501497</v>
      </c>
      <c r="X193" s="137">
        <v>687.25383896292601</v>
      </c>
      <c r="Y193" s="137">
        <v>676.19508211422396</v>
      </c>
      <c r="Z193" s="137">
        <v>672.20010389774995</v>
      </c>
      <c r="AA193" s="64">
        <v>2716.23240036991</v>
      </c>
      <c r="AB193" s="137">
        <v>646.79448422922599</v>
      </c>
      <c r="AC193" s="137">
        <v>607.08945540792399</v>
      </c>
      <c r="AD193" s="137">
        <v>619.05525908717505</v>
      </c>
      <c r="AE193" s="137">
        <v>653.55338793697501</v>
      </c>
      <c r="AF193" s="64">
        <v>2526.4925866612998</v>
      </c>
      <c r="AG193" s="137">
        <v>643.70582893101698</v>
      </c>
      <c r="AH193" s="137">
        <v>658.35556426812798</v>
      </c>
      <c r="AI193" s="137">
        <v>704.49665403181598</v>
      </c>
      <c r="AJ193" s="137">
        <v>690.17261020644503</v>
      </c>
      <c r="AK193" s="64">
        <v>2696.7306574374102</v>
      </c>
      <c r="AL193" s="137">
        <v>687.69465437132499</v>
      </c>
      <c r="AM193" s="137">
        <v>687.69465437132499</v>
      </c>
      <c r="AN193" s="137">
        <v>684.570430712703</v>
      </c>
      <c r="AO193" s="137">
        <v>684.57043071270505</v>
      </c>
      <c r="AP193" s="137">
        <v>699.26760582591305</v>
      </c>
      <c r="AQ193" s="137">
        <v>710.09798573543503</v>
      </c>
      <c r="AR193" s="64">
        <v>2781.6306766453699</v>
      </c>
      <c r="AS193" s="64">
        <v>2781.6306766453699</v>
      </c>
      <c r="AT193" s="137">
        <v>671.61357467432299</v>
      </c>
      <c r="AU193" s="137">
        <v>1162.2941163317701</v>
      </c>
    </row>
    <row r="194" spans="1:47">
      <c r="A194" s="21" t="s">
        <v>241</v>
      </c>
      <c r="B194" s="29" t="s">
        <v>28</v>
      </c>
      <c r="C194" s="101">
        <v>-366</v>
      </c>
      <c r="D194" s="101">
        <v>-320</v>
      </c>
      <c r="E194" s="101">
        <v>-318</v>
      </c>
      <c r="F194" s="101">
        <v>-332</v>
      </c>
      <c r="G194" s="106">
        <v>-1336</v>
      </c>
      <c r="H194" s="95">
        <v>-358.137509563354</v>
      </c>
      <c r="I194" s="95">
        <v>-331.23165901478598</v>
      </c>
      <c r="J194" s="95">
        <v>-329.51270398556397</v>
      </c>
      <c r="K194" s="95">
        <v>-365.33908973666701</v>
      </c>
      <c r="L194" s="96">
        <v>-1384.22096230037</v>
      </c>
      <c r="M194" s="95">
        <v>-365.50346929727499</v>
      </c>
      <c r="N194" s="95">
        <v>-332.67112522279899</v>
      </c>
      <c r="O194" s="95">
        <v>-337.07995789130302</v>
      </c>
      <c r="P194" s="95">
        <v>-371.68456780134301</v>
      </c>
      <c r="Q194" s="96">
        <v>-1406.9391202127199</v>
      </c>
      <c r="R194" s="95">
        <v>-374.12986904743798</v>
      </c>
      <c r="S194" s="95">
        <v>-310.99502448872198</v>
      </c>
      <c r="T194" s="95">
        <v>-339.04355321076798</v>
      </c>
      <c r="U194" s="95">
        <v>-355.60030925751801</v>
      </c>
      <c r="V194" s="96">
        <v>-1379.7687560044501</v>
      </c>
      <c r="W194" s="95">
        <v>-360.36792535792199</v>
      </c>
      <c r="X194" s="95">
        <v>-329.397953112979</v>
      </c>
      <c r="Y194" s="95">
        <v>-340.89897452776802</v>
      </c>
      <c r="Z194" s="95">
        <v>-331.28772611587499</v>
      </c>
      <c r="AA194" s="96">
        <v>-1361.95257911454</v>
      </c>
      <c r="AB194" s="95">
        <v>-371.71716347334097</v>
      </c>
      <c r="AC194" s="95">
        <v>-308.96328920811999</v>
      </c>
      <c r="AD194" s="95">
        <v>-288.65809046176201</v>
      </c>
      <c r="AE194" s="95">
        <v>-318.81758369587902</v>
      </c>
      <c r="AF194" s="96">
        <v>-1288.1561268390999</v>
      </c>
      <c r="AG194" s="95">
        <v>-358.39340339094099</v>
      </c>
      <c r="AH194" s="95">
        <v>-326.35436905118303</v>
      </c>
      <c r="AI194" s="95">
        <v>-369.972723224834</v>
      </c>
      <c r="AJ194" s="95">
        <v>-351.797745001522</v>
      </c>
      <c r="AK194" s="96">
        <v>-1406.5182406684801</v>
      </c>
      <c r="AL194" s="95">
        <v>-401.481105348092</v>
      </c>
      <c r="AM194" s="95">
        <v>-401.481105348092</v>
      </c>
      <c r="AN194" s="95">
        <v>-358.549233301058</v>
      </c>
      <c r="AO194" s="95">
        <v>-358.54923330105999</v>
      </c>
      <c r="AP194" s="95">
        <v>-357.90613391751998</v>
      </c>
      <c r="AQ194" s="95">
        <v>-359.37594827577499</v>
      </c>
      <c r="AR194" s="96">
        <v>-1477.3124208424399</v>
      </c>
      <c r="AS194" s="96">
        <v>-1477.3124208424399</v>
      </c>
      <c r="AT194" s="95">
        <v>-401.671944192431</v>
      </c>
      <c r="AU194" s="95">
        <v>-427.26777986620903</v>
      </c>
    </row>
    <row r="195" spans="1:47">
      <c r="A195" s="97" t="s">
        <v>242</v>
      </c>
      <c r="B195" s="31" t="s">
        <v>30</v>
      </c>
      <c r="C195" s="98"/>
      <c r="D195" s="98"/>
      <c r="E195" s="98"/>
      <c r="F195" s="99"/>
      <c r="G195" s="100"/>
      <c r="H195" s="99">
        <v>-9.629999999999999</v>
      </c>
      <c r="I195" s="99">
        <v>-3.3200000000000003</v>
      </c>
      <c r="J195" s="99">
        <v>0</v>
      </c>
      <c r="K195" s="99">
        <v>0</v>
      </c>
      <c r="L195" s="100">
        <v>-12.95</v>
      </c>
      <c r="M195" s="99">
        <v>-13.58</v>
      </c>
      <c r="N195" s="99">
        <v>-0.58000000000000007</v>
      </c>
      <c r="O195" s="99">
        <v>0</v>
      </c>
      <c r="P195" s="99">
        <v>0</v>
      </c>
      <c r="Q195" s="100">
        <v>-14.16</v>
      </c>
      <c r="R195" s="99">
        <v>-17.07712807043217</v>
      </c>
      <c r="S195" s="99">
        <v>-0.60644423003216508</v>
      </c>
      <c r="T195" s="99">
        <v>0</v>
      </c>
      <c r="U195" s="99">
        <v>0</v>
      </c>
      <c r="V195" s="100">
        <v>-17.683572300464334</v>
      </c>
      <c r="W195" s="99">
        <v>-18.399999999999999</v>
      </c>
      <c r="X195" s="99">
        <v>-5.2716224500000131E-2</v>
      </c>
      <c r="Y195" s="99">
        <v>0</v>
      </c>
      <c r="Z195" s="99">
        <v>-7.7550000021631149E-7</v>
      </c>
      <c r="AA195" s="100">
        <v>-18.452717</v>
      </c>
      <c r="AB195" s="99">
        <v>-19.84517329110291</v>
      </c>
      <c r="AC195" s="99">
        <v>-7.2947463378691069E-2</v>
      </c>
      <c r="AD195" s="99">
        <v>0</v>
      </c>
      <c r="AE195" s="99">
        <v>0</v>
      </c>
      <c r="AF195" s="100">
        <v>-19.918120754481599</v>
      </c>
      <c r="AG195" s="99">
        <v>-23.919953790134912</v>
      </c>
      <c r="AH195" s="99">
        <v>0.83638723013491223</v>
      </c>
      <c r="AI195" s="99">
        <v>0</v>
      </c>
      <c r="AJ195" s="99">
        <v>0</v>
      </c>
      <c r="AK195" s="100">
        <v>-23.083566560000001</v>
      </c>
      <c r="AL195" s="99">
        <v>-35.154738109999997</v>
      </c>
      <c r="AM195" s="99">
        <v>-35.154738109999997</v>
      </c>
      <c r="AN195" s="99">
        <v>1.0235628900000044</v>
      </c>
      <c r="AO195" s="99">
        <v>1.0235628900000044</v>
      </c>
      <c r="AP195" s="99">
        <v>0</v>
      </c>
      <c r="AQ195" s="99">
        <v>0</v>
      </c>
      <c r="AR195" s="100">
        <v>-34.131175219999996</v>
      </c>
      <c r="AS195" s="100">
        <v>-34.131175219999996</v>
      </c>
      <c r="AT195" s="99">
        <v>-31.0754944</v>
      </c>
      <c r="AU195" s="99">
        <v>2.3155072600000004</v>
      </c>
    </row>
    <row r="196" spans="1:47">
      <c r="A196" s="21" t="s">
        <v>243</v>
      </c>
      <c r="B196" s="28" t="s">
        <v>32</v>
      </c>
      <c r="C196" s="63">
        <v>280</v>
      </c>
      <c r="D196" s="63">
        <v>345</v>
      </c>
      <c r="E196" s="63">
        <v>343</v>
      </c>
      <c r="F196" s="63">
        <v>325</v>
      </c>
      <c r="G196" s="64">
        <v>1293</v>
      </c>
      <c r="H196" s="63">
        <v>288.94549273009397</v>
      </c>
      <c r="I196" s="63">
        <v>328.35824463286099</v>
      </c>
      <c r="J196" s="63">
        <v>327.34802575396401</v>
      </c>
      <c r="K196" s="63">
        <v>317.584673838848</v>
      </c>
      <c r="L196" s="64">
        <v>1262.2364369557699</v>
      </c>
      <c r="M196" s="137">
        <v>319.64740587086402</v>
      </c>
      <c r="N196" s="137">
        <v>357.08635660471901</v>
      </c>
      <c r="O196" s="137">
        <v>338.201818725181</v>
      </c>
      <c r="P196" s="137">
        <v>299.26523871631599</v>
      </c>
      <c r="Q196" s="64">
        <v>1314.20081991708</v>
      </c>
      <c r="R196" s="137">
        <v>313.88783205988602</v>
      </c>
      <c r="S196" s="137">
        <v>384.13296155442498</v>
      </c>
      <c r="T196" s="137">
        <v>356.02344273186998</v>
      </c>
      <c r="U196" s="137">
        <v>334.72446981605702</v>
      </c>
      <c r="V196" s="64">
        <v>1388.7687061622401</v>
      </c>
      <c r="W196" s="137">
        <v>320.21545003709298</v>
      </c>
      <c r="X196" s="137">
        <v>357.85588584994701</v>
      </c>
      <c r="Y196" s="137">
        <v>335.296107586456</v>
      </c>
      <c r="Z196" s="137">
        <v>340.912377781874</v>
      </c>
      <c r="AA196" s="64">
        <v>1354.2798212553701</v>
      </c>
      <c r="AB196" s="137">
        <v>275.07732075588501</v>
      </c>
      <c r="AC196" s="137">
        <v>298.126166199804</v>
      </c>
      <c r="AD196" s="137">
        <v>330.39716862541297</v>
      </c>
      <c r="AE196" s="137">
        <v>334.73580424109599</v>
      </c>
      <c r="AF196" s="64">
        <v>1238.3364598221999</v>
      </c>
      <c r="AG196" s="137">
        <v>285.31242554007599</v>
      </c>
      <c r="AH196" s="137">
        <v>332.00119521694501</v>
      </c>
      <c r="AI196" s="137">
        <v>334.52393080698198</v>
      </c>
      <c r="AJ196" s="137">
        <v>338.37486520492303</v>
      </c>
      <c r="AK196" s="64">
        <v>1290.2124167689301</v>
      </c>
      <c r="AL196" s="137">
        <v>286.21354902323299</v>
      </c>
      <c r="AM196" s="137">
        <v>286.21354902323299</v>
      </c>
      <c r="AN196" s="137">
        <v>326.02119741164501</v>
      </c>
      <c r="AO196" s="137">
        <v>326.02119741164506</v>
      </c>
      <c r="AP196" s="137">
        <v>341.36147190839301</v>
      </c>
      <c r="AQ196" s="137">
        <v>350.72203745966101</v>
      </c>
      <c r="AR196" s="64">
        <v>1304.31825580293</v>
      </c>
      <c r="AS196" s="64">
        <v>1304.31825580293</v>
      </c>
      <c r="AT196" s="137">
        <v>269.94163048189199</v>
      </c>
      <c r="AU196" s="137">
        <v>735.02633646556603</v>
      </c>
    </row>
    <row r="197" spans="1:47">
      <c r="A197" s="21" t="s">
        <v>244</v>
      </c>
      <c r="B197" s="29" t="s">
        <v>34</v>
      </c>
      <c r="C197" s="101">
        <v>-205</v>
      </c>
      <c r="D197" s="101">
        <v>-183</v>
      </c>
      <c r="E197" s="101">
        <v>-156</v>
      </c>
      <c r="F197" s="101">
        <v>-113</v>
      </c>
      <c r="G197" s="106">
        <v>-657</v>
      </c>
      <c r="H197" s="101">
        <v>-119.30350318417</v>
      </c>
      <c r="I197" s="101">
        <v>-157.50569279396899</v>
      </c>
      <c r="J197" s="101">
        <v>-156.77908280600099</v>
      </c>
      <c r="K197" s="101">
        <v>-124.033059429684</v>
      </c>
      <c r="L197" s="106">
        <v>-557.62133821382395</v>
      </c>
      <c r="M197" s="138">
        <v>-92.407799466871893</v>
      </c>
      <c r="N197" s="138">
        <v>-117.49741777721999</v>
      </c>
      <c r="O197" s="138">
        <v>-127.94975275637699</v>
      </c>
      <c r="P197" s="138">
        <v>-101.95666472085099</v>
      </c>
      <c r="Q197" s="106">
        <v>-439.81163472131999</v>
      </c>
      <c r="R197" s="138">
        <v>-99.307862763129293</v>
      </c>
      <c r="S197" s="138">
        <v>-127.280658469301</v>
      </c>
      <c r="T197" s="138">
        <v>-141.16150460768301</v>
      </c>
      <c r="U197" s="138">
        <v>-98.820272144919102</v>
      </c>
      <c r="V197" s="106">
        <v>-466.57029798503299</v>
      </c>
      <c r="W197" s="138">
        <v>-107.358681063239</v>
      </c>
      <c r="X197" s="138">
        <v>-131.56709952932101</v>
      </c>
      <c r="Y197" s="138">
        <v>-131.09430354270199</v>
      </c>
      <c r="Z197" s="138">
        <v>-127.37372273000599</v>
      </c>
      <c r="AA197" s="106">
        <v>-497.393806865268</v>
      </c>
      <c r="AB197" s="138">
        <v>-189.879023709872</v>
      </c>
      <c r="AC197" s="138">
        <v>-248.23318864347601</v>
      </c>
      <c r="AD197" s="138">
        <v>-140.706893358787</v>
      </c>
      <c r="AE197" s="138">
        <v>-153.65689086770601</v>
      </c>
      <c r="AF197" s="106">
        <v>-732.47599657984199</v>
      </c>
      <c r="AG197" s="138">
        <v>-127.41968578986</v>
      </c>
      <c r="AH197" s="138">
        <v>-134.35039221551401</v>
      </c>
      <c r="AI197" s="138">
        <v>-107.680065969852</v>
      </c>
      <c r="AJ197" s="138">
        <v>-135.744595763158</v>
      </c>
      <c r="AK197" s="106">
        <v>-505.19473973838399</v>
      </c>
      <c r="AL197" s="138">
        <v>-124.52454615981399</v>
      </c>
      <c r="AM197" s="138">
        <v>-124.52454615981399</v>
      </c>
      <c r="AN197" s="138">
        <v>-112.154221063709</v>
      </c>
      <c r="AO197" s="138">
        <v>-112.15422106370799</v>
      </c>
      <c r="AP197" s="138">
        <v>-151.08060452529901</v>
      </c>
      <c r="AQ197" s="138">
        <v>-145.35869197826901</v>
      </c>
      <c r="AR197" s="106">
        <v>-533.11806372708998</v>
      </c>
      <c r="AS197" s="106">
        <v>-533.11806372708998</v>
      </c>
      <c r="AT197" s="138">
        <v>-158.41792438047699</v>
      </c>
      <c r="AU197" s="138">
        <v>-304.27354537009199</v>
      </c>
    </row>
    <row r="198" spans="1:47">
      <c r="A198" s="21" t="s">
        <v>245</v>
      </c>
      <c r="B198" s="29" t="s">
        <v>38</v>
      </c>
      <c r="C198" s="101">
        <v>43</v>
      </c>
      <c r="D198" s="101">
        <v>45</v>
      </c>
      <c r="E198" s="101">
        <v>44</v>
      </c>
      <c r="F198" s="101">
        <v>32</v>
      </c>
      <c r="G198" s="106">
        <v>164</v>
      </c>
      <c r="H198" s="101">
        <v>46.0220612847952</v>
      </c>
      <c r="I198" s="101">
        <v>50.563356385004397</v>
      </c>
      <c r="J198" s="101">
        <v>55.299945133415697</v>
      </c>
      <c r="K198" s="101">
        <v>55.611409234548901</v>
      </c>
      <c r="L198" s="106">
        <v>207.496772037764</v>
      </c>
      <c r="M198" s="138">
        <v>65.500575453834699</v>
      </c>
      <c r="N198" s="138">
        <v>49.3780145951023</v>
      </c>
      <c r="O198" s="138">
        <v>68.120125633479503</v>
      </c>
      <c r="P198" s="138">
        <v>58.167738711713902</v>
      </c>
      <c r="Q198" s="106">
        <v>241.16645439413</v>
      </c>
      <c r="R198" s="138">
        <v>62.0082779238992</v>
      </c>
      <c r="S198" s="138">
        <v>64.541606949217496</v>
      </c>
      <c r="T198" s="138">
        <v>62.984021717504397</v>
      </c>
      <c r="U198" s="138">
        <v>-2.2868077743858199</v>
      </c>
      <c r="V198" s="106">
        <v>187.247098816235</v>
      </c>
      <c r="W198" s="138">
        <v>78.125004996224305</v>
      </c>
      <c r="X198" s="138">
        <v>78.311029753818403</v>
      </c>
      <c r="Y198" s="138">
        <v>74.182445744092604</v>
      </c>
      <c r="Z198" s="138">
        <v>64.865428184590996</v>
      </c>
      <c r="AA198" s="106">
        <v>295.48390867872598</v>
      </c>
      <c r="AB198" s="138">
        <v>71.786847657429206</v>
      </c>
      <c r="AC198" s="138">
        <v>60.496168701118499</v>
      </c>
      <c r="AD198" s="138">
        <v>72.059087843483695</v>
      </c>
      <c r="AE198" s="138">
        <v>139.61325116181101</v>
      </c>
      <c r="AF198" s="106">
        <v>343.95535536384301</v>
      </c>
      <c r="AG198" s="138">
        <v>74.110636199517401</v>
      </c>
      <c r="AH198" s="138">
        <v>87.360387227747594</v>
      </c>
      <c r="AI198" s="138">
        <v>79.082288539432795</v>
      </c>
      <c r="AJ198" s="138">
        <v>66.914909760356693</v>
      </c>
      <c r="AK198" s="106">
        <v>307.46822172705498</v>
      </c>
      <c r="AL198" s="138">
        <v>80.098261624961197</v>
      </c>
      <c r="AM198" s="138">
        <v>80.098261624961197</v>
      </c>
      <c r="AN198" s="138">
        <v>78.148193150531199</v>
      </c>
      <c r="AO198" s="138">
        <v>78.148193150530801</v>
      </c>
      <c r="AP198" s="138">
        <v>82.150768497177395</v>
      </c>
      <c r="AQ198" s="138">
        <v>67.7850913916254</v>
      </c>
      <c r="AR198" s="106">
        <v>308.18231466429501</v>
      </c>
      <c r="AS198" s="106">
        <v>308.18231466429501</v>
      </c>
      <c r="AT198" s="138">
        <v>74.127554178708394</v>
      </c>
      <c r="AU198" s="138">
        <v>10.932460833722001</v>
      </c>
    </row>
    <row r="199" spans="1:47">
      <c r="A199" s="21" t="s">
        <v>246</v>
      </c>
      <c r="B199" s="29" t="s">
        <v>40</v>
      </c>
      <c r="C199" s="101">
        <v>0</v>
      </c>
      <c r="D199" s="101">
        <v>0</v>
      </c>
      <c r="E199" s="101">
        <v>0</v>
      </c>
      <c r="F199" s="101">
        <v>4</v>
      </c>
      <c r="G199" s="106">
        <v>4</v>
      </c>
      <c r="H199" s="101">
        <v>-4.2338270110407E-2</v>
      </c>
      <c r="I199" s="101">
        <v>-1.608390562933</v>
      </c>
      <c r="J199" s="101">
        <v>0.105279277754699</v>
      </c>
      <c r="K199" s="101">
        <v>-0.12630977170471</v>
      </c>
      <c r="L199" s="106">
        <v>-1.6717593269934199</v>
      </c>
      <c r="M199" s="138">
        <v>-0.213800890076348</v>
      </c>
      <c r="N199" s="138">
        <v>3.0207542659739801E-2</v>
      </c>
      <c r="O199" s="138">
        <v>-1.16005191802769</v>
      </c>
      <c r="P199" s="138">
        <v>-1.7508636198327401E-2</v>
      </c>
      <c r="Q199" s="106">
        <v>-1.3611539016426299</v>
      </c>
      <c r="R199" s="138">
        <v>0.168353127578414</v>
      </c>
      <c r="S199" s="138">
        <v>0.54963696589164002</v>
      </c>
      <c r="T199" s="138">
        <v>0.69743816473255105</v>
      </c>
      <c r="U199" s="138">
        <v>-0.40335468313777501</v>
      </c>
      <c r="V199" s="106">
        <v>1.01207357506483</v>
      </c>
      <c r="W199" s="138">
        <v>4.9445887984086501E-2</v>
      </c>
      <c r="X199" s="138">
        <v>0.46294565205106603</v>
      </c>
      <c r="Y199" s="138">
        <v>-9.0133988887331502E-3</v>
      </c>
      <c r="Z199" s="138">
        <v>-0.49694149101556201</v>
      </c>
      <c r="AA199" s="106">
        <v>6.4366501308571501E-3</v>
      </c>
      <c r="AB199" s="138">
        <v>0.37835655388114903</v>
      </c>
      <c r="AC199" s="138">
        <v>17.9404039633955</v>
      </c>
      <c r="AD199" s="138">
        <v>-11.2725388181541</v>
      </c>
      <c r="AE199" s="138">
        <v>-10.08525760677</v>
      </c>
      <c r="AF199" s="106">
        <v>-3.0390359076474001</v>
      </c>
      <c r="AG199" s="138">
        <v>-0.19753122053545999</v>
      </c>
      <c r="AH199" s="138">
        <v>12.4985752802876</v>
      </c>
      <c r="AI199" s="138">
        <v>-6.9751386143134004</v>
      </c>
      <c r="AJ199" s="138">
        <v>-13.736212422921399</v>
      </c>
      <c r="AK199" s="106">
        <v>-8.4103069774826604</v>
      </c>
      <c r="AL199" s="138">
        <v>7.0109300922334306E-2</v>
      </c>
      <c r="AM199" s="138">
        <v>7.0109300922334306E-2</v>
      </c>
      <c r="AN199" s="138">
        <v>-1.81433451814989</v>
      </c>
      <c r="AO199" s="138">
        <v>-1.8143345181498944</v>
      </c>
      <c r="AP199" s="138">
        <v>5.5681673710547397</v>
      </c>
      <c r="AQ199" s="138">
        <v>-1.7866297750411499</v>
      </c>
      <c r="AR199" s="106">
        <v>2.0373123787860301</v>
      </c>
      <c r="AS199" s="106">
        <v>2.0373123787860301</v>
      </c>
      <c r="AT199" s="138">
        <v>-1.37694979269448</v>
      </c>
      <c r="AU199" s="138">
        <v>26.152548826904098</v>
      </c>
    </row>
    <row r="200" spans="1:47">
      <c r="A200" s="21" t="s">
        <v>247</v>
      </c>
      <c r="B200" s="29" t="s">
        <v>42</v>
      </c>
      <c r="C200" s="101">
        <v>0</v>
      </c>
      <c r="D200" s="101">
        <v>0</v>
      </c>
      <c r="E200" s="101">
        <v>0</v>
      </c>
      <c r="F200" s="101">
        <v>0</v>
      </c>
      <c r="G200" s="106">
        <v>0</v>
      </c>
      <c r="H200" s="101">
        <v>0</v>
      </c>
      <c r="I200" s="101">
        <v>0</v>
      </c>
      <c r="J200" s="101">
        <v>0</v>
      </c>
      <c r="K200" s="101">
        <v>0</v>
      </c>
      <c r="L200" s="106">
        <v>0</v>
      </c>
      <c r="M200" s="138">
        <v>0</v>
      </c>
      <c r="N200" s="138">
        <v>0</v>
      </c>
      <c r="O200" s="138">
        <v>0</v>
      </c>
      <c r="P200" s="138">
        <v>0</v>
      </c>
      <c r="Q200" s="106">
        <v>0</v>
      </c>
      <c r="R200" s="138">
        <v>0</v>
      </c>
      <c r="S200" s="138">
        <v>0</v>
      </c>
      <c r="T200" s="138">
        <v>0</v>
      </c>
      <c r="U200" s="138">
        <v>0</v>
      </c>
      <c r="V200" s="106">
        <v>0</v>
      </c>
      <c r="W200" s="138">
        <v>0</v>
      </c>
      <c r="X200" s="138">
        <v>0</v>
      </c>
      <c r="Y200" s="138">
        <v>0</v>
      </c>
      <c r="Z200" s="138">
        <v>0</v>
      </c>
      <c r="AA200" s="106">
        <v>0</v>
      </c>
      <c r="AB200" s="138">
        <v>0</v>
      </c>
      <c r="AC200" s="138">
        <v>0</v>
      </c>
      <c r="AD200" s="138">
        <v>0</v>
      </c>
      <c r="AE200" s="138">
        <v>0</v>
      </c>
      <c r="AF200" s="106">
        <v>0</v>
      </c>
      <c r="AG200" s="138">
        <v>0</v>
      </c>
      <c r="AH200" s="138">
        <v>0</v>
      </c>
      <c r="AI200" s="138">
        <v>0</v>
      </c>
      <c r="AJ200" s="138">
        <v>0</v>
      </c>
      <c r="AK200" s="106">
        <v>0</v>
      </c>
      <c r="AL200" s="138">
        <v>0</v>
      </c>
      <c r="AM200" s="138">
        <v>0</v>
      </c>
      <c r="AN200" s="138">
        <v>0</v>
      </c>
      <c r="AO200" s="138">
        <v>0</v>
      </c>
      <c r="AP200" s="138">
        <v>0</v>
      </c>
      <c r="AQ200" s="138">
        <v>0</v>
      </c>
      <c r="AR200" s="106">
        <v>0</v>
      </c>
      <c r="AS200" s="106">
        <v>0</v>
      </c>
      <c r="AT200" s="138">
        <v>0</v>
      </c>
      <c r="AU200" s="138">
        <v>0</v>
      </c>
    </row>
    <row r="201" spans="1:47">
      <c r="A201" s="21" t="s">
        <v>248</v>
      </c>
      <c r="B201" s="28" t="s">
        <v>44</v>
      </c>
      <c r="C201" s="63">
        <v>118</v>
      </c>
      <c r="D201" s="63">
        <v>207</v>
      </c>
      <c r="E201" s="63">
        <v>231</v>
      </c>
      <c r="F201" s="63">
        <v>248</v>
      </c>
      <c r="G201" s="64">
        <v>804</v>
      </c>
      <c r="H201" s="63">
        <v>215.62171256060901</v>
      </c>
      <c r="I201" s="63">
        <v>219.80751766096299</v>
      </c>
      <c r="J201" s="63">
        <v>225.97416735913399</v>
      </c>
      <c r="K201" s="63">
        <v>249.03671387200799</v>
      </c>
      <c r="L201" s="64">
        <v>910.44011145271395</v>
      </c>
      <c r="M201" s="137">
        <v>292.52638096775098</v>
      </c>
      <c r="N201" s="137">
        <v>288.997160965261</v>
      </c>
      <c r="O201" s="137">
        <v>277.21213968425599</v>
      </c>
      <c r="P201" s="137">
        <v>255.45880407097999</v>
      </c>
      <c r="Q201" s="64">
        <v>1114.1944856882501</v>
      </c>
      <c r="R201" s="137">
        <v>276.75660034823397</v>
      </c>
      <c r="S201" s="137">
        <v>321.94354700023302</v>
      </c>
      <c r="T201" s="137">
        <v>278.54339800642299</v>
      </c>
      <c r="U201" s="137">
        <v>233.21403521361401</v>
      </c>
      <c r="V201" s="64">
        <v>1110.4575805684999</v>
      </c>
      <c r="W201" s="137">
        <v>291.03121985806303</v>
      </c>
      <c r="X201" s="137">
        <v>305.06276172649598</v>
      </c>
      <c r="Y201" s="137">
        <v>278.375236388958</v>
      </c>
      <c r="Z201" s="137">
        <v>277.90714174544303</v>
      </c>
      <c r="AA201" s="64">
        <v>1152.37635971896</v>
      </c>
      <c r="AB201" s="137">
        <v>157.363501257324</v>
      </c>
      <c r="AC201" s="137">
        <v>128.32955022084201</v>
      </c>
      <c r="AD201" s="137">
        <v>250.47682429195601</v>
      </c>
      <c r="AE201" s="137">
        <v>310.60690692843099</v>
      </c>
      <c r="AF201" s="64">
        <v>846.77678269855198</v>
      </c>
      <c r="AG201" s="137">
        <v>231.80584472919799</v>
      </c>
      <c r="AH201" s="137">
        <v>297.50976550946598</v>
      </c>
      <c r="AI201" s="137">
        <v>298.95101476225</v>
      </c>
      <c r="AJ201" s="137">
        <v>255.80896677919901</v>
      </c>
      <c r="AK201" s="64">
        <v>1084.07559178011</v>
      </c>
      <c r="AL201" s="137">
        <v>241.85737378930301</v>
      </c>
      <c r="AM201" s="137">
        <v>241.85737378930301</v>
      </c>
      <c r="AN201" s="137">
        <v>290.20083498031801</v>
      </c>
      <c r="AO201" s="137">
        <v>290.20083498031704</v>
      </c>
      <c r="AP201" s="137">
        <v>277.999803251326</v>
      </c>
      <c r="AQ201" s="137">
        <v>271.361807097976</v>
      </c>
      <c r="AR201" s="64">
        <v>1081.41981911892</v>
      </c>
      <c r="AS201" s="64">
        <v>1081.41981911892</v>
      </c>
      <c r="AT201" s="137">
        <v>184.27431048742901</v>
      </c>
      <c r="AU201" s="137">
        <v>467.83780075610002</v>
      </c>
    </row>
    <row r="202" spans="1:47">
      <c r="A202" s="21" t="s">
        <v>249</v>
      </c>
      <c r="B202" s="29" t="s">
        <v>46</v>
      </c>
      <c r="C202" s="101">
        <v>-35</v>
      </c>
      <c r="D202" s="101">
        <v>-55</v>
      </c>
      <c r="E202" s="101">
        <v>-60</v>
      </c>
      <c r="F202" s="101">
        <v>-63</v>
      </c>
      <c r="G202" s="106">
        <v>-213</v>
      </c>
      <c r="H202" s="101">
        <v>-56.972289948838402</v>
      </c>
      <c r="I202" s="101">
        <v>-48.176802935033599</v>
      </c>
      <c r="J202" s="101">
        <v>-48.017894718396398</v>
      </c>
      <c r="K202" s="101">
        <v>-56.449810950942499</v>
      </c>
      <c r="L202" s="106">
        <v>-209.616798553211</v>
      </c>
      <c r="M202" s="138">
        <v>-73.940810495103705</v>
      </c>
      <c r="N202" s="138">
        <v>-70.425590485236597</v>
      </c>
      <c r="O202" s="138">
        <v>-60.376322865879303</v>
      </c>
      <c r="P202" s="138">
        <v>-24.844105256532501</v>
      </c>
      <c r="Q202" s="106">
        <v>-229.58682910275201</v>
      </c>
      <c r="R202" s="138">
        <v>-64.488870058028496</v>
      </c>
      <c r="S202" s="138">
        <v>-76.1254135127719</v>
      </c>
      <c r="T202" s="138">
        <v>-63.4560369616527</v>
      </c>
      <c r="U202" s="138">
        <v>-39.675676921550199</v>
      </c>
      <c r="V202" s="106">
        <v>-243.745997454003</v>
      </c>
      <c r="W202" s="138">
        <v>-63.787950704860599</v>
      </c>
      <c r="X202" s="138">
        <v>-73.089333114708097</v>
      </c>
      <c r="Y202" s="138">
        <v>-56.399463689915699</v>
      </c>
      <c r="Z202" s="138">
        <v>-39.764784495201802</v>
      </c>
      <c r="AA202" s="106">
        <v>-233.04153200468599</v>
      </c>
      <c r="AB202" s="138">
        <v>-28.931902861926599</v>
      </c>
      <c r="AC202" s="138">
        <v>47.0688091495647</v>
      </c>
      <c r="AD202" s="138">
        <v>-43.294016991144801</v>
      </c>
      <c r="AE202" s="138">
        <v>-43.7291306620494</v>
      </c>
      <c r="AF202" s="106">
        <v>-68.886241365556103</v>
      </c>
      <c r="AG202" s="138">
        <v>-50.020787423045</v>
      </c>
      <c r="AH202" s="138">
        <v>-59.1013782287502</v>
      </c>
      <c r="AI202" s="138">
        <v>-67.673060972863496</v>
      </c>
      <c r="AJ202" s="138">
        <v>57.050614285312903</v>
      </c>
      <c r="AK202" s="106">
        <v>-119.74461233934601</v>
      </c>
      <c r="AL202" s="138">
        <v>-53.802347211447298</v>
      </c>
      <c r="AM202" s="138">
        <v>-53.802347211447298</v>
      </c>
      <c r="AN202" s="138">
        <v>-60.179316227069897</v>
      </c>
      <c r="AO202" s="138">
        <v>-60.179316227069705</v>
      </c>
      <c r="AP202" s="138">
        <v>-47.470453341260601</v>
      </c>
      <c r="AQ202" s="138">
        <v>-60.699185940557399</v>
      </c>
      <c r="AR202" s="106">
        <v>-222.151302720335</v>
      </c>
      <c r="AS202" s="106">
        <v>-222.151302720335</v>
      </c>
      <c r="AT202" s="138">
        <v>-33.954483229355503</v>
      </c>
      <c r="AU202" s="138">
        <v>-143.12814528496099</v>
      </c>
    </row>
    <row r="203" spans="1:47">
      <c r="A203" s="21" t="s">
        <v>250</v>
      </c>
      <c r="B203" s="29" t="s">
        <v>48</v>
      </c>
      <c r="C203" s="101">
        <v>-1</v>
      </c>
      <c r="D203" s="101">
        <v>0</v>
      </c>
      <c r="E203" s="101">
        <v>0</v>
      </c>
      <c r="F203" s="101">
        <v>0</v>
      </c>
      <c r="G203" s="106">
        <v>-1</v>
      </c>
      <c r="H203" s="101">
        <v>0</v>
      </c>
      <c r="I203" s="101">
        <v>0</v>
      </c>
      <c r="J203" s="101">
        <v>0</v>
      </c>
      <c r="K203" s="101">
        <v>0</v>
      </c>
      <c r="L203" s="106">
        <v>0</v>
      </c>
      <c r="M203" s="138">
        <v>15.114000000000001</v>
      </c>
      <c r="N203" s="138">
        <v>0</v>
      </c>
      <c r="O203" s="138">
        <v>-1.8580000000000001</v>
      </c>
      <c r="P203" s="138">
        <v>-14.565</v>
      </c>
      <c r="Q203" s="106">
        <v>-1.3089999999999999</v>
      </c>
      <c r="R203" s="138">
        <v>0</v>
      </c>
      <c r="S203" s="138">
        <v>0</v>
      </c>
      <c r="T203" s="138">
        <v>-0.45400000000000001</v>
      </c>
      <c r="U203" s="138">
        <v>0</v>
      </c>
      <c r="V203" s="106">
        <v>-0.45400000000000001</v>
      </c>
      <c r="W203" s="138">
        <v>0</v>
      </c>
      <c r="X203" s="138">
        <v>0</v>
      </c>
      <c r="Y203" s="138">
        <v>0</v>
      </c>
      <c r="Z203" s="138">
        <v>0</v>
      </c>
      <c r="AA203" s="106">
        <v>0</v>
      </c>
      <c r="AB203" s="138">
        <v>0</v>
      </c>
      <c r="AC203" s="138">
        <v>0</v>
      </c>
      <c r="AD203" s="138">
        <v>-68.986999999999995</v>
      </c>
      <c r="AE203" s="138">
        <v>-65.885999999999996</v>
      </c>
      <c r="AF203" s="106">
        <v>-134.87299999999999</v>
      </c>
      <c r="AG203" s="138">
        <v>0</v>
      </c>
      <c r="AH203" s="138">
        <v>0.83499999999999996</v>
      </c>
      <c r="AI203" s="138">
        <v>-0.83499999999999996</v>
      </c>
      <c r="AJ203" s="138">
        <v>0</v>
      </c>
      <c r="AK203" s="106">
        <v>0</v>
      </c>
      <c r="AL203" s="138">
        <v>1.14692851076198</v>
      </c>
      <c r="AM203" s="138">
        <v>1.14692851076198</v>
      </c>
      <c r="AN203" s="138">
        <v>1.13313222563949</v>
      </c>
      <c r="AO203" s="138">
        <v>1.1331322256394898</v>
      </c>
      <c r="AP203" s="138">
        <v>1.29337270693039</v>
      </c>
      <c r="AQ203" s="138">
        <v>-3.3334334433318702</v>
      </c>
      <c r="AR203" s="106">
        <v>0.24</v>
      </c>
      <c r="AS203" s="106">
        <v>0.24</v>
      </c>
      <c r="AT203" s="138">
        <v>8.4000000000000005E-2</v>
      </c>
      <c r="AU203" s="138">
        <v>0.112</v>
      </c>
    </row>
    <row r="204" spans="1:47">
      <c r="A204" s="21" t="s">
        <v>251</v>
      </c>
      <c r="B204" s="28" t="s">
        <v>50</v>
      </c>
      <c r="C204" s="63">
        <v>82</v>
      </c>
      <c r="D204" s="63">
        <v>152</v>
      </c>
      <c r="E204" s="63">
        <v>171</v>
      </c>
      <c r="F204" s="63">
        <v>185</v>
      </c>
      <c r="G204" s="64">
        <v>590</v>
      </c>
      <c r="H204" s="63">
        <v>158.649422611771</v>
      </c>
      <c r="I204" s="63">
        <v>171.63071472592901</v>
      </c>
      <c r="J204" s="63">
        <v>177.95627264073801</v>
      </c>
      <c r="K204" s="63">
        <v>192.58690292106499</v>
      </c>
      <c r="L204" s="64">
        <v>700.82331289950298</v>
      </c>
      <c r="M204" s="137">
        <v>233.699570472647</v>
      </c>
      <c r="N204" s="137">
        <v>218.57157048002401</v>
      </c>
      <c r="O204" s="137">
        <v>214.97781681837699</v>
      </c>
      <c r="P204" s="137">
        <v>216.04969881444799</v>
      </c>
      <c r="Q204" s="64">
        <v>883.29865658549602</v>
      </c>
      <c r="R204" s="137">
        <v>212.267730290206</v>
      </c>
      <c r="S204" s="137">
        <v>245.81813348746101</v>
      </c>
      <c r="T204" s="137">
        <v>214.63336104477099</v>
      </c>
      <c r="U204" s="137">
        <v>193.538358292064</v>
      </c>
      <c r="V204" s="64">
        <v>866.25758311450102</v>
      </c>
      <c r="W204" s="137">
        <v>227.24326915320199</v>
      </c>
      <c r="X204" s="137">
        <v>231.97342861178799</v>
      </c>
      <c r="Y204" s="137">
        <v>221.97577269904201</v>
      </c>
      <c r="Z204" s="137">
        <v>238.14235725024199</v>
      </c>
      <c r="AA204" s="64">
        <v>919.33482771427305</v>
      </c>
      <c r="AB204" s="137">
        <v>128.431598395397</v>
      </c>
      <c r="AC204" s="137">
        <v>175.39835937040601</v>
      </c>
      <c r="AD204" s="137">
        <v>138.195807300811</v>
      </c>
      <c r="AE204" s="137">
        <v>200.991776266382</v>
      </c>
      <c r="AF204" s="64">
        <v>643.01754133299596</v>
      </c>
      <c r="AG204" s="137">
        <v>181.78505730615299</v>
      </c>
      <c r="AH204" s="137">
        <v>239.24338728071601</v>
      </c>
      <c r="AI204" s="137">
        <v>230.442953789386</v>
      </c>
      <c r="AJ204" s="137">
        <v>312.85958106451199</v>
      </c>
      <c r="AK204" s="64">
        <v>964.33097944076803</v>
      </c>
      <c r="AL204" s="137">
        <v>189.20195508861801</v>
      </c>
      <c r="AM204" s="137">
        <v>189.20195508861801</v>
      </c>
      <c r="AN204" s="137">
        <v>231.15465097888699</v>
      </c>
      <c r="AO204" s="137">
        <v>231.15465097888702</v>
      </c>
      <c r="AP204" s="137">
        <v>231.822722616996</v>
      </c>
      <c r="AQ204" s="137">
        <v>207.329187714087</v>
      </c>
      <c r="AR204" s="64">
        <v>859.50851639858695</v>
      </c>
      <c r="AS204" s="64">
        <v>859.50851639858695</v>
      </c>
      <c r="AT204" s="137">
        <v>150.40382725807299</v>
      </c>
      <c r="AU204" s="137">
        <v>324.82165547113902</v>
      </c>
    </row>
    <row r="205" spans="1:47">
      <c r="A205" s="21" t="s">
        <v>252</v>
      </c>
      <c r="B205" s="29" t="s">
        <v>52</v>
      </c>
      <c r="C205" s="101">
        <v>-14</v>
      </c>
      <c r="D205" s="101">
        <v>-27</v>
      </c>
      <c r="E205" s="101">
        <v>-28</v>
      </c>
      <c r="F205" s="101">
        <v>-37</v>
      </c>
      <c r="G205" s="106">
        <v>-106</v>
      </c>
      <c r="H205" s="101">
        <v>-30.151763488952401</v>
      </c>
      <c r="I205" s="101">
        <v>-17.368448300613402</v>
      </c>
      <c r="J205" s="101">
        <v>-20.8678503433404</v>
      </c>
      <c r="K205" s="101">
        <v>-22.664016173406999</v>
      </c>
      <c r="L205" s="106">
        <v>-91.052078306313106</v>
      </c>
      <c r="M205" s="138">
        <v>-32.8095866508272</v>
      </c>
      <c r="N205" s="138">
        <v>-30.947833761719899</v>
      </c>
      <c r="O205" s="138">
        <v>-23.9736008504109</v>
      </c>
      <c r="P205" s="138">
        <v>-29.893972472324599</v>
      </c>
      <c r="Q205" s="106">
        <v>-117.624993735283</v>
      </c>
      <c r="R205" s="138">
        <v>-33.737676693479003</v>
      </c>
      <c r="S205" s="138">
        <v>-30.010750531614299</v>
      </c>
      <c r="T205" s="138">
        <v>-24.4253532823457</v>
      </c>
      <c r="U205" s="138">
        <v>-39.638460561216903</v>
      </c>
      <c r="V205" s="106">
        <v>-127.81224106865599</v>
      </c>
      <c r="W205" s="138">
        <v>-32.8276220209275</v>
      </c>
      <c r="X205" s="138">
        <v>-25.211486819942898</v>
      </c>
      <c r="Y205" s="138">
        <v>-21.1159879504768</v>
      </c>
      <c r="Z205" s="138">
        <v>-25.200102244382801</v>
      </c>
      <c r="AA205" s="106">
        <v>-104.35519903573</v>
      </c>
      <c r="AB205" s="138">
        <v>-19.4731763568114</v>
      </c>
      <c r="AC205" s="138">
        <v>-26.280022802561898</v>
      </c>
      <c r="AD205" s="138">
        <v>-26.384735097012399</v>
      </c>
      <c r="AE205" s="138">
        <v>-12.040538164362401</v>
      </c>
      <c r="AF205" s="106">
        <v>-84.178472420748093</v>
      </c>
      <c r="AG205" s="138">
        <v>-23.615171067913799</v>
      </c>
      <c r="AH205" s="138">
        <v>-27.845759549806701</v>
      </c>
      <c r="AI205" s="138">
        <v>-30.771878941334901</v>
      </c>
      <c r="AJ205" s="138">
        <v>-74.588813439973606</v>
      </c>
      <c r="AK205" s="106">
        <v>-156.82162299902899</v>
      </c>
      <c r="AL205" s="138">
        <v>-25.607598178240401</v>
      </c>
      <c r="AM205" s="138">
        <v>-25.607598178240401</v>
      </c>
      <c r="AN205" s="138">
        <v>-30.497433815368598</v>
      </c>
      <c r="AO205" s="138">
        <v>-30.498754310999999</v>
      </c>
      <c r="AP205" s="138">
        <v>-27.2423998602845</v>
      </c>
      <c r="AQ205" s="138">
        <v>-25.519681363282402</v>
      </c>
      <c r="AR205" s="106">
        <v>-108.867113217176</v>
      </c>
      <c r="AS205" s="106">
        <v>-108.86817806276299</v>
      </c>
      <c r="AT205" s="138">
        <v>-23.310723479274401</v>
      </c>
      <c r="AU205" s="138">
        <v>-21.076641251340401</v>
      </c>
    </row>
    <row r="206" spans="1:47">
      <c r="A206" s="21" t="s">
        <v>253</v>
      </c>
      <c r="B206" s="36" t="s">
        <v>54</v>
      </c>
      <c r="C206" s="64">
        <v>68</v>
      </c>
      <c r="D206" s="64">
        <v>125</v>
      </c>
      <c r="E206" s="64">
        <v>143</v>
      </c>
      <c r="F206" s="64">
        <v>148</v>
      </c>
      <c r="G206" s="64">
        <v>484</v>
      </c>
      <c r="H206" s="64">
        <v>128.49765912281899</v>
      </c>
      <c r="I206" s="64">
        <v>154.262266425316</v>
      </c>
      <c r="J206" s="64">
        <v>157.08842229739699</v>
      </c>
      <c r="K206" s="64">
        <v>169.922886747658</v>
      </c>
      <c r="L206" s="64">
        <v>609.77123459318898</v>
      </c>
      <c r="M206" s="140">
        <v>200.88998382182001</v>
      </c>
      <c r="N206" s="140">
        <v>187.623736718305</v>
      </c>
      <c r="O206" s="140">
        <v>191.00421596796599</v>
      </c>
      <c r="P206" s="140">
        <v>186.15572634212299</v>
      </c>
      <c r="Q206" s="64">
        <v>765.67366285021296</v>
      </c>
      <c r="R206" s="140">
        <v>178.53005359672699</v>
      </c>
      <c r="S206" s="140">
        <v>215.807382955847</v>
      </c>
      <c r="T206" s="140">
        <v>190.20800776242501</v>
      </c>
      <c r="U206" s="140">
        <v>153.89989773084699</v>
      </c>
      <c r="V206" s="64">
        <v>738.445342045845</v>
      </c>
      <c r="W206" s="140">
        <v>194.41564713227399</v>
      </c>
      <c r="X206" s="140">
        <v>206.761941791845</v>
      </c>
      <c r="Y206" s="140">
        <v>200.859784748565</v>
      </c>
      <c r="Z206" s="140">
        <v>212.94225500585901</v>
      </c>
      <c r="AA206" s="64">
        <v>814.97962867854301</v>
      </c>
      <c r="AB206" s="140">
        <v>108.95842203858599</v>
      </c>
      <c r="AC206" s="140">
        <v>149.11833656784401</v>
      </c>
      <c r="AD206" s="140">
        <v>111.811072203799</v>
      </c>
      <c r="AE206" s="140">
        <v>188.951238102019</v>
      </c>
      <c r="AF206" s="64">
        <v>558.83906891224797</v>
      </c>
      <c r="AG206" s="140">
        <v>158.16988623824</v>
      </c>
      <c r="AH206" s="140">
        <v>211.39762773090899</v>
      </c>
      <c r="AI206" s="140">
        <v>199.67107484805101</v>
      </c>
      <c r="AJ206" s="140">
        <v>238.27076762453899</v>
      </c>
      <c r="AK206" s="64">
        <v>807.50935644173899</v>
      </c>
      <c r="AL206" s="140">
        <v>163.594356910377</v>
      </c>
      <c r="AM206" s="140">
        <v>163.594356910377</v>
      </c>
      <c r="AN206" s="140">
        <v>200.65721716351899</v>
      </c>
      <c r="AO206" s="140">
        <v>200.65589666788699</v>
      </c>
      <c r="AP206" s="140">
        <v>204.58032275671101</v>
      </c>
      <c r="AQ206" s="140">
        <v>181.80950635080401</v>
      </c>
      <c r="AR206" s="64">
        <v>750.64140318141199</v>
      </c>
      <c r="AS206" s="64">
        <v>750.64033833582505</v>
      </c>
      <c r="AT206" s="140">
        <v>127.093103778799</v>
      </c>
      <c r="AU206" s="140">
        <v>303.74501421979801</v>
      </c>
    </row>
    <row r="207" spans="1:47">
      <c r="A207" s="21"/>
      <c r="H207" s="88"/>
      <c r="I207" s="88"/>
      <c r="J207" s="88"/>
      <c r="K207" s="88"/>
      <c r="L207" s="88"/>
      <c r="M207" s="134"/>
      <c r="N207" s="134"/>
      <c r="O207" s="134"/>
      <c r="P207" s="134"/>
      <c r="Q207" s="88"/>
      <c r="R207" s="134"/>
      <c r="S207" s="134"/>
      <c r="T207" s="134"/>
      <c r="U207" s="134"/>
      <c r="V207" s="88"/>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row>
    <row r="208" spans="1:47" ht="16.5" thickBot="1">
      <c r="A208" s="21"/>
      <c r="B208" s="102" t="s">
        <v>254</v>
      </c>
      <c r="C208" s="103"/>
      <c r="D208" s="103"/>
      <c r="E208" s="103"/>
      <c r="F208" s="103"/>
      <c r="G208" s="103"/>
      <c r="H208" s="103"/>
      <c r="I208" s="103"/>
      <c r="J208" s="103"/>
      <c r="K208" s="103"/>
      <c r="L208" s="103"/>
      <c r="M208" s="144"/>
      <c r="N208" s="144"/>
      <c r="O208" s="144"/>
      <c r="P208" s="144"/>
      <c r="Q208" s="103"/>
      <c r="R208" s="144"/>
      <c r="S208" s="144"/>
      <c r="T208" s="144"/>
      <c r="U208" s="144"/>
      <c r="V208" s="103"/>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row>
    <row r="209" spans="1:47">
      <c r="A209" s="21"/>
      <c r="H209" s="88"/>
      <c r="I209" s="88"/>
      <c r="J209" s="88"/>
      <c r="K209" s="88"/>
      <c r="L209" s="88"/>
      <c r="M209" s="134"/>
      <c r="N209" s="134"/>
      <c r="O209" s="134"/>
      <c r="P209" s="134"/>
      <c r="Q209" s="88"/>
      <c r="R209" s="134"/>
      <c r="S209" s="134"/>
      <c r="T209" s="134"/>
      <c r="U209" s="134"/>
      <c r="V209" s="88"/>
      <c r="W209" s="134"/>
      <c r="X209" s="134"/>
      <c r="Y209" s="134"/>
      <c r="Z209" s="134"/>
      <c r="AA209" s="134"/>
      <c r="AB209" s="134"/>
      <c r="AC209" s="134"/>
      <c r="AD209" s="134"/>
      <c r="AE209" s="134"/>
      <c r="AF209" s="134"/>
      <c r="AG209" s="134"/>
      <c r="AH209" s="134"/>
      <c r="AI209" s="134"/>
      <c r="AJ209" s="134"/>
      <c r="AK209" s="134"/>
      <c r="AL209" s="134"/>
      <c r="AM209" s="141" t="s">
        <v>601</v>
      </c>
      <c r="AN209" s="134"/>
      <c r="AO209" s="141" t="str">
        <f>+$AM$13</f>
        <v>IFRS 17</v>
      </c>
      <c r="AP209" s="134"/>
      <c r="AQ209" s="134"/>
      <c r="AR209" s="134"/>
      <c r="AS209" s="141" t="s">
        <v>601</v>
      </c>
      <c r="AT209" s="134"/>
      <c r="AU209" s="134"/>
    </row>
    <row r="210" spans="1:47" ht="25.5">
      <c r="A210" s="21"/>
      <c r="B210" s="104" t="s">
        <v>24</v>
      </c>
      <c r="C210" s="105" t="s">
        <v>100</v>
      </c>
      <c r="D210" s="105" t="s">
        <v>101</v>
      </c>
      <c r="E210" s="105" t="s">
        <v>102</v>
      </c>
      <c r="F210" s="105" t="s">
        <v>103</v>
      </c>
      <c r="G210" s="105" t="s">
        <v>104</v>
      </c>
      <c r="H210" s="105" t="s">
        <v>482</v>
      </c>
      <c r="I210" s="105" t="s">
        <v>483</v>
      </c>
      <c r="J210" s="105" t="s">
        <v>484</v>
      </c>
      <c r="K210" s="105" t="s">
        <v>485</v>
      </c>
      <c r="L210" s="105" t="s">
        <v>486</v>
      </c>
      <c r="M210" s="141" t="s">
        <v>487</v>
      </c>
      <c r="N210" s="141" t="s">
        <v>488</v>
      </c>
      <c r="O210" s="141" t="s">
        <v>489</v>
      </c>
      <c r="P210" s="141" t="s">
        <v>490</v>
      </c>
      <c r="Q210" s="105" t="s">
        <v>491</v>
      </c>
      <c r="R210" s="141" t="s">
        <v>492</v>
      </c>
      <c r="S210" s="141" t="s">
        <v>493</v>
      </c>
      <c r="T210" s="141" t="s">
        <v>494</v>
      </c>
      <c r="U210" s="141" t="s">
        <v>495</v>
      </c>
      <c r="V210" s="105" t="s">
        <v>496</v>
      </c>
      <c r="W210" s="141" t="s">
        <v>497</v>
      </c>
      <c r="X210" s="141" t="s">
        <v>498</v>
      </c>
      <c r="Y210" s="141" t="s">
        <v>499</v>
      </c>
      <c r="Z210" s="141" t="s">
        <v>500</v>
      </c>
      <c r="AA210" s="141" t="s">
        <v>501</v>
      </c>
      <c r="AB210" s="141" t="s">
        <v>502</v>
      </c>
      <c r="AC210" s="141" t="s">
        <v>503</v>
      </c>
      <c r="AD210" s="141" t="s">
        <v>504</v>
      </c>
      <c r="AE210" s="141" t="s">
        <v>505</v>
      </c>
      <c r="AF210" s="141" t="s">
        <v>506</v>
      </c>
      <c r="AG210" s="141" t="s">
        <v>507</v>
      </c>
      <c r="AH210" s="141" t="s">
        <v>508</v>
      </c>
      <c r="AI210" s="141" t="s">
        <v>509</v>
      </c>
      <c r="AJ210" s="141" t="s">
        <v>510</v>
      </c>
      <c r="AK210" s="141" t="s">
        <v>511</v>
      </c>
      <c r="AL210" s="141" t="s">
        <v>512</v>
      </c>
      <c r="AM210" s="141" t="s">
        <v>512</v>
      </c>
      <c r="AN210" s="141" t="s">
        <v>569</v>
      </c>
      <c r="AO210" s="141" t="str">
        <f t="shared" ref="AO210" si="19">AO$14</f>
        <v>Q2-22
Stated</v>
      </c>
      <c r="AP210" s="141" t="s">
        <v>573</v>
      </c>
      <c r="AQ210" s="141" t="s">
        <v>604</v>
      </c>
      <c r="AR210" s="141" t="s">
        <v>605</v>
      </c>
      <c r="AS210" s="141" t="s">
        <v>605</v>
      </c>
      <c r="AT210" s="141" t="s">
        <v>610</v>
      </c>
      <c r="AU210" s="141" t="str">
        <f t="shared" ref="AU210" si="20">AU$14</f>
        <v>Q2-23
Stated</v>
      </c>
    </row>
    <row r="211" spans="1:47">
      <c r="A211" s="21"/>
      <c r="B211" s="26"/>
      <c r="H211" s="88"/>
      <c r="I211" s="88"/>
      <c r="J211" s="88"/>
      <c r="K211" s="88"/>
      <c r="L211" s="88"/>
      <c r="M211" s="134"/>
      <c r="N211" s="134"/>
      <c r="O211" s="134"/>
      <c r="P211" s="134"/>
      <c r="Q211" s="88"/>
      <c r="R211" s="134"/>
      <c r="S211" s="134"/>
      <c r="T211" s="134"/>
      <c r="U211" s="134"/>
      <c r="V211" s="88"/>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row>
    <row r="212" spans="1:47">
      <c r="A212" s="21" t="s">
        <v>255</v>
      </c>
      <c r="B212" s="28" t="s">
        <v>26</v>
      </c>
      <c r="C212" s="63">
        <v>519</v>
      </c>
      <c r="D212" s="63">
        <v>534</v>
      </c>
      <c r="E212" s="63">
        <v>531</v>
      </c>
      <c r="F212" s="77">
        <v>515</v>
      </c>
      <c r="G212" s="78">
        <v>2099</v>
      </c>
      <c r="H212" s="77">
        <v>517.36</v>
      </c>
      <c r="I212" s="77">
        <v>521.98099999999999</v>
      </c>
      <c r="J212" s="77">
        <v>526.303</v>
      </c>
      <c r="K212" s="77">
        <v>541.18600000000004</v>
      </c>
      <c r="L212" s="78">
        <v>2106.83</v>
      </c>
      <c r="M212" s="142">
        <v>559.053</v>
      </c>
      <c r="N212" s="142">
        <v>548.75</v>
      </c>
      <c r="O212" s="142">
        <v>540.17700000000002</v>
      </c>
      <c r="P212" s="142">
        <v>539.077</v>
      </c>
      <c r="Q212" s="78">
        <v>2187.0569999999998</v>
      </c>
      <c r="R212" s="142">
        <v>551.42499999999995</v>
      </c>
      <c r="S212" s="142">
        <v>550.75699999999995</v>
      </c>
      <c r="T212" s="142">
        <v>553.90599999999995</v>
      </c>
      <c r="U212" s="142">
        <v>548.11099999999999</v>
      </c>
      <c r="V212" s="78">
        <v>2204.1990000000001</v>
      </c>
      <c r="W212" s="142">
        <v>540.88499999999999</v>
      </c>
      <c r="X212" s="142">
        <v>550.93799999999999</v>
      </c>
      <c r="Y212" s="142">
        <v>529.36500000000001</v>
      </c>
      <c r="Z212" s="137">
        <v>522.71900000000005</v>
      </c>
      <c r="AA212" s="78">
        <v>2143.9070000000002</v>
      </c>
      <c r="AB212" s="142">
        <v>518.20299999999997</v>
      </c>
      <c r="AC212" s="142">
        <v>485.01100000000002</v>
      </c>
      <c r="AD212" s="142">
        <v>487.565</v>
      </c>
      <c r="AE212" s="142">
        <v>501.81099999999998</v>
      </c>
      <c r="AF212" s="78">
        <v>1992.59</v>
      </c>
      <c r="AG212" s="142">
        <v>502.279</v>
      </c>
      <c r="AH212" s="142">
        <v>512.53499999999997</v>
      </c>
      <c r="AI212" s="142">
        <v>553.36300000000006</v>
      </c>
      <c r="AJ212" s="142">
        <v>529.75400000000002</v>
      </c>
      <c r="AK212" s="78">
        <v>2097.931</v>
      </c>
      <c r="AL212" s="142">
        <v>527.56700000000001</v>
      </c>
      <c r="AM212" s="142">
        <v>527.56700000000001</v>
      </c>
      <c r="AN212" s="142">
        <v>526.60599999999999</v>
      </c>
      <c r="AO212" s="142">
        <v>526.60599999999999</v>
      </c>
      <c r="AP212" s="142">
        <v>542.47500000000002</v>
      </c>
      <c r="AQ212" s="142">
        <v>529.70600000000002</v>
      </c>
      <c r="AR212" s="78">
        <v>2126.3539999999998</v>
      </c>
      <c r="AS212" s="78">
        <v>2126.3539999999998</v>
      </c>
      <c r="AT212" s="142">
        <v>510.096</v>
      </c>
      <c r="AU212" s="142">
        <v>981.452167987189</v>
      </c>
    </row>
    <row r="213" spans="1:47">
      <c r="A213" s="21" t="s">
        <v>256</v>
      </c>
      <c r="B213" s="29" t="s">
        <v>28</v>
      </c>
      <c r="C213" s="101">
        <v>-283</v>
      </c>
      <c r="D213" s="101">
        <v>-253</v>
      </c>
      <c r="E213" s="101">
        <v>-248</v>
      </c>
      <c r="F213" s="75">
        <v>-272</v>
      </c>
      <c r="G213" s="76">
        <v>-1056</v>
      </c>
      <c r="H213" s="95">
        <v>-278.75200000000001</v>
      </c>
      <c r="I213" s="95">
        <v>-261.10199999999998</v>
      </c>
      <c r="J213" s="95">
        <v>-262.142</v>
      </c>
      <c r="K213" s="95">
        <v>-298.375</v>
      </c>
      <c r="L213" s="96">
        <v>-1100.3710000000001</v>
      </c>
      <c r="M213" s="95">
        <v>-284.26</v>
      </c>
      <c r="N213" s="95">
        <v>-265.15199999999999</v>
      </c>
      <c r="O213" s="95">
        <v>-269.78699999999998</v>
      </c>
      <c r="P213" s="95">
        <v>-305.27600000000001</v>
      </c>
      <c r="Q213" s="96">
        <v>-1124.4749999999999</v>
      </c>
      <c r="R213" s="95">
        <v>-290.49099999999999</v>
      </c>
      <c r="S213" s="95">
        <v>-243.84800000000001</v>
      </c>
      <c r="T213" s="95">
        <v>-269.05799999999999</v>
      </c>
      <c r="U213" s="95">
        <v>-283.78699999999998</v>
      </c>
      <c r="V213" s="96">
        <v>-1087.184</v>
      </c>
      <c r="W213" s="95">
        <v>-277.87799999999999</v>
      </c>
      <c r="X213" s="95">
        <v>-259.02300000000002</v>
      </c>
      <c r="Y213" s="95">
        <v>-269.86</v>
      </c>
      <c r="Z213" s="95">
        <v>-261.33300000000003</v>
      </c>
      <c r="AA213" s="96">
        <v>-1068.0940000000001</v>
      </c>
      <c r="AB213" s="95">
        <v>-288.15499999999997</v>
      </c>
      <c r="AC213" s="95">
        <v>-238.29599999999999</v>
      </c>
      <c r="AD213" s="95">
        <v>-218.26300000000001</v>
      </c>
      <c r="AE213" s="95">
        <v>-241.322</v>
      </c>
      <c r="AF213" s="96">
        <v>-986.03599999999994</v>
      </c>
      <c r="AG213" s="95">
        <v>-268.95100000000002</v>
      </c>
      <c r="AH213" s="95">
        <v>-249.779</v>
      </c>
      <c r="AI213" s="95">
        <v>-290.39400000000001</v>
      </c>
      <c r="AJ213" s="95">
        <v>-269.00400000000002</v>
      </c>
      <c r="AK213" s="96">
        <v>-1078.1279999999999</v>
      </c>
      <c r="AL213" s="95">
        <v>-294.28399999999999</v>
      </c>
      <c r="AM213" s="95">
        <v>-294.28399999999999</v>
      </c>
      <c r="AN213" s="95">
        <v>-270.64299999999997</v>
      </c>
      <c r="AO213" s="95">
        <v>-270.64300000000003</v>
      </c>
      <c r="AP213" s="95">
        <v>-268.32499999999999</v>
      </c>
      <c r="AQ213" s="95">
        <v>-261.71699999999998</v>
      </c>
      <c r="AR213" s="96">
        <v>-1094.9690000000001</v>
      </c>
      <c r="AS213" s="96">
        <v>-1094.9690000000001</v>
      </c>
      <c r="AT213" s="95">
        <v>-292.84899999999999</v>
      </c>
      <c r="AU213" s="95">
        <v>-332.57113264766298</v>
      </c>
    </row>
    <row r="214" spans="1:47">
      <c r="A214" s="97" t="s">
        <v>257</v>
      </c>
      <c r="B214" s="31" t="s">
        <v>30</v>
      </c>
      <c r="C214" s="98"/>
      <c r="D214" s="98"/>
      <c r="E214" s="98"/>
      <c r="F214" s="99"/>
      <c r="G214" s="100"/>
      <c r="H214" s="99">
        <v>-5.87</v>
      </c>
      <c r="I214" s="99">
        <v>-2.2999999999999998</v>
      </c>
      <c r="J214" s="99">
        <v>0</v>
      </c>
      <c r="K214" s="99">
        <v>0</v>
      </c>
      <c r="L214" s="100">
        <v>-8.17</v>
      </c>
      <c r="M214" s="99">
        <v>-8.16</v>
      </c>
      <c r="N214" s="99">
        <v>-0.33000000000000007</v>
      </c>
      <c r="O214" s="99">
        <v>0</v>
      </c>
      <c r="P214" s="99">
        <v>0</v>
      </c>
      <c r="Q214" s="100">
        <v>-8.49</v>
      </c>
      <c r="R214" s="99">
        <v>-10.043808418674899</v>
      </c>
      <c r="S214" s="99">
        <v>-0.194427836625232</v>
      </c>
      <c r="T214" s="99">
        <v>0</v>
      </c>
      <c r="U214" s="99">
        <v>0</v>
      </c>
      <c r="V214" s="100">
        <v>-10.238236255300132</v>
      </c>
      <c r="W214" s="99">
        <v>-10.3</v>
      </c>
      <c r="X214" s="99">
        <v>-0.46899593000000017</v>
      </c>
      <c r="Y214" s="99">
        <v>0</v>
      </c>
      <c r="Z214" s="99">
        <v>-6.9999998686398612E-8</v>
      </c>
      <c r="AA214" s="100">
        <v>-10.768996</v>
      </c>
      <c r="AB214" s="99">
        <v>-11.41936229110291</v>
      </c>
      <c r="AC214" s="99">
        <v>1.8484837311029096</v>
      </c>
      <c r="AD214" s="99">
        <v>0</v>
      </c>
      <c r="AE214" s="99">
        <v>0</v>
      </c>
      <c r="AF214" s="100">
        <v>-9.5708785600000006</v>
      </c>
      <c r="AG214" s="99">
        <v>-10.589989790134911</v>
      </c>
      <c r="AH214" s="99">
        <v>0.78902923013491133</v>
      </c>
      <c r="AI214" s="99">
        <v>0</v>
      </c>
      <c r="AJ214" s="99">
        <v>0</v>
      </c>
      <c r="AK214" s="100">
        <v>-9.80096056</v>
      </c>
      <c r="AL214" s="99">
        <v>-17.141206709999999</v>
      </c>
      <c r="AM214" s="99">
        <v>-17.141206709999999</v>
      </c>
      <c r="AN214" s="99">
        <v>0.94503149000000164</v>
      </c>
      <c r="AO214" s="99">
        <v>0.94503149000000164</v>
      </c>
      <c r="AP214" s="99">
        <v>0</v>
      </c>
      <c r="AQ214" s="99">
        <v>0</v>
      </c>
      <c r="AR214" s="100">
        <v>-16.196175219999997</v>
      </c>
      <c r="AS214" s="100">
        <v>-16.196175219999997</v>
      </c>
      <c r="AT214" s="99">
        <v>-15.715445939999999</v>
      </c>
      <c r="AU214" s="99">
        <v>2.3873187999999992</v>
      </c>
    </row>
    <row r="215" spans="1:47">
      <c r="A215" s="21" t="s">
        <v>258</v>
      </c>
      <c r="B215" s="28" t="s">
        <v>32</v>
      </c>
      <c r="C215" s="63">
        <v>236</v>
      </c>
      <c r="D215" s="63">
        <v>281</v>
      </c>
      <c r="E215" s="63">
        <v>283</v>
      </c>
      <c r="F215" s="77">
        <v>243</v>
      </c>
      <c r="G215" s="78">
        <v>1043</v>
      </c>
      <c r="H215" s="77">
        <v>238.608</v>
      </c>
      <c r="I215" s="77">
        <v>260.87900000000002</v>
      </c>
      <c r="J215" s="77">
        <v>264.161</v>
      </c>
      <c r="K215" s="77">
        <v>242.81100000000001</v>
      </c>
      <c r="L215" s="78">
        <v>1006.4589999999999</v>
      </c>
      <c r="M215" s="142">
        <v>274.79300000000001</v>
      </c>
      <c r="N215" s="142">
        <v>283.59800000000001</v>
      </c>
      <c r="O215" s="142">
        <v>270.39</v>
      </c>
      <c r="P215" s="142">
        <v>233.80099999999999</v>
      </c>
      <c r="Q215" s="78">
        <v>1062.5820000000001</v>
      </c>
      <c r="R215" s="142">
        <v>260.93400000000003</v>
      </c>
      <c r="S215" s="142">
        <v>306.90899999999999</v>
      </c>
      <c r="T215" s="142">
        <v>284.84800000000001</v>
      </c>
      <c r="U215" s="142">
        <v>264.32400000000001</v>
      </c>
      <c r="V215" s="78">
        <v>1117.0150000000001</v>
      </c>
      <c r="W215" s="142">
        <v>263.00700000000001</v>
      </c>
      <c r="X215" s="142">
        <v>291.91500000000002</v>
      </c>
      <c r="Y215" s="142">
        <v>259.505</v>
      </c>
      <c r="Z215" s="137">
        <v>261.38600000000002</v>
      </c>
      <c r="AA215" s="78">
        <v>1075.8130000000001</v>
      </c>
      <c r="AB215" s="142">
        <v>230.048</v>
      </c>
      <c r="AC215" s="142">
        <v>246.715</v>
      </c>
      <c r="AD215" s="142">
        <v>269.30200000000002</v>
      </c>
      <c r="AE215" s="142">
        <v>260.48899999999998</v>
      </c>
      <c r="AF215" s="78">
        <v>1006.554</v>
      </c>
      <c r="AG215" s="142">
        <v>233.328</v>
      </c>
      <c r="AH215" s="142">
        <v>262.75599999999997</v>
      </c>
      <c r="AI215" s="142">
        <v>262.96899999999999</v>
      </c>
      <c r="AJ215" s="142">
        <v>260.75</v>
      </c>
      <c r="AK215" s="78">
        <v>1019.803</v>
      </c>
      <c r="AL215" s="142">
        <v>233.28299999999999</v>
      </c>
      <c r="AM215" s="142">
        <v>233.28299999999999</v>
      </c>
      <c r="AN215" s="142">
        <v>255.96299999999999</v>
      </c>
      <c r="AO215" s="142">
        <v>255.96299999999999</v>
      </c>
      <c r="AP215" s="142">
        <v>274.14999999999998</v>
      </c>
      <c r="AQ215" s="142">
        <v>267.98899999999998</v>
      </c>
      <c r="AR215" s="78">
        <v>1031.385</v>
      </c>
      <c r="AS215" s="78">
        <v>1031.385</v>
      </c>
      <c r="AT215" s="142">
        <v>217.24700000000001</v>
      </c>
      <c r="AU215" s="142">
        <v>648.88103533952597</v>
      </c>
    </row>
    <row r="216" spans="1:47">
      <c r="A216" s="21" t="s">
        <v>259</v>
      </c>
      <c r="B216" s="29" t="s">
        <v>34</v>
      </c>
      <c r="C216" s="101">
        <v>-188</v>
      </c>
      <c r="D216" s="101">
        <v>-168</v>
      </c>
      <c r="E216" s="101">
        <v>-140</v>
      </c>
      <c r="F216" s="75">
        <v>-85</v>
      </c>
      <c r="G216" s="76">
        <v>-581</v>
      </c>
      <c r="H216" s="75">
        <v>-105.54600000000001</v>
      </c>
      <c r="I216" s="75">
        <v>-142.245</v>
      </c>
      <c r="J216" s="75">
        <v>-139.386</v>
      </c>
      <c r="K216" s="75">
        <v>-107.386</v>
      </c>
      <c r="L216" s="76">
        <v>-494.56299999999999</v>
      </c>
      <c r="M216" s="139">
        <v>-82.21</v>
      </c>
      <c r="N216" s="139">
        <v>-107.02200000000001</v>
      </c>
      <c r="O216" s="139">
        <v>-114.45399999999999</v>
      </c>
      <c r="P216" s="139">
        <v>-87.436000000000007</v>
      </c>
      <c r="Q216" s="76">
        <v>-391.12200000000001</v>
      </c>
      <c r="R216" s="139">
        <v>-89.888000000000005</v>
      </c>
      <c r="S216" s="139">
        <v>-115.285</v>
      </c>
      <c r="T216" s="139">
        <v>-126.044</v>
      </c>
      <c r="U216" s="139">
        <v>-82.134</v>
      </c>
      <c r="V216" s="76">
        <v>-413.351</v>
      </c>
      <c r="W216" s="139">
        <v>-96.316000000000003</v>
      </c>
      <c r="X216" s="139">
        <v>-117.69499999999999</v>
      </c>
      <c r="Y216" s="139">
        <v>-121.22499999999999</v>
      </c>
      <c r="Z216" s="138">
        <v>-115.46599999999999</v>
      </c>
      <c r="AA216" s="76">
        <v>-450.702</v>
      </c>
      <c r="AB216" s="139">
        <v>-164.018</v>
      </c>
      <c r="AC216" s="139">
        <v>-217.821</v>
      </c>
      <c r="AD216" s="139">
        <v>-126.629</v>
      </c>
      <c r="AE216" s="139">
        <v>-128.214</v>
      </c>
      <c r="AF216" s="76">
        <v>-636.68200000000002</v>
      </c>
      <c r="AG216" s="139">
        <v>-114.166</v>
      </c>
      <c r="AH216" s="139">
        <v>-118.736</v>
      </c>
      <c r="AI216" s="139">
        <v>-91.947999999999993</v>
      </c>
      <c r="AJ216" s="139">
        <v>-120.494</v>
      </c>
      <c r="AK216" s="76">
        <v>-445.34399999999999</v>
      </c>
      <c r="AL216" s="139">
        <v>-117.06</v>
      </c>
      <c r="AM216" s="139">
        <v>-117.06</v>
      </c>
      <c r="AN216" s="139">
        <v>-99.869</v>
      </c>
      <c r="AO216" s="139">
        <v>-99.869</v>
      </c>
      <c r="AP216" s="139">
        <v>-141.202</v>
      </c>
      <c r="AQ216" s="139">
        <v>-122.239</v>
      </c>
      <c r="AR216" s="76">
        <v>-480.37</v>
      </c>
      <c r="AS216" s="76">
        <v>-480.37</v>
      </c>
      <c r="AT216" s="139">
        <v>-146.667</v>
      </c>
      <c r="AU216" s="139">
        <v>-285.19417553717301</v>
      </c>
    </row>
    <row r="217" spans="1:47">
      <c r="A217" s="21" t="s">
        <v>260</v>
      </c>
      <c r="B217" s="29" t="s">
        <v>38</v>
      </c>
      <c r="C217" s="101">
        <v>43</v>
      </c>
      <c r="D217" s="101">
        <v>45</v>
      </c>
      <c r="E217" s="101">
        <v>44</v>
      </c>
      <c r="F217" s="75">
        <v>32</v>
      </c>
      <c r="G217" s="76">
        <v>164</v>
      </c>
      <c r="H217" s="75">
        <v>46.0220612847952</v>
      </c>
      <c r="I217" s="75">
        <v>50.563356385004397</v>
      </c>
      <c r="J217" s="75">
        <v>55.299945133415797</v>
      </c>
      <c r="K217" s="75">
        <v>55.611409234548802</v>
      </c>
      <c r="L217" s="76">
        <v>207.496772037764</v>
      </c>
      <c r="M217" s="139">
        <v>65.500575453834699</v>
      </c>
      <c r="N217" s="139">
        <v>49.3780145951024</v>
      </c>
      <c r="O217" s="139">
        <v>68.120125633479404</v>
      </c>
      <c r="P217" s="139">
        <v>58.167738711713902</v>
      </c>
      <c r="Q217" s="76">
        <v>241.16645439413</v>
      </c>
      <c r="R217" s="139">
        <v>62.0082779238992</v>
      </c>
      <c r="S217" s="139">
        <v>64.541606949217496</v>
      </c>
      <c r="T217" s="139">
        <v>62.984021717504397</v>
      </c>
      <c r="U217" s="139">
        <v>-2.2868077743858199</v>
      </c>
      <c r="V217" s="76">
        <v>187.247098816235</v>
      </c>
      <c r="W217" s="139">
        <v>78.125004996224305</v>
      </c>
      <c r="X217" s="139">
        <v>78.311029753818403</v>
      </c>
      <c r="Y217" s="139">
        <v>74.182445744092604</v>
      </c>
      <c r="Z217" s="138">
        <v>64.865428184590996</v>
      </c>
      <c r="AA217" s="76">
        <v>295.48390867872598</v>
      </c>
      <c r="AB217" s="139">
        <v>71.786847657429206</v>
      </c>
      <c r="AC217" s="139">
        <v>60.496168701118499</v>
      </c>
      <c r="AD217" s="139">
        <v>72.059087843483695</v>
      </c>
      <c r="AE217" s="139">
        <v>139.61325116181101</v>
      </c>
      <c r="AF217" s="76">
        <v>343.95535536384301</v>
      </c>
      <c r="AG217" s="139">
        <v>74.110636199517401</v>
      </c>
      <c r="AH217" s="139">
        <v>87.360387227747594</v>
      </c>
      <c r="AI217" s="139">
        <v>79.082288539432795</v>
      </c>
      <c r="AJ217" s="139">
        <v>66.914909760356693</v>
      </c>
      <c r="AK217" s="76">
        <v>307.46822172705498</v>
      </c>
      <c r="AL217" s="139">
        <v>80.098261624961197</v>
      </c>
      <c r="AM217" s="139">
        <v>80.098261624961197</v>
      </c>
      <c r="AN217" s="139">
        <v>78.148193150531199</v>
      </c>
      <c r="AO217" s="139">
        <v>78.148193150530801</v>
      </c>
      <c r="AP217" s="139">
        <v>82.150768497177395</v>
      </c>
      <c r="AQ217" s="139">
        <v>67.785167067024204</v>
      </c>
      <c r="AR217" s="76">
        <v>308.182390339694</v>
      </c>
      <c r="AS217" s="76">
        <v>308.182390339694</v>
      </c>
      <c r="AT217" s="139">
        <v>74.127219258274707</v>
      </c>
      <c r="AU217" s="139">
        <v>13.883835400635</v>
      </c>
    </row>
    <row r="218" spans="1:47">
      <c r="A218" s="21" t="s">
        <v>261</v>
      </c>
      <c r="B218" s="29" t="s">
        <v>40</v>
      </c>
      <c r="C218" s="101">
        <v>0</v>
      </c>
      <c r="D218" s="101">
        <v>0</v>
      </c>
      <c r="E218" s="101">
        <v>0</v>
      </c>
      <c r="F218" s="75">
        <v>4</v>
      </c>
      <c r="G218" s="76">
        <v>4</v>
      </c>
      <c r="H218" s="75">
        <v>8.0000000000000002E-3</v>
      </c>
      <c r="I218" s="75">
        <v>-1.6739999999999999</v>
      </c>
      <c r="J218" s="75">
        <v>-1.2E-2</v>
      </c>
      <c r="K218" s="75">
        <v>-7.9000000000000001E-2</v>
      </c>
      <c r="L218" s="76">
        <v>-1.7569999999999999</v>
      </c>
      <c r="M218" s="139">
        <v>-2E-3</v>
      </c>
      <c r="N218" s="139">
        <v>1.0999999999999999E-2</v>
      </c>
      <c r="O218" s="139">
        <v>-1.177</v>
      </c>
      <c r="P218" s="139">
        <v>0.11799999999999999</v>
      </c>
      <c r="Q218" s="76">
        <v>-1.05</v>
      </c>
      <c r="R218" s="139">
        <v>0.121</v>
      </c>
      <c r="S218" s="139">
        <v>0.51100000000000001</v>
      </c>
      <c r="T218" s="139">
        <v>0.72</v>
      </c>
      <c r="U218" s="139">
        <v>-0.34899999999999998</v>
      </c>
      <c r="V218" s="76">
        <v>1.0029999999999999</v>
      </c>
      <c r="W218" s="139">
        <v>2.8000000000000001E-2</v>
      </c>
      <c r="X218" s="139">
        <v>0.36199999999999999</v>
      </c>
      <c r="Y218" s="139">
        <v>-2.4E-2</v>
      </c>
      <c r="Z218" s="138">
        <v>-0.55100000000000005</v>
      </c>
      <c r="AA218" s="76">
        <v>-0.185</v>
      </c>
      <c r="AB218" s="139">
        <v>0.44</v>
      </c>
      <c r="AC218" s="139">
        <v>11.955</v>
      </c>
      <c r="AD218" s="139">
        <v>-9.8170000000000002</v>
      </c>
      <c r="AE218" s="139">
        <v>-4.242</v>
      </c>
      <c r="AF218" s="76">
        <v>-1.6639999999999999</v>
      </c>
      <c r="AG218" s="139">
        <v>-0.23699999999999999</v>
      </c>
      <c r="AH218" s="139">
        <v>12.444000000000001</v>
      </c>
      <c r="AI218" s="139">
        <v>-6.9530000000000003</v>
      </c>
      <c r="AJ218" s="139">
        <v>-6.782</v>
      </c>
      <c r="AK218" s="76">
        <v>-1.528</v>
      </c>
      <c r="AL218" s="139">
        <v>3.7999999999999999E-2</v>
      </c>
      <c r="AM218" s="139">
        <v>3.7999999999999999E-2</v>
      </c>
      <c r="AN218" s="139">
        <v>-2.282</v>
      </c>
      <c r="AO218" s="139">
        <v>-2.282</v>
      </c>
      <c r="AP218" s="139">
        <v>-0.99099999999999999</v>
      </c>
      <c r="AQ218" s="139">
        <v>-2.4220000000000002</v>
      </c>
      <c r="AR218" s="76">
        <v>-5.657</v>
      </c>
      <c r="AS218" s="76">
        <v>-5.657</v>
      </c>
      <c r="AT218" s="139">
        <v>-3.0379999999999998</v>
      </c>
      <c r="AU218" s="139">
        <v>26.376000000000001</v>
      </c>
    </row>
    <row r="219" spans="1:47">
      <c r="A219" s="21" t="s">
        <v>262</v>
      </c>
      <c r="B219" s="29" t="s">
        <v>42</v>
      </c>
      <c r="C219" s="101">
        <v>0</v>
      </c>
      <c r="D219" s="101">
        <v>0</v>
      </c>
      <c r="E219" s="101">
        <v>0</v>
      </c>
      <c r="F219" s="75">
        <v>0</v>
      </c>
      <c r="G219" s="76">
        <v>0</v>
      </c>
      <c r="H219" s="75">
        <v>0</v>
      </c>
      <c r="I219" s="75">
        <v>0</v>
      </c>
      <c r="J219" s="75">
        <v>0</v>
      </c>
      <c r="K219" s="75">
        <v>0</v>
      </c>
      <c r="L219" s="76">
        <v>0</v>
      </c>
      <c r="M219" s="139">
        <v>0</v>
      </c>
      <c r="N219" s="139">
        <v>0</v>
      </c>
      <c r="O219" s="139">
        <v>0</v>
      </c>
      <c r="P219" s="139">
        <v>0</v>
      </c>
      <c r="Q219" s="76">
        <v>0</v>
      </c>
      <c r="R219" s="139">
        <v>0</v>
      </c>
      <c r="S219" s="139">
        <v>0</v>
      </c>
      <c r="T219" s="139">
        <v>0</v>
      </c>
      <c r="U219" s="139">
        <v>0</v>
      </c>
      <c r="V219" s="76">
        <v>0</v>
      </c>
      <c r="W219" s="139">
        <v>0</v>
      </c>
      <c r="X219" s="139">
        <v>0</v>
      </c>
      <c r="Y219" s="139">
        <v>0</v>
      </c>
      <c r="Z219" s="138">
        <v>0</v>
      </c>
      <c r="AA219" s="76">
        <v>0</v>
      </c>
      <c r="AB219" s="139">
        <v>0</v>
      </c>
      <c r="AC219" s="139">
        <v>0</v>
      </c>
      <c r="AD219" s="139">
        <v>0</v>
      </c>
      <c r="AE219" s="139">
        <v>0</v>
      </c>
      <c r="AF219" s="76">
        <v>0</v>
      </c>
      <c r="AG219" s="139">
        <v>0</v>
      </c>
      <c r="AH219" s="139">
        <v>0</v>
      </c>
      <c r="AI219" s="139">
        <v>0</v>
      </c>
      <c r="AJ219" s="139">
        <v>0</v>
      </c>
      <c r="AK219" s="76">
        <v>0</v>
      </c>
      <c r="AL219" s="139">
        <v>0</v>
      </c>
      <c r="AM219" s="139">
        <v>0</v>
      </c>
      <c r="AN219" s="139">
        <v>0</v>
      </c>
      <c r="AO219" s="139">
        <v>0</v>
      </c>
      <c r="AP219" s="139">
        <v>0</v>
      </c>
      <c r="AQ219" s="139">
        <v>0</v>
      </c>
      <c r="AR219" s="76">
        <v>0</v>
      </c>
      <c r="AS219" s="76">
        <v>0</v>
      </c>
      <c r="AT219" s="139">
        <v>0</v>
      </c>
      <c r="AU219" s="139">
        <v>0</v>
      </c>
    </row>
    <row r="220" spans="1:47">
      <c r="A220" s="21" t="s">
        <v>263</v>
      </c>
      <c r="B220" s="28" t="s">
        <v>44</v>
      </c>
      <c r="C220" s="63">
        <v>91</v>
      </c>
      <c r="D220" s="63">
        <v>158</v>
      </c>
      <c r="E220" s="63">
        <v>187</v>
      </c>
      <c r="F220" s="77">
        <v>194</v>
      </c>
      <c r="G220" s="78">
        <v>630</v>
      </c>
      <c r="H220" s="77">
        <v>179.09206128479499</v>
      </c>
      <c r="I220" s="77">
        <v>167.52335638500401</v>
      </c>
      <c r="J220" s="77">
        <v>180.06294513341601</v>
      </c>
      <c r="K220" s="77">
        <v>190.957409234549</v>
      </c>
      <c r="L220" s="78">
        <v>717.63577203776401</v>
      </c>
      <c r="M220" s="142">
        <v>258.081575453835</v>
      </c>
      <c r="N220" s="142">
        <v>225.96501459510199</v>
      </c>
      <c r="O220" s="142">
        <v>222.87912563347899</v>
      </c>
      <c r="P220" s="142">
        <v>204.65073871171401</v>
      </c>
      <c r="Q220" s="78">
        <v>911.57645439413</v>
      </c>
      <c r="R220" s="142">
        <v>233.17527792389899</v>
      </c>
      <c r="S220" s="142">
        <v>256.67660694921699</v>
      </c>
      <c r="T220" s="142">
        <v>222.50802171750399</v>
      </c>
      <c r="U220" s="142">
        <v>179.554192225614</v>
      </c>
      <c r="V220" s="78">
        <v>891.91409881623497</v>
      </c>
      <c r="W220" s="142">
        <v>244.84400499622399</v>
      </c>
      <c r="X220" s="142">
        <v>252.89302975381801</v>
      </c>
      <c r="Y220" s="142">
        <v>212.438445744093</v>
      </c>
      <c r="Z220" s="137">
        <v>210.234428184591</v>
      </c>
      <c r="AA220" s="78">
        <v>920.40990867872597</v>
      </c>
      <c r="AB220" s="142">
        <v>138.25684765742901</v>
      </c>
      <c r="AC220" s="142">
        <v>101.345168701118</v>
      </c>
      <c r="AD220" s="142">
        <v>204.915087843484</v>
      </c>
      <c r="AE220" s="142">
        <v>267.64625116181099</v>
      </c>
      <c r="AF220" s="78">
        <v>712.16335536384304</v>
      </c>
      <c r="AG220" s="142">
        <v>193.035636199517</v>
      </c>
      <c r="AH220" s="142">
        <v>243.82438722774799</v>
      </c>
      <c r="AI220" s="142">
        <v>243.15028853943301</v>
      </c>
      <c r="AJ220" s="142">
        <v>200.388909760356</v>
      </c>
      <c r="AK220" s="78">
        <v>880.39922172705406</v>
      </c>
      <c r="AL220" s="142">
        <v>196.35926162496099</v>
      </c>
      <c r="AM220" s="142">
        <v>196.35926162496099</v>
      </c>
      <c r="AN220" s="142">
        <v>231.96019315053101</v>
      </c>
      <c r="AO220" s="142">
        <v>231.96019315053098</v>
      </c>
      <c r="AP220" s="142">
        <v>214.10776849717701</v>
      </c>
      <c r="AQ220" s="142">
        <v>211.11316706702399</v>
      </c>
      <c r="AR220" s="78">
        <v>853.540390339694</v>
      </c>
      <c r="AS220" s="78">
        <v>853.540390339694</v>
      </c>
      <c r="AT220" s="142">
        <v>141.66921925827501</v>
      </c>
      <c r="AU220" s="142">
        <v>403.946695202988</v>
      </c>
    </row>
    <row r="221" spans="1:47">
      <c r="A221" s="21" t="s">
        <v>264</v>
      </c>
      <c r="B221" s="29" t="s">
        <v>46</v>
      </c>
      <c r="C221" s="101">
        <v>-23</v>
      </c>
      <c r="D221" s="101">
        <v>-39</v>
      </c>
      <c r="E221" s="101">
        <v>-45</v>
      </c>
      <c r="F221" s="75">
        <v>-49</v>
      </c>
      <c r="G221" s="76">
        <v>-156</v>
      </c>
      <c r="H221" s="75">
        <v>-43.35</v>
      </c>
      <c r="I221" s="75">
        <v>-33.268000000000001</v>
      </c>
      <c r="J221" s="75">
        <v>-35.327116065745898</v>
      </c>
      <c r="K221" s="75">
        <v>-35.535863683636599</v>
      </c>
      <c r="L221" s="76">
        <v>-147.48097974938301</v>
      </c>
      <c r="M221" s="139">
        <v>-60.601999999999997</v>
      </c>
      <c r="N221" s="139">
        <v>-52.057000000000002</v>
      </c>
      <c r="O221" s="139">
        <v>-45.447138100876401</v>
      </c>
      <c r="P221" s="139">
        <v>-44.776000000000003</v>
      </c>
      <c r="Q221" s="76">
        <v>-202.88213810087601</v>
      </c>
      <c r="R221" s="139">
        <v>-52.290999999999997</v>
      </c>
      <c r="S221" s="139">
        <v>-59.877000000000002</v>
      </c>
      <c r="T221" s="139">
        <v>-51.474481111083897</v>
      </c>
      <c r="U221" s="139">
        <v>-28.323</v>
      </c>
      <c r="V221" s="76">
        <v>-191.96548111108399</v>
      </c>
      <c r="W221" s="139">
        <v>-49.83</v>
      </c>
      <c r="X221" s="139">
        <v>-57.106000000000002</v>
      </c>
      <c r="Y221" s="139">
        <v>-38.595351734094798</v>
      </c>
      <c r="Z221" s="138">
        <v>-26.370095734133201</v>
      </c>
      <c r="AA221" s="76">
        <v>-171.90144746822801</v>
      </c>
      <c r="AB221" s="139">
        <v>-21.890999999999998</v>
      </c>
      <c r="AC221" s="139">
        <v>55.878</v>
      </c>
      <c r="AD221" s="139">
        <v>-31.75</v>
      </c>
      <c r="AE221" s="139">
        <v>-38.534965978543902</v>
      </c>
      <c r="AF221" s="76">
        <v>-36.2979659785439</v>
      </c>
      <c r="AG221" s="139">
        <v>-35.94</v>
      </c>
      <c r="AH221" s="139">
        <v>-44.192</v>
      </c>
      <c r="AI221" s="139">
        <v>-53.676000000000002</v>
      </c>
      <c r="AJ221" s="139">
        <v>71.705550051078404</v>
      </c>
      <c r="AK221" s="76">
        <v>-62.102449948921603</v>
      </c>
      <c r="AL221" s="139">
        <v>-38.524000000000001</v>
      </c>
      <c r="AM221" s="139">
        <v>-38.524000000000001</v>
      </c>
      <c r="AN221" s="139">
        <v>-44.820999999999998</v>
      </c>
      <c r="AO221" s="139">
        <v>-44.820999999999998</v>
      </c>
      <c r="AP221" s="139">
        <v>-32.424999999999997</v>
      </c>
      <c r="AQ221" s="139">
        <v>-51.343545720260899</v>
      </c>
      <c r="AR221" s="76">
        <v>-167.11354572026099</v>
      </c>
      <c r="AS221" s="76">
        <v>-167.11354572026099</v>
      </c>
      <c r="AT221" s="139">
        <v>-22.039000000000001</v>
      </c>
      <c r="AU221" s="139">
        <v>-121.65071150175601</v>
      </c>
    </row>
    <row r="222" spans="1:47">
      <c r="A222" s="21" t="s">
        <v>265</v>
      </c>
      <c r="B222" s="29" t="s">
        <v>48</v>
      </c>
      <c r="C222" s="101">
        <v>-1</v>
      </c>
      <c r="D222" s="101">
        <v>0</v>
      </c>
      <c r="E222" s="101">
        <v>0</v>
      </c>
      <c r="F222" s="75">
        <v>0</v>
      </c>
      <c r="G222" s="76">
        <v>-1</v>
      </c>
      <c r="H222" s="75">
        <v>0</v>
      </c>
      <c r="I222" s="75">
        <v>0</v>
      </c>
      <c r="J222" s="75">
        <v>0</v>
      </c>
      <c r="K222" s="75">
        <v>0</v>
      </c>
      <c r="L222" s="76">
        <v>0</v>
      </c>
      <c r="M222" s="139">
        <v>15.114000000000001</v>
      </c>
      <c r="N222" s="139">
        <v>0</v>
      </c>
      <c r="O222" s="139">
        <v>-1.8580000000000001</v>
      </c>
      <c r="P222" s="139">
        <v>-14.565</v>
      </c>
      <c r="Q222" s="76">
        <v>-1.3089999999999999</v>
      </c>
      <c r="R222" s="139">
        <v>0</v>
      </c>
      <c r="S222" s="139">
        <v>0</v>
      </c>
      <c r="T222" s="139">
        <v>-0.45400000000000001</v>
      </c>
      <c r="U222" s="139">
        <v>0</v>
      </c>
      <c r="V222" s="76">
        <v>-0.45400000000000001</v>
      </c>
      <c r="W222" s="139">
        <v>0</v>
      </c>
      <c r="X222" s="139">
        <v>0</v>
      </c>
      <c r="Y222" s="139">
        <v>0</v>
      </c>
      <c r="Z222" s="138">
        <v>0</v>
      </c>
      <c r="AA222" s="76">
        <v>0</v>
      </c>
      <c r="AB222" s="139">
        <v>0</v>
      </c>
      <c r="AC222" s="139">
        <v>0</v>
      </c>
      <c r="AD222" s="139">
        <v>-68.986999999999995</v>
      </c>
      <c r="AE222" s="139">
        <v>-65.885999999999996</v>
      </c>
      <c r="AF222" s="76">
        <v>-134.87299999999999</v>
      </c>
      <c r="AG222" s="139">
        <v>0</v>
      </c>
      <c r="AH222" s="139">
        <v>0.83499999999999996</v>
      </c>
      <c r="AI222" s="139">
        <v>-0.83499999999999996</v>
      </c>
      <c r="AJ222" s="139">
        <v>0</v>
      </c>
      <c r="AK222" s="76">
        <v>0</v>
      </c>
      <c r="AL222" s="139">
        <v>0</v>
      </c>
      <c r="AM222" s="139">
        <v>0</v>
      </c>
      <c r="AN222" s="139">
        <v>0</v>
      </c>
      <c r="AO222" s="139">
        <v>0</v>
      </c>
      <c r="AP222" s="139">
        <v>0</v>
      </c>
      <c r="AQ222" s="139">
        <v>0</v>
      </c>
      <c r="AR222" s="76">
        <v>0</v>
      </c>
      <c r="AS222" s="76">
        <v>0</v>
      </c>
      <c r="AT222" s="139">
        <v>0</v>
      </c>
      <c r="AU222" s="139">
        <v>0</v>
      </c>
    </row>
    <row r="223" spans="1:47">
      <c r="A223" s="21" t="s">
        <v>266</v>
      </c>
      <c r="B223" s="28" t="s">
        <v>50</v>
      </c>
      <c r="C223" s="63">
        <v>67</v>
      </c>
      <c r="D223" s="63">
        <v>119</v>
      </c>
      <c r="E223" s="63">
        <v>142</v>
      </c>
      <c r="F223" s="77">
        <v>145</v>
      </c>
      <c r="G223" s="78">
        <v>473</v>
      </c>
      <c r="H223" s="77">
        <v>135.742061284795</v>
      </c>
      <c r="I223" s="77">
        <v>134.25535638500401</v>
      </c>
      <c r="J223" s="77">
        <v>144.73582906767001</v>
      </c>
      <c r="K223" s="77">
        <v>155.42154555091199</v>
      </c>
      <c r="L223" s="78">
        <v>570.15479228838103</v>
      </c>
      <c r="M223" s="142">
        <v>212.593575453835</v>
      </c>
      <c r="N223" s="142">
        <v>173.908014595102</v>
      </c>
      <c r="O223" s="142">
        <v>175.57398753260301</v>
      </c>
      <c r="P223" s="142">
        <v>145.309738711714</v>
      </c>
      <c r="Q223" s="78">
        <v>707.38531629325405</v>
      </c>
      <c r="R223" s="142">
        <v>180.88427792389899</v>
      </c>
      <c r="S223" s="142">
        <v>196.79960694921701</v>
      </c>
      <c r="T223" s="142">
        <v>170.57954060642001</v>
      </c>
      <c r="U223" s="142">
        <v>151.231192225614</v>
      </c>
      <c r="V223" s="78">
        <v>699.49461770515097</v>
      </c>
      <c r="W223" s="142">
        <v>195.014004996224</v>
      </c>
      <c r="X223" s="142">
        <v>195.78702975381799</v>
      </c>
      <c r="Y223" s="142">
        <v>173.843094009998</v>
      </c>
      <c r="Z223" s="137">
        <v>183.86433245045799</v>
      </c>
      <c r="AA223" s="78">
        <v>748.50846121049801</v>
      </c>
      <c r="AB223" s="142">
        <v>116.365847657429</v>
      </c>
      <c r="AC223" s="142">
        <v>157.22316870111899</v>
      </c>
      <c r="AD223" s="142">
        <v>104.17808784348399</v>
      </c>
      <c r="AE223" s="142">
        <v>163.225285183267</v>
      </c>
      <c r="AF223" s="78">
        <v>540.99238938529902</v>
      </c>
      <c r="AG223" s="142">
        <v>157.095636199517</v>
      </c>
      <c r="AH223" s="142">
        <v>200.46738722774799</v>
      </c>
      <c r="AI223" s="142">
        <v>188.63928853943301</v>
      </c>
      <c r="AJ223" s="142">
        <v>272.094459811435</v>
      </c>
      <c r="AK223" s="78">
        <v>818.29677177813301</v>
      </c>
      <c r="AL223" s="142">
        <v>157.83526162496099</v>
      </c>
      <c r="AM223" s="142">
        <v>157.83526162496099</v>
      </c>
      <c r="AN223" s="142">
        <v>187.13919315053101</v>
      </c>
      <c r="AO223" s="142">
        <v>187.13919315053101</v>
      </c>
      <c r="AP223" s="142">
        <v>181.68276849717699</v>
      </c>
      <c r="AQ223" s="142">
        <v>159.76962134676299</v>
      </c>
      <c r="AR223" s="78">
        <v>686.42684461943304</v>
      </c>
      <c r="AS223" s="78">
        <v>686.42684461943304</v>
      </c>
      <c r="AT223" s="142">
        <v>119.63021925827501</v>
      </c>
      <c r="AU223" s="142">
        <v>282.29598370123102</v>
      </c>
    </row>
    <row r="224" spans="1:47">
      <c r="A224" s="21" t="s">
        <v>267</v>
      </c>
      <c r="B224" s="29" t="s">
        <v>52</v>
      </c>
      <c r="C224" s="101">
        <v>-14</v>
      </c>
      <c r="D224" s="101">
        <v>-27</v>
      </c>
      <c r="E224" s="101">
        <v>-28</v>
      </c>
      <c r="F224" s="101">
        <v>-37</v>
      </c>
      <c r="G224" s="76">
        <v>-106</v>
      </c>
      <c r="H224" s="101">
        <v>-29.9814612275885</v>
      </c>
      <c r="I224" s="101">
        <v>-17.344552068418398</v>
      </c>
      <c r="J224" s="101">
        <v>-20.6099455057022</v>
      </c>
      <c r="K224" s="101">
        <v>-22.547886670317499</v>
      </c>
      <c r="L224" s="76">
        <v>-90.483845472026601</v>
      </c>
      <c r="M224" s="139">
        <v>-32.781306301912103</v>
      </c>
      <c r="N224" s="139">
        <v>-30.912156904877602</v>
      </c>
      <c r="O224" s="139">
        <v>-23.983138992173402</v>
      </c>
      <c r="P224" s="139">
        <v>-30.121919444960898</v>
      </c>
      <c r="Q224" s="76">
        <v>-117.798521643924</v>
      </c>
      <c r="R224" s="139">
        <v>-33.7146400185297</v>
      </c>
      <c r="S224" s="139">
        <v>-29.961410550805301</v>
      </c>
      <c r="T224" s="139">
        <v>-24.297451375161501</v>
      </c>
      <c r="U224" s="139">
        <v>-39.651211861962999</v>
      </c>
      <c r="V224" s="76">
        <v>-127.62471380645999</v>
      </c>
      <c r="W224" s="139">
        <v>-32.911674579660399</v>
      </c>
      <c r="X224" s="139">
        <v>-25.112914040945</v>
      </c>
      <c r="Y224" s="139">
        <v>-20.985182304665098</v>
      </c>
      <c r="Z224" s="138">
        <v>-25.189270412665401</v>
      </c>
      <c r="AA224" s="76">
        <v>-104.19904133793599</v>
      </c>
      <c r="AB224" s="139">
        <v>-19.4932945617347</v>
      </c>
      <c r="AC224" s="139">
        <v>-26.2564385752144</v>
      </c>
      <c r="AD224" s="139">
        <v>-26.286961834729301</v>
      </c>
      <c r="AE224" s="139">
        <v>-11.197690420512799</v>
      </c>
      <c r="AF224" s="76">
        <v>-83.234385392191101</v>
      </c>
      <c r="AG224" s="139">
        <v>-22.985182342135701</v>
      </c>
      <c r="AH224" s="139">
        <v>-27.6940864604586</v>
      </c>
      <c r="AI224" s="139">
        <v>-30.826212893729299</v>
      </c>
      <c r="AJ224" s="139">
        <v>-74.325695692963606</v>
      </c>
      <c r="AK224" s="76">
        <v>-155.83117738928701</v>
      </c>
      <c r="AL224" s="139">
        <v>-25.303009797581002</v>
      </c>
      <c r="AM224" s="139">
        <v>-25.303009797581002</v>
      </c>
      <c r="AN224" s="139">
        <v>-30.178456142754399</v>
      </c>
      <c r="AO224" s="139">
        <v>-30.179776638385899</v>
      </c>
      <c r="AP224" s="139">
        <v>-27.212826705968101</v>
      </c>
      <c r="AQ224" s="139">
        <v>-24.854334104694701</v>
      </c>
      <c r="AR224" s="76">
        <v>-107.548626750998</v>
      </c>
      <c r="AS224" s="76">
        <v>-107.54969159658501</v>
      </c>
      <c r="AT224" s="139">
        <v>-22.946994377499401</v>
      </c>
      <c r="AU224" s="139">
        <v>-20.5826301239263</v>
      </c>
    </row>
    <row r="225" spans="1:47">
      <c r="A225" s="21" t="s">
        <v>268</v>
      </c>
      <c r="B225" s="36" t="s">
        <v>54</v>
      </c>
      <c r="C225" s="64">
        <v>53</v>
      </c>
      <c r="D225" s="64">
        <v>92</v>
      </c>
      <c r="E225" s="64">
        <v>114</v>
      </c>
      <c r="F225" s="78">
        <v>108</v>
      </c>
      <c r="G225" s="78">
        <v>367</v>
      </c>
      <c r="H225" s="78">
        <v>105.760600057207</v>
      </c>
      <c r="I225" s="78">
        <v>116.910804316586</v>
      </c>
      <c r="J225" s="78">
        <v>124.125883561968</v>
      </c>
      <c r="K225" s="78">
        <v>132.873658880595</v>
      </c>
      <c r="L225" s="78">
        <v>479.67094681635501</v>
      </c>
      <c r="M225" s="143">
        <v>179.812269151923</v>
      </c>
      <c r="N225" s="143">
        <v>142.99585769022499</v>
      </c>
      <c r="O225" s="143">
        <v>151.59084854042899</v>
      </c>
      <c r="P225" s="143">
        <v>115.187819266753</v>
      </c>
      <c r="Q225" s="78">
        <v>589.58679464933005</v>
      </c>
      <c r="R225" s="143">
        <v>147.169637905369</v>
      </c>
      <c r="S225" s="143">
        <v>166.83819639841201</v>
      </c>
      <c r="T225" s="143">
        <v>146.28208923125899</v>
      </c>
      <c r="U225" s="143">
        <v>111.579980363651</v>
      </c>
      <c r="V225" s="78">
        <v>571.86990389869197</v>
      </c>
      <c r="W225" s="143">
        <v>162.102330416564</v>
      </c>
      <c r="X225" s="143">
        <v>170.674115712873</v>
      </c>
      <c r="Y225" s="143">
        <v>152.85791170533301</v>
      </c>
      <c r="Z225" s="140">
        <v>158.675062037793</v>
      </c>
      <c r="AA225" s="78">
        <v>644.30941987256301</v>
      </c>
      <c r="AB225" s="143">
        <v>96.872553095694599</v>
      </c>
      <c r="AC225" s="143">
        <v>130.96673012590401</v>
      </c>
      <c r="AD225" s="143">
        <v>77.891126008754199</v>
      </c>
      <c r="AE225" s="143">
        <v>152.027594762755</v>
      </c>
      <c r="AF225" s="78">
        <v>457.75800399310799</v>
      </c>
      <c r="AG225" s="143">
        <v>134.110453857382</v>
      </c>
      <c r="AH225" s="143">
        <v>172.77330076728899</v>
      </c>
      <c r="AI225" s="143">
        <v>157.81307564570301</v>
      </c>
      <c r="AJ225" s="143">
        <v>197.76876411847101</v>
      </c>
      <c r="AK225" s="78">
        <v>662.46559438884594</v>
      </c>
      <c r="AL225" s="143">
        <v>132.53225182738001</v>
      </c>
      <c r="AM225" s="143">
        <v>132.53225182738001</v>
      </c>
      <c r="AN225" s="143">
        <v>156.960737007777</v>
      </c>
      <c r="AO225" s="143">
        <v>156.959416512145</v>
      </c>
      <c r="AP225" s="143">
        <v>154.46994179120901</v>
      </c>
      <c r="AQ225" s="143">
        <v>134.91528724206901</v>
      </c>
      <c r="AR225" s="78">
        <v>578.87821786843494</v>
      </c>
      <c r="AS225" s="78">
        <v>578.87715302284801</v>
      </c>
      <c r="AT225" s="143">
        <v>96.683224880775398</v>
      </c>
      <c r="AU225" s="143">
        <v>261.71335357730499</v>
      </c>
    </row>
    <row r="226" spans="1:47">
      <c r="A226" s="21"/>
      <c r="H226" s="88"/>
      <c r="I226" s="88"/>
      <c r="J226" s="88"/>
      <c r="K226" s="88"/>
      <c r="L226" s="88"/>
      <c r="M226" s="134"/>
      <c r="N226" s="134"/>
      <c r="O226" s="134"/>
      <c r="P226" s="134"/>
      <c r="Q226" s="88"/>
      <c r="R226" s="134"/>
      <c r="S226" s="134"/>
      <c r="T226" s="134"/>
      <c r="U226" s="134"/>
      <c r="V226" s="88"/>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row>
    <row r="227" spans="1:47" ht="16.5" thickBot="1">
      <c r="A227" s="21"/>
      <c r="B227" s="102" t="s">
        <v>269</v>
      </c>
      <c r="C227" s="103"/>
      <c r="D227" s="103"/>
      <c r="E227" s="103"/>
      <c r="F227" s="103"/>
      <c r="G227" s="103"/>
      <c r="H227" s="103"/>
      <c r="I227" s="103"/>
      <c r="J227" s="103"/>
      <c r="K227" s="103"/>
      <c r="L227" s="103"/>
      <c r="M227" s="144"/>
      <c r="N227" s="144"/>
      <c r="O227" s="144"/>
      <c r="P227" s="144"/>
      <c r="Q227" s="103"/>
      <c r="R227" s="144"/>
      <c r="S227" s="144"/>
      <c r="T227" s="144"/>
      <c r="U227" s="144"/>
      <c r="V227" s="103"/>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row>
    <row r="228" spans="1:47">
      <c r="A228" s="21"/>
      <c r="H228" s="88"/>
      <c r="I228" s="88"/>
      <c r="J228" s="88"/>
      <c r="K228" s="88"/>
      <c r="L228" s="88"/>
      <c r="M228" s="134"/>
      <c r="N228" s="134"/>
      <c r="O228" s="134"/>
      <c r="P228" s="134"/>
      <c r="Q228" s="88"/>
      <c r="R228" s="134"/>
      <c r="S228" s="134"/>
      <c r="T228" s="134"/>
      <c r="U228" s="134"/>
      <c r="V228" s="88"/>
      <c r="W228" s="134"/>
      <c r="X228" s="134"/>
      <c r="Y228" s="134"/>
      <c r="Z228" s="134"/>
      <c r="AA228" s="134"/>
      <c r="AB228" s="134"/>
      <c r="AC228" s="134"/>
      <c r="AD228" s="134"/>
      <c r="AE228" s="134"/>
      <c r="AF228" s="134"/>
      <c r="AG228" s="134"/>
      <c r="AH228" s="134"/>
      <c r="AI228" s="134"/>
      <c r="AJ228" s="134"/>
      <c r="AK228" s="134"/>
      <c r="AL228" s="134"/>
      <c r="AM228" s="141" t="s">
        <v>601</v>
      </c>
      <c r="AN228" s="134"/>
      <c r="AO228" s="141" t="str">
        <f>+$AM$13</f>
        <v>IFRS 17</v>
      </c>
      <c r="AP228" s="134"/>
      <c r="AQ228" s="134"/>
      <c r="AR228" s="134"/>
      <c r="AS228" s="141" t="s">
        <v>601</v>
      </c>
      <c r="AT228" s="134"/>
      <c r="AU228" s="134"/>
    </row>
    <row r="229" spans="1:47" ht="25.5">
      <c r="A229" s="21"/>
      <c r="B229" s="104" t="s">
        <v>24</v>
      </c>
      <c r="C229" s="105" t="s">
        <v>100</v>
      </c>
      <c r="D229" s="105" t="s">
        <v>101</v>
      </c>
      <c r="E229" s="105" t="s">
        <v>102</v>
      </c>
      <c r="F229" s="105" t="s">
        <v>103</v>
      </c>
      <c r="G229" s="105" t="s">
        <v>104</v>
      </c>
      <c r="H229" s="105" t="s">
        <v>482</v>
      </c>
      <c r="I229" s="105" t="s">
        <v>483</v>
      </c>
      <c r="J229" s="105" t="s">
        <v>484</v>
      </c>
      <c r="K229" s="105" t="s">
        <v>485</v>
      </c>
      <c r="L229" s="105" t="s">
        <v>486</v>
      </c>
      <c r="M229" s="141" t="s">
        <v>487</v>
      </c>
      <c r="N229" s="141" t="s">
        <v>488</v>
      </c>
      <c r="O229" s="141" t="s">
        <v>489</v>
      </c>
      <c r="P229" s="141" t="s">
        <v>490</v>
      </c>
      <c r="Q229" s="105" t="s">
        <v>491</v>
      </c>
      <c r="R229" s="141" t="s">
        <v>492</v>
      </c>
      <c r="S229" s="141" t="s">
        <v>493</v>
      </c>
      <c r="T229" s="141" t="s">
        <v>494</v>
      </c>
      <c r="U229" s="141" t="s">
        <v>495</v>
      </c>
      <c r="V229" s="105" t="s">
        <v>496</v>
      </c>
      <c r="W229" s="141" t="s">
        <v>497</v>
      </c>
      <c r="X229" s="141" t="s">
        <v>498</v>
      </c>
      <c r="Y229" s="141" t="s">
        <v>499</v>
      </c>
      <c r="Z229" s="141" t="s">
        <v>500</v>
      </c>
      <c r="AA229" s="141" t="s">
        <v>501</v>
      </c>
      <c r="AB229" s="141" t="s">
        <v>502</v>
      </c>
      <c r="AC229" s="141" t="s">
        <v>503</v>
      </c>
      <c r="AD229" s="141" t="s">
        <v>504</v>
      </c>
      <c r="AE229" s="141" t="s">
        <v>505</v>
      </c>
      <c r="AF229" s="141" t="s">
        <v>506</v>
      </c>
      <c r="AG229" s="141" t="s">
        <v>507</v>
      </c>
      <c r="AH229" s="141" t="s">
        <v>508</v>
      </c>
      <c r="AI229" s="141" t="s">
        <v>509</v>
      </c>
      <c r="AJ229" s="141" t="s">
        <v>510</v>
      </c>
      <c r="AK229" s="141" t="s">
        <v>511</v>
      </c>
      <c r="AL229" s="141" t="s">
        <v>512</v>
      </c>
      <c r="AM229" s="141" t="s">
        <v>512</v>
      </c>
      <c r="AN229" s="141" t="s">
        <v>569</v>
      </c>
      <c r="AO229" s="141" t="str">
        <f t="shared" ref="AO229" si="21">AO$14</f>
        <v>Q2-22
Stated</v>
      </c>
      <c r="AP229" s="141" t="s">
        <v>573</v>
      </c>
      <c r="AQ229" s="141" t="s">
        <v>604</v>
      </c>
      <c r="AR229" s="141" t="s">
        <v>605</v>
      </c>
      <c r="AS229" s="141" t="s">
        <v>605</v>
      </c>
      <c r="AT229" s="141" t="s">
        <v>610</v>
      </c>
      <c r="AU229" s="141" t="str">
        <f t="shared" ref="AU229" si="22">AU$14</f>
        <v>Q2-23
Stated</v>
      </c>
    </row>
    <row r="230" spans="1:47">
      <c r="A230" s="21"/>
      <c r="B230" s="26"/>
      <c r="H230" s="88"/>
      <c r="I230" s="88"/>
      <c r="J230" s="88"/>
      <c r="K230" s="88"/>
      <c r="L230" s="88"/>
      <c r="M230" s="134"/>
      <c r="N230" s="134"/>
      <c r="O230" s="134"/>
      <c r="P230" s="134"/>
      <c r="Q230" s="88"/>
      <c r="R230" s="134"/>
      <c r="S230" s="134"/>
      <c r="T230" s="134"/>
      <c r="U230" s="134"/>
      <c r="V230" s="88"/>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row>
    <row r="231" spans="1:47">
      <c r="A231" s="21" t="s">
        <v>270</v>
      </c>
      <c r="B231" s="28" t="s">
        <v>26</v>
      </c>
      <c r="C231" s="63">
        <v>127</v>
      </c>
      <c r="D231" s="63">
        <v>131</v>
      </c>
      <c r="E231" s="63">
        <v>130</v>
      </c>
      <c r="F231" s="77">
        <v>142</v>
      </c>
      <c r="G231" s="78">
        <v>530</v>
      </c>
      <c r="H231" s="77">
        <v>129.72300229344799</v>
      </c>
      <c r="I231" s="77">
        <v>137.608903647647</v>
      </c>
      <c r="J231" s="77">
        <v>130.55772973952801</v>
      </c>
      <c r="K231" s="77">
        <v>141.73776357551401</v>
      </c>
      <c r="L231" s="78">
        <v>539.62739925613698</v>
      </c>
      <c r="M231" s="142">
        <v>126.09787516814001</v>
      </c>
      <c r="N231" s="142">
        <v>141.00748182751801</v>
      </c>
      <c r="O231" s="142">
        <v>135.104776616484</v>
      </c>
      <c r="P231" s="142">
        <v>131.872806517659</v>
      </c>
      <c r="Q231" s="78">
        <v>534.08294012980002</v>
      </c>
      <c r="R231" s="142">
        <v>136.59270110732399</v>
      </c>
      <c r="S231" s="142">
        <v>144.37098604314701</v>
      </c>
      <c r="T231" s="142">
        <v>141.160995942639</v>
      </c>
      <c r="U231" s="142">
        <v>142.21377907357399</v>
      </c>
      <c r="V231" s="78">
        <v>564.33846216668303</v>
      </c>
      <c r="W231" s="142">
        <v>139.69837539501501</v>
      </c>
      <c r="X231" s="142">
        <v>136.31583896292599</v>
      </c>
      <c r="Y231" s="142">
        <v>146.83008211422401</v>
      </c>
      <c r="Z231" s="137">
        <v>149.48110389774999</v>
      </c>
      <c r="AA231" s="78">
        <v>572.32540036991395</v>
      </c>
      <c r="AB231" s="142">
        <v>128.59148422922601</v>
      </c>
      <c r="AC231" s="142">
        <v>122.078455407923</v>
      </c>
      <c r="AD231" s="142">
        <v>131.49025908717499</v>
      </c>
      <c r="AE231" s="142">
        <v>151.74238793697401</v>
      </c>
      <c r="AF231" s="78">
        <v>533.90258666129898</v>
      </c>
      <c r="AG231" s="142">
        <v>141.42682893101701</v>
      </c>
      <c r="AH231" s="142">
        <v>145.82056426812801</v>
      </c>
      <c r="AI231" s="142">
        <v>151.13365403181601</v>
      </c>
      <c r="AJ231" s="142">
        <v>160.41861020644501</v>
      </c>
      <c r="AK231" s="78">
        <v>598.79965743740695</v>
      </c>
      <c r="AL231" s="142">
        <v>160.12765437132501</v>
      </c>
      <c r="AM231" s="142">
        <v>160.12765437132501</v>
      </c>
      <c r="AN231" s="142">
        <v>157.96443071270301</v>
      </c>
      <c r="AO231" s="142">
        <v>157.96443071270201</v>
      </c>
      <c r="AP231" s="142">
        <v>156.792605825913</v>
      </c>
      <c r="AQ231" s="142">
        <v>180.39198573543499</v>
      </c>
      <c r="AR231" s="78">
        <v>655.27667664537501</v>
      </c>
      <c r="AS231" s="78">
        <v>655.27667664537501</v>
      </c>
      <c r="AT231" s="142">
        <v>161.51757467432299</v>
      </c>
      <c r="AU231" s="142">
        <v>180.01294834458599</v>
      </c>
    </row>
    <row r="232" spans="1:47">
      <c r="A232" s="21" t="s">
        <v>271</v>
      </c>
      <c r="B232" s="29" t="s">
        <v>28</v>
      </c>
      <c r="C232" s="101">
        <v>-83</v>
      </c>
      <c r="D232" s="101">
        <v>-67</v>
      </c>
      <c r="E232" s="101">
        <v>-70</v>
      </c>
      <c r="F232" s="75">
        <v>-60</v>
      </c>
      <c r="G232" s="76">
        <v>-280</v>
      </c>
      <c r="H232" s="95">
        <v>-79.385509563353693</v>
      </c>
      <c r="I232" s="95">
        <v>-70.129659014786199</v>
      </c>
      <c r="J232" s="95">
        <v>-67.370703985564006</v>
      </c>
      <c r="K232" s="95">
        <v>-66.964089736666693</v>
      </c>
      <c r="L232" s="96">
        <v>-283.84996230037098</v>
      </c>
      <c r="M232" s="95">
        <v>-81.243469297275297</v>
      </c>
      <c r="N232" s="95">
        <v>-67.519125222798493</v>
      </c>
      <c r="O232" s="95">
        <v>-67.292957891302606</v>
      </c>
      <c r="P232" s="95">
        <v>-66.408567801342897</v>
      </c>
      <c r="Q232" s="96">
        <v>-282.46412021271902</v>
      </c>
      <c r="R232" s="95">
        <v>-83.638869047437794</v>
      </c>
      <c r="S232" s="95">
        <v>-67.147024488721698</v>
      </c>
      <c r="T232" s="95">
        <v>-69.985553210768401</v>
      </c>
      <c r="U232" s="95">
        <v>-71.813309257517702</v>
      </c>
      <c r="V232" s="96">
        <v>-292.58475600444598</v>
      </c>
      <c r="W232" s="95">
        <v>-82.489925357921507</v>
      </c>
      <c r="X232" s="95">
        <v>-70.374953112978702</v>
      </c>
      <c r="Y232" s="95">
        <v>-71.038974527768005</v>
      </c>
      <c r="Z232" s="95">
        <v>-69.954726115875403</v>
      </c>
      <c r="AA232" s="96">
        <v>-293.858579114544</v>
      </c>
      <c r="AB232" s="95">
        <v>-83.562163473340803</v>
      </c>
      <c r="AC232" s="95">
        <v>-70.667289208119598</v>
      </c>
      <c r="AD232" s="95">
        <v>-70.395090461761896</v>
      </c>
      <c r="AE232" s="95">
        <v>-77.495583695878594</v>
      </c>
      <c r="AF232" s="96">
        <v>-302.12012683910098</v>
      </c>
      <c r="AG232" s="95">
        <v>-89.442403390940996</v>
      </c>
      <c r="AH232" s="95">
        <v>-76.575369051183301</v>
      </c>
      <c r="AI232" s="95">
        <v>-79.578723224834306</v>
      </c>
      <c r="AJ232" s="95">
        <v>-82.793745001522396</v>
      </c>
      <c r="AK232" s="96">
        <v>-328.390240668481</v>
      </c>
      <c r="AL232" s="95">
        <v>-107.19710534809199</v>
      </c>
      <c r="AM232" s="95">
        <v>-107.19710534809199</v>
      </c>
      <c r="AN232" s="95">
        <v>-87.906233301057895</v>
      </c>
      <c r="AO232" s="95">
        <v>-87.906233301057114</v>
      </c>
      <c r="AP232" s="95">
        <v>-89.581133917520006</v>
      </c>
      <c r="AQ232" s="95">
        <v>-97.658948275774904</v>
      </c>
      <c r="AR232" s="96">
        <v>-382.343420842444</v>
      </c>
      <c r="AS232" s="96">
        <v>-382.343420842444</v>
      </c>
      <c r="AT232" s="95">
        <v>-108.822944192431</v>
      </c>
      <c r="AU232" s="95">
        <v>-94.062647218545806</v>
      </c>
    </row>
    <row r="233" spans="1:47">
      <c r="A233" s="97" t="s">
        <v>272</v>
      </c>
      <c r="B233" s="31" t="s">
        <v>30</v>
      </c>
      <c r="C233" s="98"/>
      <c r="D233" s="98"/>
      <c r="E233" s="98"/>
      <c r="F233" s="99"/>
      <c r="G233" s="100"/>
      <c r="H233" s="99">
        <v>-3.76</v>
      </c>
      <c r="I233" s="99">
        <v>-1.0200000000000005</v>
      </c>
      <c r="J233" s="99">
        <v>0</v>
      </c>
      <c r="K233" s="99">
        <v>0</v>
      </c>
      <c r="L233" s="100">
        <v>-4.78</v>
      </c>
      <c r="M233" s="99">
        <v>-5.42</v>
      </c>
      <c r="N233" s="99">
        <v>-0.25</v>
      </c>
      <c r="O233" s="99">
        <v>0</v>
      </c>
      <c r="P233" s="99">
        <v>0</v>
      </c>
      <c r="Q233" s="100">
        <v>-5.67</v>
      </c>
      <c r="R233" s="99">
        <v>-7.03331965175727</v>
      </c>
      <c r="S233" s="99">
        <v>-0.41201639340693302</v>
      </c>
      <c r="T233" s="99">
        <v>0</v>
      </c>
      <c r="U233" s="99">
        <v>0</v>
      </c>
      <c r="V233" s="100">
        <v>-7.4453360451642032</v>
      </c>
      <c r="W233" s="99">
        <v>-8.1</v>
      </c>
      <c r="X233" s="99">
        <v>0.41627970550000004</v>
      </c>
      <c r="Y233" s="99">
        <v>0</v>
      </c>
      <c r="Z233" s="99">
        <v>-7.0550000152991288E-7</v>
      </c>
      <c r="AA233" s="100">
        <v>-7.6837210000000011</v>
      </c>
      <c r="AB233" s="99">
        <v>-8.4258109999999995</v>
      </c>
      <c r="AC233" s="99">
        <v>-1.9214311944816007</v>
      </c>
      <c r="AD233" s="99">
        <v>0</v>
      </c>
      <c r="AE233" s="99">
        <v>0</v>
      </c>
      <c r="AF233" s="100">
        <v>-10.3472421944816</v>
      </c>
      <c r="AG233" s="99">
        <v>-13.329964</v>
      </c>
      <c r="AH233" s="99">
        <v>4.7358000000000899E-2</v>
      </c>
      <c r="AI233" s="99">
        <v>0</v>
      </c>
      <c r="AJ233" s="99">
        <v>0</v>
      </c>
      <c r="AK233" s="100">
        <v>-13.282605999999999</v>
      </c>
      <c r="AL233" s="99">
        <v>-18.013531400000002</v>
      </c>
      <c r="AM233" s="99">
        <v>-18.013531400000002</v>
      </c>
      <c r="AN233" s="99">
        <v>7.8531400000002805E-2</v>
      </c>
      <c r="AO233" s="99">
        <v>7.8531400000002805E-2</v>
      </c>
      <c r="AP233" s="99">
        <v>0</v>
      </c>
      <c r="AQ233" s="99">
        <v>0</v>
      </c>
      <c r="AR233" s="100">
        <v>-17.934999999999999</v>
      </c>
      <c r="AS233" s="100">
        <v>-17.934999999999999</v>
      </c>
      <c r="AT233" s="99">
        <v>-15.360048460000002</v>
      </c>
      <c r="AU233" s="99">
        <v>-7.1811539999998786E-2</v>
      </c>
    </row>
    <row r="234" spans="1:47">
      <c r="A234" s="21" t="s">
        <v>273</v>
      </c>
      <c r="B234" s="28" t="s">
        <v>32</v>
      </c>
      <c r="C234" s="63">
        <v>44</v>
      </c>
      <c r="D234" s="63">
        <v>64</v>
      </c>
      <c r="E234" s="63">
        <v>60</v>
      </c>
      <c r="F234" s="77">
        <v>82</v>
      </c>
      <c r="G234" s="78">
        <v>250</v>
      </c>
      <c r="H234" s="77">
        <v>50.337492730093999</v>
      </c>
      <c r="I234" s="77">
        <v>67.479244632860798</v>
      </c>
      <c r="J234" s="77">
        <v>63.187025753963901</v>
      </c>
      <c r="K234" s="77">
        <v>74.773673838847699</v>
      </c>
      <c r="L234" s="78">
        <v>255.77743695576601</v>
      </c>
      <c r="M234" s="142">
        <v>44.854405870864198</v>
      </c>
      <c r="N234" s="142">
        <v>73.488356604719101</v>
      </c>
      <c r="O234" s="142">
        <v>67.811818725181396</v>
      </c>
      <c r="P234" s="142">
        <v>65.464238716315705</v>
      </c>
      <c r="Q234" s="78">
        <v>251.61881991708</v>
      </c>
      <c r="R234" s="142">
        <v>52.953832059885897</v>
      </c>
      <c r="S234" s="142">
        <v>77.223961554425102</v>
      </c>
      <c r="T234" s="142">
        <v>71.175442731870007</v>
      </c>
      <c r="U234" s="142">
        <v>70.400469816056699</v>
      </c>
      <c r="V234" s="78">
        <v>271.75370616223802</v>
      </c>
      <c r="W234" s="142">
        <v>57.2084500370933</v>
      </c>
      <c r="X234" s="142">
        <v>65.940885849946895</v>
      </c>
      <c r="Y234" s="142">
        <v>75.791107586456306</v>
      </c>
      <c r="Z234" s="137">
        <v>79.526377781874103</v>
      </c>
      <c r="AA234" s="78">
        <v>278.46682125537097</v>
      </c>
      <c r="AB234" s="142">
        <v>45.0293207558855</v>
      </c>
      <c r="AC234" s="142">
        <v>51.411166199803901</v>
      </c>
      <c r="AD234" s="142">
        <v>61.095168625413102</v>
      </c>
      <c r="AE234" s="142">
        <v>74.246804241096001</v>
      </c>
      <c r="AF234" s="78">
        <v>231.782459822199</v>
      </c>
      <c r="AG234" s="142">
        <v>51.984425540076202</v>
      </c>
      <c r="AH234" s="142">
        <v>69.245195216945007</v>
      </c>
      <c r="AI234" s="142">
        <v>71.5549308069821</v>
      </c>
      <c r="AJ234" s="142">
        <v>77.6248652049226</v>
      </c>
      <c r="AK234" s="78">
        <v>270.40941676892601</v>
      </c>
      <c r="AL234" s="142">
        <v>52.930549023233098</v>
      </c>
      <c r="AM234" s="142">
        <v>52.930549023233098</v>
      </c>
      <c r="AN234" s="142">
        <v>70.058197411644898</v>
      </c>
      <c r="AO234" s="142">
        <v>70.058197411644898</v>
      </c>
      <c r="AP234" s="142">
        <v>67.211471908392596</v>
      </c>
      <c r="AQ234" s="142">
        <v>82.733037459660494</v>
      </c>
      <c r="AR234" s="78">
        <v>272.933255802931</v>
      </c>
      <c r="AS234" s="78">
        <v>272.933255802931</v>
      </c>
      <c r="AT234" s="142">
        <v>52.694630481892297</v>
      </c>
      <c r="AU234" s="142">
        <v>85.950301126040301</v>
      </c>
    </row>
    <row r="235" spans="1:47">
      <c r="A235" s="21" t="s">
        <v>274</v>
      </c>
      <c r="B235" s="29" t="s">
        <v>34</v>
      </c>
      <c r="C235" s="101">
        <v>-17</v>
      </c>
      <c r="D235" s="101">
        <v>-15</v>
      </c>
      <c r="E235" s="101">
        <v>-16</v>
      </c>
      <c r="F235" s="75">
        <v>-28</v>
      </c>
      <c r="G235" s="76">
        <v>-76</v>
      </c>
      <c r="H235" s="75">
        <v>-13.757503184169501</v>
      </c>
      <c r="I235" s="75">
        <v>-15.260692793969399</v>
      </c>
      <c r="J235" s="75">
        <v>-17.393082806000599</v>
      </c>
      <c r="K235" s="75">
        <v>-16.647059429684099</v>
      </c>
      <c r="L235" s="76">
        <v>-63.058338213823603</v>
      </c>
      <c r="M235" s="139">
        <v>-10.1977994668718</v>
      </c>
      <c r="N235" s="139">
        <v>-10.475417777220301</v>
      </c>
      <c r="O235" s="139">
        <v>-13.495752756376501</v>
      </c>
      <c r="P235" s="139">
        <v>-14.5206647208513</v>
      </c>
      <c r="Q235" s="76">
        <v>-48.689634721319898</v>
      </c>
      <c r="R235" s="139">
        <v>-9.4198627631293395</v>
      </c>
      <c r="S235" s="139">
        <v>-11.9956584693014</v>
      </c>
      <c r="T235" s="139">
        <v>-15.117504607683401</v>
      </c>
      <c r="U235" s="139">
        <v>-16.686272144919101</v>
      </c>
      <c r="V235" s="76">
        <v>-53.2192979850333</v>
      </c>
      <c r="W235" s="139">
        <v>-11.042681063239099</v>
      </c>
      <c r="X235" s="139">
        <v>-13.8720995293207</v>
      </c>
      <c r="Y235" s="139">
        <v>-9.8693035427024594</v>
      </c>
      <c r="Z235" s="138">
        <v>-11.907722730006199</v>
      </c>
      <c r="AA235" s="76">
        <v>-46.691806865268397</v>
      </c>
      <c r="AB235" s="139">
        <v>-25.8610237098722</v>
      </c>
      <c r="AC235" s="139">
        <v>-30.412188643476401</v>
      </c>
      <c r="AD235" s="139">
        <v>-14.077893358786801</v>
      </c>
      <c r="AE235" s="139">
        <v>-25.4428908677063</v>
      </c>
      <c r="AF235" s="76">
        <v>-95.793996579841703</v>
      </c>
      <c r="AG235" s="139">
        <v>-13.2536857898598</v>
      </c>
      <c r="AH235" s="139">
        <v>-15.614392215513901</v>
      </c>
      <c r="AI235" s="139">
        <v>-15.7320659698516</v>
      </c>
      <c r="AJ235" s="139">
        <v>-15.2505957631583</v>
      </c>
      <c r="AK235" s="76">
        <v>-59.850739738383702</v>
      </c>
      <c r="AL235" s="139">
        <v>-7.4645461598138096</v>
      </c>
      <c r="AM235" s="139">
        <v>-7.4645461598138096</v>
      </c>
      <c r="AN235" s="139">
        <v>-12.285221063708599</v>
      </c>
      <c r="AO235" s="139">
        <v>-12.28522106370859</v>
      </c>
      <c r="AP235" s="139">
        <v>-9.8786045252985097</v>
      </c>
      <c r="AQ235" s="139">
        <v>-23.119691978269</v>
      </c>
      <c r="AR235" s="76">
        <v>-52.748063727089999</v>
      </c>
      <c r="AS235" s="76">
        <v>-52.748063727089999</v>
      </c>
      <c r="AT235" s="139">
        <v>-11.7509243804775</v>
      </c>
      <c r="AU235" s="139">
        <v>-19.0793698329188</v>
      </c>
    </row>
    <row r="236" spans="1:47">
      <c r="A236" s="21" t="s">
        <v>275</v>
      </c>
      <c r="B236" s="29" t="s">
        <v>38</v>
      </c>
      <c r="C236" s="101">
        <v>0</v>
      </c>
      <c r="D236" s="101">
        <v>0</v>
      </c>
      <c r="E236" s="101">
        <v>0</v>
      </c>
      <c r="F236" s="75">
        <v>0</v>
      </c>
      <c r="G236" s="76">
        <v>0</v>
      </c>
      <c r="H236" s="75">
        <v>0</v>
      </c>
      <c r="I236" s="75">
        <v>0</v>
      </c>
      <c r="J236" s="75">
        <v>0</v>
      </c>
      <c r="K236" s="75">
        <v>0</v>
      </c>
      <c r="L236" s="76">
        <v>0</v>
      </c>
      <c r="M236" s="139">
        <v>0</v>
      </c>
      <c r="N236" s="139">
        <v>0</v>
      </c>
      <c r="O236" s="139">
        <v>0</v>
      </c>
      <c r="P236" s="139">
        <v>0</v>
      </c>
      <c r="Q236" s="76">
        <v>0</v>
      </c>
      <c r="R236" s="139">
        <v>0</v>
      </c>
      <c r="S236" s="139">
        <v>0</v>
      </c>
      <c r="T236" s="139">
        <v>0</v>
      </c>
      <c r="U236" s="139">
        <v>0</v>
      </c>
      <c r="V236" s="76">
        <v>0</v>
      </c>
      <c r="W236" s="139">
        <v>0</v>
      </c>
      <c r="X236" s="139">
        <v>0</v>
      </c>
      <c r="Y236" s="139">
        <v>0</v>
      </c>
      <c r="Z236" s="138">
        <v>0</v>
      </c>
      <c r="AA236" s="76">
        <v>0</v>
      </c>
      <c r="AB236" s="139">
        <v>0</v>
      </c>
      <c r="AC236" s="139">
        <v>0</v>
      </c>
      <c r="AD236" s="139">
        <v>0</v>
      </c>
      <c r="AE236" s="139">
        <v>0</v>
      </c>
      <c r="AF236" s="76">
        <v>0</v>
      </c>
      <c r="AG236" s="139">
        <v>0</v>
      </c>
      <c r="AH236" s="139">
        <v>0</v>
      </c>
      <c r="AI236" s="139">
        <v>0</v>
      </c>
      <c r="AJ236" s="139">
        <v>0</v>
      </c>
      <c r="AK236" s="76">
        <v>0</v>
      </c>
      <c r="AL236" s="139">
        <v>0</v>
      </c>
      <c r="AM236" s="139">
        <v>0</v>
      </c>
      <c r="AN236" s="139">
        <v>0</v>
      </c>
      <c r="AO236" s="139">
        <v>0</v>
      </c>
      <c r="AP236" s="139">
        <v>0</v>
      </c>
      <c r="AQ236" s="139">
        <v>-7.5675398859090094E-5</v>
      </c>
      <c r="AR236" s="76">
        <v>-7.5675398859090094E-5</v>
      </c>
      <c r="AS236" s="76">
        <v>-7.5675398859090094E-5</v>
      </c>
      <c r="AT236" s="139">
        <v>3.34920433704625E-4</v>
      </c>
      <c r="AU236" s="139">
        <v>-2.9513745669130298</v>
      </c>
    </row>
    <row r="237" spans="1:47">
      <c r="A237" s="21" t="s">
        <v>276</v>
      </c>
      <c r="B237" s="29" t="s">
        <v>40</v>
      </c>
      <c r="C237" s="101">
        <v>0</v>
      </c>
      <c r="D237" s="101">
        <v>0</v>
      </c>
      <c r="E237" s="101">
        <v>0</v>
      </c>
      <c r="F237" s="75">
        <v>0</v>
      </c>
      <c r="G237" s="76">
        <v>0</v>
      </c>
      <c r="H237" s="75">
        <v>-5.0338270110407E-2</v>
      </c>
      <c r="I237" s="75">
        <v>6.5609437067001605E-2</v>
      </c>
      <c r="J237" s="75">
        <v>0.117279277754699</v>
      </c>
      <c r="K237" s="75">
        <v>-4.7309771704709999E-2</v>
      </c>
      <c r="L237" s="76">
        <v>8.5240673006583806E-2</v>
      </c>
      <c r="M237" s="139">
        <v>-0.211800890076348</v>
      </c>
      <c r="N237" s="139">
        <v>1.9207542659739799E-2</v>
      </c>
      <c r="O237" s="139">
        <v>1.69480819723088E-2</v>
      </c>
      <c r="P237" s="139">
        <v>-0.13550863619832701</v>
      </c>
      <c r="Q237" s="76">
        <v>-0.31115390164262602</v>
      </c>
      <c r="R237" s="139">
        <v>4.7353127578413701E-2</v>
      </c>
      <c r="S237" s="139">
        <v>3.863696589164E-2</v>
      </c>
      <c r="T237" s="139">
        <v>-2.2561835267448701E-2</v>
      </c>
      <c r="U237" s="139">
        <v>-5.4354683137775299E-2</v>
      </c>
      <c r="V237" s="76">
        <v>9.0735750648296993E-3</v>
      </c>
      <c r="W237" s="139">
        <v>2.14458879840865E-2</v>
      </c>
      <c r="X237" s="139">
        <v>0.100945652051066</v>
      </c>
      <c r="Y237" s="139">
        <v>1.4986601111266901E-2</v>
      </c>
      <c r="Z237" s="138">
        <v>5.40585089844378E-2</v>
      </c>
      <c r="AA237" s="76">
        <v>0.19143665013085701</v>
      </c>
      <c r="AB237" s="139">
        <v>-6.1643446118851301E-2</v>
      </c>
      <c r="AC237" s="139">
        <v>5.9854039633955196</v>
      </c>
      <c r="AD237" s="139">
        <v>-1.4555388181540501</v>
      </c>
      <c r="AE237" s="139">
        <v>-5.8432576067700204</v>
      </c>
      <c r="AF237" s="76">
        <v>-1.3750359076473999</v>
      </c>
      <c r="AG237" s="139">
        <v>3.94687794645402E-2</v>
      </c>
      <c r="AH237" s="139">
        <v>5.4575280287575502E-2</v>
      </c>
      <c r="AI237" s="139">
        <v>-2.2138614313396001E-2</v>
      </c>
      <c r="AJ237" s="139">
        <v>-6.9542124229213798</v>
      </c>
      <c r="AK237" s="76">
        <v>-6.88230697748266</v>
      </c>
      <c r="AL237" s="139">
        <v>3.21093009223343E-2</v>
      </c>
      <c r="AM237" s="139">
        <v>3.21093009223343E-2</v>
      </c>
      <c r="AN237" s="139">
        <v>0.46766548185010798</v>
      </c>
      <c r="AO237" s="139">
        <v>0.4676654818501077</v>
      </c>
      <c r="AP237" s="139">
        <v>6.5591673710547402</v>
      </c>
      <c r="AQ237" s="139">
        <v>0.63537022495885298</v>
      </c>
      <c r="AR237" s="76">
        <v>7.6943123787860301</v>
      </c>
      <c r="AS237" s="76">
        <v>7.6943123787860301</v>
      </c>
      <c r="AT237" s="139">
        <v>1.66105020730552</v>
      </c>
      <c r="AU237" s="139">
        <v>-0.22345117309592599</v>
      </c>
    </row>
    <row r="238" spans="1:47">
      <c r="A238" s="21" t="s">
        <v>277</v>
      </c>
      <c r="B238" s="29" t="s">
        <v>42</v>
      </c>
      <c r="C238" s="101">
        <v>0</v>
      </c>
      <c r="D238" s="101">
        <v>0</v>
      </c>
      <c r="E238" s="101">
        <v>0</v>
      </c>
      <c r="F238" s="75">
        <v>0</v>
      </c>
      <c r="G238" s="76">
        <v>0</v>
      </c>
      <c r="H238" s="75">
        <v>0</v>
      </c>
      <c r="I238" s="75">
        <v>0</v>
      </c>
      <c r="J238" s="75">
        <v>0</v>
      </c>
      <c r="K238" s="75">
        <v>0</v>
      </c>
      <c r="L238" s="76">
        <v>0</v>
      </c>
      <c r="M238" s="139">
        <v>0</v>
      </c>
      <c r="N238" s="139">
        <v>0</v>
      </c>
      <c r="O238" s="139">
        <v>0</v>
      </c>
      <c r="P238" s="139">
        <v>0</v>
      </c>
      <c r="Q238" s="76">
        <v>0</v>
      </c>
      <c r="R238" s="139">
        <v>0</v>
      </c>
      <c r="S238" s="139">
        <v>0</v>
      </c>
      <c r="T238" s="139">
        <v>0</v>
      </c>
      <c r="U238" s="139">
        <v>0</v>
      </c>
      <c r="V238" s="76">
        <v>0</v>
      </c>
      <c r="W238" s="139">
        <v>0</v>
      </c>
      <c r="X238" s="139">
        <v>0</v>
      </c>
      <c r="Y238" s="139">
        <v>0</v>
      </c>
      <c r="Z238" s="138">
        <v>0</v>
      </c>
      <c r="AA238" s="76">
        <v>0</v>
      </c>
      <c r="AB238" s="139">
        <v>0</v>
      </c>
      <c r="AC238" s="139">
        <v>0</v>
      </c>
      <c r="AD238" s="139">
        <v>0</v>
      </c>
      <c r="AE238" s="139">
        <v>0</v>
      </c>
      <c r="AF238" s="76">
        <v>0</v>
      </c>
      <c r="AG238" s="139">
        <v>0</v>
      </c>
      <c r="AH238" s="139">
        <v>0</v>
      </c>
      <c r="AI238" s="139">
        <v>0</v>
      </c>
      <c r="AJ238" s="139">
        <v>0</v>
      </c>
      <c r="AK238" s="76">
        <v>0</v>
      </c>
      <c r="AL238" s="139">
        <v>0</v>
      </c>
      <c r="AM238" s="139">
        <v>0</v>
      </c>
      <c r="AN238" s="139">
        <v>0</v>
      </c>
      <c r="AO238" s="139">
        <v>0</v>
      </c>
      <c r="AP238" s="139">
        <v>0</v>
      </c>
      <c r="AQ238" s="139">
        <v>0</v>
      </c>
      <c r="AR238" s="76">
        <v>0</v>
      </c>
      <c r="AS238" s="76">
        <v>0</v>
      </c>
      <c r="AT238" s="139">
        <v>0</v>
      </c>
      <c r="AU238" s="139">
        <v>0</v>
      </c>
    </row>
    <row r="239" spans="1:47">
      <c r="A239" s="21" t="s">
        <v>278</v>
      </c>
      <c r="B239" s="28" t="s">
        <v>44</v>
      </c>
      <c r="C239" s="63">
        <v>27</v>
      </c>
      <c r="D239" s="63">
        <v>49</v>
      </c>
      <c r="E239" s="63">
        <v>44</v>
      </c>
      <c r="F239" s="77">
        <v>54</v>
      </c>
      <c r="G239" s="78">
        <v>174</v>
      </c>
      <c r="H239" s="77">
        <v>36.529651275813997</v>
      </c>
      <c r="I239" s="77">
        <v>52.284161275958397</v>
      </c>
      <c r="J239" s="77">
        <v>45.911222225718099</v>
      </c>
      <c r="K239" s="77">
        <v>58.079304637458897</v>
      </c>
      <c r="L239" s="78">
        <v>192.804339414949</v>
      </c>
      <c r="M239" s="142">
        <v>34.444805513916101</v>
      </c>
      <c r="N239" s="142">
        <v>63.0321463701585</v>
      </c>
      <c r="O239" s="142">
        <v>54.333014050777102</v>
      </c>
      <c r="P239" s="142">
        <v>50.808065359266202</v>
      </c>
      <c r="Q239" s="78">
        <v>202.618031294118</v>
      </c>
      <c r="R239" s="142">
        <v>43.581322424334999</v>
      </c>
      <c r="S239" s="142">
        <v>65.266940051015297</v>
      </c>
      <c r="T239" s="142">
        <v>56.035376288919103</v>
      </c>
      <c r="U239" s="142">
        <v>53.659842987999802</v>
      </c>
      <c r="V239" s="78">
        <v>218.543481752269</v>
      </c>
      <c r="W239" s="142">
        <v>46.187214861838299</v>
      </c>
      <c r="X239" s="142">
        <v>52.169731972677297</v>
      </c>
      <c r="Y239" s="142">
        <v>65.936790644865098</v>
      </c>
      <c r="Z239" s="137">
        <v>67.672713560852301</v>
      </c>
      <c r="AA239" s="78">
        <v>231.96645104023301</v>
      </c>
      <c r="AB239" s="142">
        <v>19.1066535998944</v>
      </c>
      <c r="AC239" s="142">
        <v>26.984381519723101</v>
      </c>
      <c r="AD239" s="142">
        <v>45.561736448472203</v>
      </c>
      <c r="AE239" s="142">
        <v>42.960655766619603</v>
      </c>
      <c r="AF239" s="78">
        <v>134.613427334709</v>
      </c>
      <c r="AG239" s="142">
        <v>38.7702085296809</v>
      </c>
      <c r="AH239" s="142">
        <v>53.685378281718599</v>
      </c>
      <c r="AI239" s="142">
        <v>55.800726222817097</v>
      </c>
      <c r="AJ239" s="142">
        <v>55.420057018842897</v>
      </c>
      <c r="AK239" s="78">
        <v>203.67637005306</v>
      </c>
      <c r="AL239" s="142">
        <v>45.498112164341698</v>
      </c>
      <c r="AM239" s="142">
        <v>45.498112164341698</v>
      </c>
      <c r="AN239" s="142">
        <v>58.240641829786298</v>
      </c>
      <c r="AO239" s="142">
        <v>58.240641829786306</v>
      </c>
      <c r="AP239" s="142">
        <v>63.892034754148803</v>
      </c>
      <c r="AQ239" s="142">
        <v>60.248640030951499</v>
      </c>
      <c r="AR239" s="78">
        <v>227.87942877922799</v>
      </c>
      <c r="AS239" s="78">
        <v>227.87942877922799</v>
      </c>
      <c r="AT239" s="142">
        <v>42.605091229153999</v>
      </c>
      <c r="AU239" s="142">
        <v>63.696105553112503</v>
      </c>
    </row>
    <row r="240" spans="1:47">
      <c r="A240" s="21" t="s">
        <v>279</v>
      </c>
      <c r="B240" s="29" t="s">
        <v>46</v>
      </c>
      <c r="C240" s="101">
        <v>-12</v>
      </c>
      <c r="D240" s="101">
        <v>-16</v>
      </c>
      <c r="E240" s="101">
        <v>-15</v>
      </c>
      <c r="F240" s="75">
        <v>-14</v>
      </c>
      <c r="G240" s="76">
        <v>-57</v>
      </c>
      <c r="H240" s="75">
        <v>-13.6222899488384</v>
      </c>
      <c r="I240" s="75">
        <v>-14.9088029350336</v>
      </c>
      <c r="J240" s="75">
        <v>-12.690778652650399</v>
      </c>
      <c r="K240" s="75">
        <v>-20.9139472673059</v>
      </c>
      <c r="L240" s="76">
        <v>-62.1358188038284</v>
      </c>
      <c r="M240" s="139">
        <v>-13.338810495103701</v>
      </c>
      <c r="N240" s="139">
        <v>-18.368590485236599</v>
      </c>
      <c r="O240" s="139">
        <v>-14.9291847650028</v>
      </c>
      <c r="P240" s="139">
        <v>19.931894743467399</v>
      </c>
      <c r="Q240" s="76">
        <v>-26.704691001875599</v>
      </c>
      <c r="R240" s="139">
        <v>-12.197870058028499</v>
      </c>
      <c r="S240" s="139">
        <v>-16.248413512771801</v>
      </c>
      <c r="T240" s="139">
        <v>-11.9815558505688</v>
      </c>
      <c r="U240" s="139">
        <v>-11.3526769215502</v>
      </c>
      <c r="V240" s="76">
        <v>-51.780516342919299</v>
      </c>
      <c r="W240" s="139">
        <v>-13.9579507048607</v>
      </c>
      <c r="X240" s="139">
        <v>-15.983333114708101</v>
      </c>
      <c r="Y240" s="139">
        <v>-17.8041119558209</v>
      </c>
      <c r="Z240" s="138">
        <v>-13.3946887610687</v>
      </c>
      <c r="AA240" s="76">
        <v>-61.140084536458303</v>
      </c>
      <c r="AB240" s="139">
        <v>-7.0409028619266296</v>
      </c>
      <c r="AC240" s="139">
        <v>-8.8091908504353302</v>
      </c>
      <c r="AD240" s="139">
        <v>-11.544016991144799</v>
      </c>
      <c r="AE240" s="139">
        <v>-5.1941646835054698</v>
      </c>
      <c r="AF240" s="76">
        <v>-32.588275387012203</v>
      </c>
      <c r="AG240" s="139">
        <v>-14.080787423045001</v>
      </c>
      <c r="AH240" s="139">
        <v>-14.909378228750301</v>
      </c>
      <c r="AI240" s="139">
        <v>-13.997060972863499</v>
      </c>
      <c r="AJ240" s="139">
        <v>-14.654935765765501</v>
      </c>
      <c r="AK240" s="76">
        <v>-57.642162390424303</v>
      </c>
      <c r="AL240" s="139">
        <v>-15.278347211447301</v>
      </c>
      <c r="AM240" s="139">
        <v>-15.278347211447301</v>
      </c>
      <c r="AN240" s="139">
        <v>-15.358316227069899</v>
      </c>
      <c r="AO240" s="139">
        <v>-15.358316227069899</v>
      </c>
      <c r="AP240" s="139">
        <v>-15.0454533412606</v>
      </c>
      <c r="AQ240" s="139">
        <v>-9.3556402202964808</v>
      </c>
      <c r="AR240" s="76">
        <v>-55.037757000074301</v>
      </c>
      <c r="AS240" s="76">
        <v>-55.037757000074301</v>
      </c>
      <c r="AT240" s="139">
        <v>-11.9154832293555</v>
      </c>
      <c r="AU240" s="139">
        <v>-21.445433783205299</v>
      </c>
    </row>
    <row r="241" spans="1:47">
      <c r="A241" s="21" t="s">
        <v>280</v>
      </c>
      <c r="B241" s="29" t="s">
        <v>48</v>
      </c>
      <c r="C241" s="101">
        <v>0</v>
      </c>
      <c r="D241" s="101">
        <v>0</v>
      </c>
      <c r="E241" s="101">
        <v>0</v>
      </c>
      <c r="F241" s="75">
        <v>0</v>
      </c>
      <c r="G241" s="76">
        <v>0</v>
      </c>
      <c r="H241" s="75">
        <v>0</v>
      </c>
      <c r="I241" s="75">
        <v>0</v>
      </c>
      <c r="J241" s="75">
        <v>0</v>
      </c>
      <c r="K241" s="75">
        <v>0</v>
      </c>
      <c r="L241" s="76">
        <v>0</v>
      </c>
      <c r="M241" s="139">
        <v>0</v>
      </c>
      <c r="N241" s="139">
        <v>0</v>
      </c>
      <c r="O241" s="139">
        <v>0</v>
      </c>
      <c r="P241" s="139">
        <v>0</v>
      </c>
      <c r="Q241" s="76">
        <v>0</v>
      </c>
      <c r="R241" s="139">
        <v>0</v>
      </c>
      <c r="S241" s="139">
        <v>0</v>
      </c>
      <c r="T241" s="139">
        <v>0</v>
      </c>
      <c r="U241" s="139">
        <v>0</v>
      </c>
      <c r="V241" s="76">
        <v>0</v>
      </c>
      <c r="W241" s="139">
        <v>0</v>
      </c>
      <c r="X241" s="139">
        <v>0</v>
      </c>
      <c r="Y241" s="139">
        <v>0</v>
      </c>
      <c r="Z241" s="138">
        <v>0</v>
      </c>
      <c r="AA241" s="76">
        <v>0</v>
      </c>
      <c r="AB241" s="139">
        <v>0</v>
      </c>
      <c r="AC241" s="139">
        <v>0</v>
      </c>
      <c r="AD241" s="139">
        <v>0</v>
      </c>
      <c r="AE241" s="139">
        <v>0</v>
      </c>
      <c r="AF241" s="76">
        <v>0</v>
      </c>
      <c r="AG241" s="139">
        <v>0</v>
      </c>
      <c r="AH241" s="139">
        <v>0</v>
      </c>
      <c r="AI241" s="139">
        <v>0</v>
      </c>
      <c r="AJ241" s="139">
        <v>0</v>
      </c>
      <c r="AK241" s="76">
        <v>0</v>
      </c>
      <c r="AL241" s="139">
        <v>1.14692851076198</v>
      </c>
      <c r="AM241" s="139">
        <v>1.14692851076198</v>
      </c>
      <c r="AN241" s="139">
        <v>1.13313222563949</v>
      </c>
      <c r="AO241" s="139">
        <v>1.1331322256394898</v>
      </c>
      <c r="AP241" s="139">
        <v>1.29337270693039</v>
      </c>
      <c r="AQ241" s="139">
        <v>-3.3334334433318702</v>
      </c>
      <c r="AR241" s="76">
        <v>0.24</v>
      </c>
      <c r="AS241" s="76">
        <v>0.24</v>
      </c>
      <c r="AT241" s="139">
        <v>8.4000000000000005E-2</v>
      </c>
      <c r="AU241" s="139">
        <v>0.112</v>
      </c>
    </row>
    <row r="242" spans="1:47">
      <c r="A242" s="21" t="s">
        <v>281</v>
      </c>
      <c r="B242" s="28" t="s">
        <v>50</v>
      </c>
      <c r="C242" s="63">
        <v>15</v>
      </c>
      <c r="D242" s="63">
        <v>33</v>
      </c>
      <c r="E242" s="63">
        <v>29</v>
      </c>
      <c r="F242" s="77">
        <v>40</v>
      </c>
      <c r="G242" s="78">
        <v>117</v>
      </c>
      <c r="H242" s="77">
        <v>22.9073613269756</v>
      </c>
      <c r="I242" s="77">
        <v>37.375358340924798</v>
      </c>
      <c r="J242" s="77">
        <v>33.220443573067598</v>
      </c>
      <c r="K242" s="77">
        <v>37.165357370152996</v>
      </c>
      <c r="L242" s="78">
        <v>130.66852061112101</v>
      </c>
      <c r="M242" s="142">
        <v>21.105995018812401</v>
      </c>
      <c r="N242" s="142">
        <v>44.663555884921998</v>
      </c>
      <c r="O242" s="142">
        <v>39.4038292857744</v>
      </c>
      <c r="P242" s="142">
        <v>70.739960102733605</v>
      </c>
      <c r="Q242" s="78">
        <v>175.913340292242</v>
      </c>
      <c r="R242" s="142">
        <v>31.3834523663065</v>
      </c>
      <c r="S242" s="142">
        <v>49.018526538243499</v>
      </c>
      <c r="T242" s="142">
        <v>44.0538204383503</v>
      </c>
      <c r="U242" s="142">
        <v>42.307166066449703</v>
      </c>
      <c r="V242" s="78">
        <v>166.76296540934999</v>
      </c>
      <c r="W242" s="142">
        <v>32.229264156977599</v>
      </c>
      <c r="X242" s="142">
        <v>36.186398857969202</v>
      </c>
      <c r="Y242" s="142">
        <v>48.132678689044198</v>
      </c>
      <c r="Z242" s="137">
        <v>54.278024799783701</v>
      </c>
      <c r="AA242" s="78">
        <v>170.82636650377501</v>
      </c>
      <c r="AB242" s="142">
        <v>12.0657507379678</v>
      </c>
      <c r="AC242" s="142">
        <v>18.175190669287801</v>
      </c>
      <c r="AD242" s="142">
        <v>34.017719457327502</v>
      </c>
      <c r="AE242" s="142">
        <v>37.766491083114097</v>
      </c>
      <c r="AF242" s="78">
        <v>102.025151947697</v>
      </c>
      <c r="AG242" s="142">
        <v>24.689421106636001</v>
      </c>
      <c r="AH242" s="142">
        <v>38.776000052968399</v>
      </c>
      <c r="AI242" s="142">
        <v>41.803665249953603</v>
      </c>
      <c r="AJ242" s="142">
        <v>40.765121253077403</v>
      </c>
      <c r="AK242" s="78">
        <v>146.034207662635</v>
      </c>
      <c r="AL242" s="142">
        <v>31.366693463656301</v>
      </c>
      <c r="AM242" s="142">
        <v>31.3666934636564</v>
      </c>
      <c r="AN242" s="142">
        <v>44.015457828355899</v>
      </c>
      <c r="AO242" s="142">
        <v>44.015457828355892</v>
      </c>
      <c r="AP242" s="142">
        <v>50.139954119818597</v>
      </c>
      <c r="AQ242" s="142">
        <v>47.5595663673231</v>
      </c>
      <c r="AR242" s="78">
        <v>173.08167177915399</v>
      </c>
      <c r="AS242" s="78">
        <v>173.08167177915399</v>
      </c>
      <c r="AT242" s="142">
        <v>30.7736079997986</v>
      </c>
      <c r="AU242" s="142">
        <v>42.362671769907301</v>
      </c>
    </row>
    <row r="243" spans="1:47">
      <c r="A243" s="21" t="s">
        <v>282</v>
      </c>
      <c r="B243" s="29" t="s">
        <v>52</v>
      </c>
      <c r="C243" s="101">
        <v>0</v>
      </c>
      <c r="D243" s="101">
        <v>0</v>
      </c>
      <c r="E243" s="101">
        <v>0</v>
      </c>
      <c r="F243" s="101">
        <v>0</v>
      </c>
      <c r="G243" s="76">
        <v>0</v>
      </c>
      <c r="H243" s="101">
        <v>-0.17030226136381699</v>
      </c>
      <c r="I243" s="101">
        <v>-2.3896232195020298E-2</v>
      </c>
      <c r="J243" s="101">
        <v>-0.25790483763815097</v>
      </c>
      <c r="K243" s="101">
        <v>-0.11612950308952801</v>
      </c>
      <c r="L243" s="76">
        <v>-0.56823283428651705</v>
      </c>
      <c r="M243" s="139">
        <v>-2.8280348915139E-2</v>
      </c>
      <c r="N243" s="139">
        <v>-3.5676856842311797E-2</v>
      </c>
      <c r="O243" s="139">
        <v>9.5381417625819403E-3</v>
      </c>
      <c r="P243" s="139">
        <v>0.227946972636307</v>
      </c>
      <c r="Q243" s="76">
        <v>0.17352790864143799</v>
      </c>
      <c r="R243" s="139">
        <v>-2.3036674949251799E-2</v>
      </c>
      <c r="S243" s="139">
        <v>-4.9339980808947699E-2</v>
      </c>
      <c r="T243" s="139">
        <v>-0.12790190718421501</v>
      </c>
      <c r="U243" s="139">
        <v>1.2751300746075901E-2</v>
      </c>
      <c r="V243" s="76">
        <v>-0.187527262196339</v>
      </c>
      <c r="W243" s="139">
        <v>8.4052558732860105E-2</v>
      </c>
      <c r="X243" s="139">
        <v>-9.8572778997907007E-2</v>
      </c>
      <c r="Y243" s="139">
        <v>-0.13080564581169299</v>
      </c>
      <c r="Z243" s="138">
        <v>-1.08318317174753E-2</v>
      </c>
      <c r="AA243" s="76">
        <v>-0.15615769779421601</v>
      </c>
      <c r="AB243" s="139">
        <v>2.0118204923305499E-2</v>
      </c>
      <c r="AC243" s="139">
        <v>-2.35842273475525E-2</v>
      </c>
      <c r="AD243" s="139">
        <v>-9.7773262283143703E-2</v>
      </c>
      <c r="AE243" s="139">
        <v>-0.84284774384956496</v>
      </c>
      <c r="AF243" s="76">
        <v>-0.94408702855695603</v>
      </c>
      <c r="AG243" s="139">
        <v>-0.62998872577808995</v>
      </c>
      <c r="AH243" s="139">
        <v>-0.151673089348108</v>
      </c>
      <c r="AI243" s="139">
        <v>5.4333952394418697E-2</v>
      </c>
      <c r="AJ243" s="139">
        <v>-0.26311774700995999</v>
      </c>
      <c r="AK243" s="76">
        <v>-0.99044560974173901</v>
      </c>
      <c r="AL243" s="139">
        <v>-0.304588380659365</v>
      </c>
      <c r="AM243" s="139">
        <v>-0.304588380659364</v>
      </c>
      <c r="AN243" s="139">
        <v>-0.31897767261419202</v>
      </c>
      <c r="AO243" s="139">
        <v>-0.31897767261419296</v>
      </c>
      <c r="AP243" s="139">
        <v>-2.95731543164496E-2</v>
      </c>
      <c r="AQ243" s="139">
        <v>-0.66534725858765198</v>
      </c>
      <c r="AR243" s="76">
        <v>-1.3184864661776601</v>
      </c>
      <c r="AS243" s="76">
        <v>-1.3184864661776601</v>
      </c>
      <c r="AT243" s="139">
        <v>-0.363729101775081</v>
      </c>
      <c r="AU243" s="139">
        <v>-0.49400225370096401</v>
      </c>
    </row>
    <row r="244" spans="1:47">
      <c r="A244" s="21" t="s">
        <v>283</v>
      </c>
      <c r="B244" s="36" t="s">
        <v>54</v>
      </c>
      <c r="C244" s="64">
        <v>15</v>
      </c>
      <c r="D244" s="64">
        <v>33</v>
      </c>
      <c r="E244" s="64">
        <v>29</v>
      </c>
      <c r="F244" s="78">
        <v>40</v>
      </c>
      <c r="G244" s="78">
        <v>117</v>
      </c>
      <c r="H244" s="78">
        <v>22.737059065611799</v>
      </c>
      <c r="I244" s="78">
        <v>37.351462108729798</v>
      </c>
      <c r="J244" s="78">
        <v>32.962538735429398</v>
      </c>
      <c r="K244" s="78">
        <v>37.0492278670635</v>
      </c>
      <c r="L244" s="78">
        <v>130.10028777683399</v>
      </c>
      <c r="M244" s="143">
        <v>21.077714669897201</v>
      </c>
      <c r="N244" s="143">
        <v>44.627879028079697</v>
      </c>
      <c r="O244" s="143">
        <v>39.413367427536997</v>
      </c>
      <c r="P244" s="143">
        <v>70.967907075369894</v>
      </c>
      <c r="Q244" s="78">
        <v>176.086868200884</v>
      </c>
      <c r="R244" s="143">
        <v>31.3604156913573</v>
      </c>
      <c r="S244" s="143">
        <v>48.969186557434497</v>
      </c>
      <c r="T244" s="143">
        <v>43.925918531166097</v>
      </c>
      <c r="U244" s="143">
        <v>42.3199173671957</v>
      </c>
      <c r="V244" s="78">
        <v>166.57543814715399</v>
      </c>
      <c r="W244" s="143">
        <v>32.313316715710499</v>
      </c>
      <c r="X244" s="143">
        <v>36.087826078971297</v>
      </c>
      <c r="Y244" s="143">
        <v>48.0018730432325</v>
      </c>
      <c r="Z244" s="140">
        <v>54.267192968066198</v>
      </c>
      <c r="AA244" s="78">
        <v>170.67020880598099</v>
      </c>
      <c r="AB244" s="143">
        <v>12.0858689428911</v>
      </c>
      <c r="AC244" s="143">
        <v>18.151606441940199</v>
      </c>
      <c r="AD244" s="143">
        <v>33.919946195044297</v>
      </c>
      <c r="AE244" s="143">
        <v>36.923643339264601</v>
      </c>
      <c r="AF244" s="78">
        <v>101.08106491914</v>
      </c>
      <c r="AG244" s="143">
        <v>24.059432380857899</v>
      </c>
      <c r="AH244" s="143">
        <v>38.624326963620298</v>
      </c>
      <c r="AI244" s="143">
        <v>41.857999202347997</v>
      </c>
      <c r="AJ244" s="143">
        <v>40.502003506067403</v>
      </c>
      <c r="AK244" s="78">
        <v>145.04376205289401</v>
      </c>
      <c r="AL244" s="143">
        <v>31.062105082997</v>
      </c>
      <c r="AM244" s="143">
        <v>31.062105082997</v>
      </c>
      <c r="AN244" s="143">
        <v>43.696480155741703</v>
      </c>
      <c r="AO244" s="143">
        <v>43.696480155741703</v>
      </c>
      <c r="AP244" s="143">
        <v>50.110380965502202</v>
      </c>
      <c r="AQ244" s="143">
        <v>46.894219108735498</v>
      </c>
      <c r="AR244" s="78">
        <v>171.76318531297599</v>
      </c>
      <c r="AS244" s="78">
        <v>171.76318531297599</v>
      </c>
      <c r="AT244" s="143">
        <v>30.4098788980235</v>
      </c>
      <c r="AU244" s="143">
        <v>41.868669516206303</v>
      </c>
    </row>
    <row r="245" spans="1:47">
      <c r="A245" s="21"/>
      <c r="H245" s="88"/>
      <c r="I245" s="88"/>
      <c r="J245" s="88"/>
      <c r="K245" s="88"/>
      <c r="L245" s="88"/>
      <c r="M245" s="134"/>
      <c r="N245" s="134"/>
      <c r="O245" s="134"/>
      <c r="P245" s="134"/>
      <c r="Q245" s="88"/>
      <c r="R245" s="134"/>
      <c r="S245" s="134"/>
      <c r="T245" s="134"/>
      <c r="U245" s="134"/>
      <c r="V245" s="88"/>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row>
    <row r="246" spans="1:47">
      <c r="A246" s="21"/>
      <c r="H246" s="88"/>
      <c r="I246" s="88"/>
      <c r="J246" s="88"/>
      <c r="K246" s="88"/>
      <c r="L246" s="88"/>
      <c r="M246" s="134"/>
      <c r="N246" s="134"/>
      <c r="O246" s="134"/>
      <c r="P246" s="134"/>
      <c r="Q246" s="88"/>
      <c r="R246" s="134"/>
      <c r="S246" s="134"/>
      <c r="T246" s="134"/>
      <c r="U246" s="134"/>
      <c r="V246" s="88"/>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row>
    <row r="247" spans="1:47" ht="16.5" thickBot="1">
      <c r="A247" s="21"/>
      <c r="B247" s="24" t="s">
        <v>284</v>
      </c>
      <c r="C247" s="90"/>
      <c r="D247" s="90"/>
      <c r="E247" s="90"/>
      <c r="F247" s="90"/>
      <c r="G247" s="90"/>
      <c r="H247" s="90"/>
      <c r="I247" s="90"/>
      <c r="J247" s="90"/>
      <c r="K247" s="90"/>
      <c r="L247" s="90"/>
      <c r="M247" s="136"/>
      <c r="N247" s="136"/>
      <c r="O247" s="136"/>
      <c r="P247" s="136"/>
      <c r="Q247" s="90"/>
      <c r="R247" s="136"/>
      <c r="S247" s="136"/>
      <c r="T247" s="136"/>
      <c r="U247" s="136"/>
      <c r="V247" s="90"/>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row>
    <row r="248" spans="1:47">
      <c r="A248" s="21"/>
      <c r="H248" s="88"/>
      <c r="I248" s="88"/>
      <c r="J248" s="88"/>
      <c r="K248" s="88"/>
      <c r="L248" s="88"/>
      <c r="M248" s="134"/>
      <c r="N248" s="134"/>
      <c r="O248" s="134"/>
      <c r="P248" s="134"/>
      <c r="Q248" s="88"/>
      <c r="R248" s="134"/>
      <c r="S248" s="134"/>
      <c r="T248" s="134"/>
      <c r="U248" s="134"/>
      <c r="V248" s="88"/>
      <c r="W248" s="134"/>
      <c r="X248" s="134"/>
      <c r="Y248" s="134"/>
      <c r="Z248" s="134"/>
      <c r="AA248" s="134"/>
      <c r="AB248" s="134"/>
      <c r="AC248" s="134"/>
      <c r="AD248" s="134"/>
      <c r="AE248" s="134"/>
      <c r="AF248" s="134"/>
      <c r="AG248" s="134"/>
      <c r="AH248" s="134"/>
      <c r="AI248" s="134"/>
      <c r="AJ248" s="134"/>
      <c r="AK248" s="134"/>
      <c r="AL248" s="134"/>
      <c r="AM248" s="60" t="s">
        <v>601</v>
      </c>
      <c r="AN248" s="134"/>
      <c r="AO248" s="60" t="str">
        <f>+$AM$13</f>
        <v>IFRS 17</v>
      </c>
      <c r="AP248" s="134"/>
      <c r="AQ248" s="134"/>
      <c r="AR248" s="134"/>
      <c r="AS248" s="331" t="s">
        <v>601</v>
      </c>
      <c r="AT248" s="134"/>
      <c r="AU248" s="134"/>
    </row>
    <row r="249" spans="1:47" ht="25.5">
      <c r="A249" s="21"/>
      <c r="B249" s="25" t="s">
        <v>24</v>
      </c>
      <c r="C249" s="61" t="s">
        <v>100</v>
      </c>
      <c r="D249" s="61" t="s">
        <v>101</v>
      </c>
      <c r="E249" s="61" t="s">
        <v>102</v>
      </c>
      <c r="F249" s="61" t="s">
        <v>103</v>
      </c>
      <c r="G249" s="61" t="s">
        <v>104</v>
      </c>
      <c r="H249" s="61" t="s">
        <v>482</v>
      </c>
      <c r="I249" s="61" t="s">
        <v>483</v>
      </c>
      <c r="J249" s="61" t="s">
        <v>484</v>
      </c>
      <c r="K249" s="61" t="s">
        <v>485</v>
      </c>
      <c r="L249" s="61" t="s">
        <v>486</v>
      </c>
      <c r="M249" s="60" t="s">
        <v>487</v>
      </c>
      <c r="N249" s="60" t="s">
        <v>488</v>
      </c>
      <c r="O249" s="60" t="s">
        <v>489</v>
      </c>
      <c r="P249" s="60" t="s">
        <v>490</v>
      </c>
      <c r="Q249" s="61" t="s">
        <v>491</v>
      </c>
      <c r="R249" s="60" t="s">
        <v>492</v>
      </c>
      <c r="S249" s="60" t="s">
        <v>493</v>
      </c>
      <c r="T249" s="60" t="s">
        <v>494</v>
      </c>
      <c r="U249" s="60" t="s">
        <v>495</v>
      </c>
      <c r="V249" s="61" t="s">
        <v>496</v>
      </c>
      <c r="W249" s="60" t="s">
        <v>497</v>
      </c>
      <c r="X249" s="60" t="s">
        <v>498</v>
      </c>
      <c r="Y249" s="60" t="s">
        <v>499</v>
      </c>
      <c r="Z249" s="60" t="s">
        <v>500</v>
      </c>
      <c r="AA249" s="60" t="s">
        <v>501</v>
      </c>
      <c r="AB249" s="60" t="s">
        <v>502</v>
      </c>
      <c r="AC249" s="60" t="s">
        <v>503</v>
      </c>
      <c r="AD249" s="60" t="s">
        <v>504</v>
      </c>
      <c r="AE249" s="60" t="s">
        <v>505</v>
      </c>
      <c r="AF249" s="60" t="s">
        <v>506</v>
      </c>
      <c r="AG249" s="60" t="s">
        <v>507</v>
      </c>
      <c r="AH249" s="60" t="s">
        <v>508</v>
      </c>
      <c r="AI249" s="60" t="s">
        <v>509</v>
      </c>
      <c r="AJ249" s="60" t="s">
        <v>510</v>
      </c>
      <c r="AK249" s="60" t="s">
        <v>511</v>
      </c>
      <c r="AL249" s="60" t="s">
        <v>512</v>
      </c>
      <c r="AM249" s="60" t="s">
        <v>512</v>
      </c>
      <c r="AN249" s="60" t="s">
        <v>569</v>
      </c>
      <c r="AO249" s="60" t="str">
        <f t="shared" ref="AO249" si="23">AO$14</f>
        <v>Q2-22
Stated</v>
      </c>
      <c r="AP249" s="60" t="s">
        <v>573</v>
      </c>
      <c r="AQ249" s="60" t="s">
        <v>604</v>
      </c>
      <c r="AR249" s="60" t="s">
        <v>605</v>
      </c>
      <c r="AS249" s="331" t="s">
        <v>605</v>
      </c>
      <c r="AT249" s="60" t="s">
        <v>610</v>
      </c>
      <c r="AU249" s="60" t="str">
        <f t="shared" ref="AU249" si="24">AU$14</f>
        <v>Q2-23
Stated</v>
      </c>
    </row>
    <row r="250" spans="1:47">
      <c r="A250" s="21"/>
      <c r="B250" s="26"/>
      <c r="H250" s="88"/>
      <c r="I250" s="88"/>
      <c r="J250" s="88"/>
      <c r="K250" s="88"/>
      <c r="L250" s="88"/>
      <c r="M250" s="134"/>
      <c r="N250" s="134"/>
      <c r="O250" s="134"/>
      <c r="P250" s="134"/>
      <c r="Q250" s="88"/>
      <c r="R250" s="134"/>
      <c r="S250" s="134"/>
      <c r="T250" s="134"/>
      <c r="U250" s="134"/>
      <c r="V250" s="88"/>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row>
    <row r="251" spans="1:47">
      <c r="A251" s="108" t="s">
        <v>285</v>
      </c>
      <c r="B251" s="39" t="s">
        <v>26</v>
      </c>
      <c r="C251" s="109">
        <v>1414</v>
      </c>
      <c r="D251" s="109">
        <v>1481</v>
      </c>
      <c r="E251" s="109">
        <v>1109</v>
      </c>
      <c r="F251" s="109">
        <v>1053</v>
      </c>
      <c r="G251" s="80">
        <v>5057</v>
      </c>
      <c r="H251" s="109">
        <v>1219.89124036578</v>
      </c>
      <c r="I251" s="109">
        <v>1326.0493447132301</v>
      </c>
      <c r="J251" s="109">
        <v>1395.9274985570701</v>
      </c>
      <c r="K251" s="146">
        <v>1247.90456766796</v>
      </c>
      <c r="L251" s="80">
        <v>5189.7726513040398</v>
      </c>
      <c r="M251" s="147">
        <v>1420.8344975407099</v>
      </c>
      <c r="N251" s="147">
        <v>1370.2149901958701</v>
      </c>
      <c r="O251" s="147">
        <v>1236.18643776165</v>
      </c>
      <c r="P251" s="147">
        <v>1304.7934634489</v>
      </c>
      <c r="Q251" s="80">
        <v>5332.0293889471404</v>
      </c>
      <c r="R251" s="147">
        <v>1330.9040874925499</v>
      </c>
      <c r="S251" s="147">
        <v>1530.7108243012899</v>
      </c>
      <c r="T251" s="147">
        <v>1296.6116136820799</v>
      </c>
      <c r="U251" s="147">
        <v>1210.1326121501299</v>
      </c>
      <c r="V251" s="80">
        <v>5368.3591376260401</v>
      </c>
      <c r="W251" s="147">
        <v>1338.73039094042</v>
      </c>
      <c r="X251" s="147">
        <v>1466.8966889590899</v>
      </c>
      <c r="Y251" s="147">
        <v>1396.8831339005701</v>
      </c>
      <c r="Z251" s="137">
        <v>1400.7782403847</v>
      </c>
      <c r="AA251" s="80">
        <v>5603.2884541847798</v>
      </c>
      <c r="AB251" s="147">
        <v>1587.03351622531</v>
      </c>
      <c r="AC251" s="147">
        <v>1706.0345444746199</v>
      </c>
      <c r="AD251" s="147">
        <v>1578.5023268007801</v>
      </c>
      <c r="AE251" s="147">
        <v>1425.5972740126499</v>
      </c>
      <c r="AF251" s="80">
        <v>6297.1676615133701</v>
      </c>
      <c r="AG251" s="147">
        <v>1664.9224913399401</v>
      </c>
      <c r="AH251" s="147">
        <v>1561.10972178981</v>
      </c>
      <c r="AI251" s="147">
        <v>1526.8540129411499</v>
      </c>
      <c r="AJ251" s="147">
        <v>1566.11078048847</v>
      </c>
      <c r="AK251" s="80">
        <v>6318.9970065593598</v>
      </c>
      <c r="AL251" s="147">
        <v>1722.66082129706</v>
      </c>
      <c r="AM251" s="147">
        <v>1722.66082129706</v>
      </c>
      <c r="AN251" s="147">
        <v>1971.07327870175</v>
      </c>
      <c r="AO251" s="147">
        <v>1971.07327870175</v>
      </c>
      <c r="AP251" s="147">
        <v>1607.2955442555501</v>
      </c>
      <c r="AQ251" s="147">
        <v>1712.41413516752</v>
      </c>
      <c r="AR251" s="80">
        <v>7013.4437794218802</v>
      </c>
      <c r="AS251" s="80">
        <v>7013.4437794218802</v>
      </c>
      <c r="AT251" s="147">
        <v>2051.2472880188402</v>
      </c>
      <c r="AU251" s="147">
        <v>1905.6439815961501</v>
      </c>
    </row>
    <row r="252" spans="1:47">
      <c r="A252" s="114" t="s">
        <v>286</v>
      </c>
      <c r="B252" s="41" t="s">
        <v>287</v>
      </c>
      <c r="C252" s="111">
        <v>6</v>
      </c>
      <c r="D252" s="111">
        <v>82</v>
      </c>
      <c r="E252" s="111">
        <v>50</v>
      </c>
      <c r="F252" s="111">
        <v>-62</v>
      </c>
      <c r="G252" s="81">
        <v>76</v>
      </c>
      <c r="H252" s="111">
        <v>13</v>
      </c>
      <c r="I252" s="111">
        <v>-3</v>
      </c>
      <c r="J252" s="111">
        <v>-69</v>
      </c>
      <c r="K252" s="148">
        <v>-4.3326029999999953</v>
      </c>
      <c r="L252" s="81">
        <v>-76.332602999999992</v>
      </c>
      <c r="M252" s="149">
        <v>-72.290000000000006</v>
      </c>
      <c r="N252" s="149">
        <v>-28.556000000000001</v>
      </c>
      <c r="O252" s="149">
        <v>-13.499278750772001</v>
      </c>
      <c r="P252" s="149">
        <v>-8.6240000000000006</v>
      </c>
      <c r="Q252" s="81">
        <v>-50.679278750772006</v>
      </c>
      <c r="R252" s="149">
        <v>9.3647185108776405</v>
      </c>
      <c r="S252" s="149">
        <v>25.491601708055697</v>
      </c>
      <c r="T252" s="149">
        <v>-21.385000406370782</v>
      </c>
      <c r="U252" s="149">
        <v>31.74099999776729</v>
      </c>
      <c r="V252" s="81">
        <v>35.847601299452208</v>
      </c>
      <c r="W252" s="149">
        <v>-27.056650000000001</v>
      </c>
      <c r="X252" s="149">
        <v>-12.136384115335183</v>
      </c>
      <c r="Y252" s="149">
        <v>-3.9400000000000004</v>
      </c>
      <c r="Z252" s="149">
        <v>-21.6</v>
      </c>
      <c r="AA252" s="81">
        <v>-37.676384115335182</v>
      </c>
      <c r="AB252" s="149">
        <v>103.51650659627447</v>
      </c>
      <c r="AC252" s="149">
        <v>-81.688494000000006</v>
      </c>
      <c r="AD252" s="149">
        <v>11.998682999999998</v>
      </c>
      <c r="AE252" s="149">
        <v>-12.310863596274469</v>
      </c>
      <c r="AF252" s="81">
        <v>-82.000674596274479</v>
      </c>
      <c r="AG252" s="149">
        <v>1.173</v>
      </c>
      <c r="AH252" s="149">
        <v>-15.877743000000001</v>
      </c>
      <c r="AI252" s="149">
        <v>-1.6049329999109383</v>
      </c>
      <c r="AJ252" s="149">
        <v>4.5889363680617734</v>
      </c>
      <c r="AK252" s="81">
        <v>-12.893739631849165</v>
      </c>
      <c r="AL252" s="149">
        <v>-13.976176611000003</v>
      </c>
      <c r="AM252" s="149">
        <v>-13.976176611000003</v>
      </c>
      <c r="AN252" s="149">
        <v>78.972011193166907</v>
      </c>
      <c r="AO252" s="149">
        <f t="shared" ref="AO252" si="25">AO274</f>
        <v>78.972011193166907</v>
      </c>
      <c r="AP252" s="149">
        <v>-0.51337405151488547</v>
      </c>
      <c r="AQ252" s="149">
        <v>-62.646643668918671</v>
      </c>
      <c r="AR252" s="81">
        <v>1.835816861733349</v>
      </c>
      <c r="AS252" s="81">
        <v>1.835816861733349</v>
      </c>
      <c r="AT252" s="149">
        <v>-31.699441114694235</v>
      </c>
      <c r="AU252" s="149">
        <f t="shared" ref="AU252" si="26">AU274</f>
        <v>-15.644075440466304</v>
      </c>
    </row>
    <row r="253" spans="1:47">
      <c r="A253" s="21" t="s">
        <v>288</v>
      </c>
      <c r="B253" s="29" t="s">
        <v>28</v>
      </c>
      <c r="C253" s="101">
        <v>-873</v>
      </c>
      <c r="D253" s="101">
        <v>-720</v>
      </c>
      <c r="E253" s="101">
        <v>-713</v>
      </c>
      <c r="F253" s="101">
        <v>-830</v>
      </c>
      <c r="G253" s="106">
        <v>-3136</v>
      </c>
      <c r="H253" s="95">
        <v>-910.65055064431397</v>
      </c>
      <c r="I253" s="95">
        <v>-752.47654182963402</v>
      </c>
      <c r="J253" s="95">
        <v>-738.11329358550404</v>
      </c>
      <c r="K253" s="95">
        <v>-785.65060491378301</v>
      </c>
      <c r="L253" s="96">
        <v>-3186.8909909732402</v>
      </c>
      <c r="M253" s="95">
        <v>-945.48076975806703</v>
      </c>
      <c r="N253" s="95">
        <v>-735.77491390627802</v>
      </c>
      <c r="O253" s="95">
        <v>-741.05299801067395</v>
      </c>
      <c r="P253" s="95">
        <v>-815.83270183597199</v>
      </c>
      <c r="Q253" s="96">
        <v>-3238.1413835109902</v>
      </c>
      <c r="R253" s="95">
        <v>-950.07188185602502</v>
      </c>
      <c r="S253" s="95">
        <v>-802.72494609214095</v>
      </c>
      <c r="T253" s="95">
        <v>-772.78597525319901</v>
      </c>
      <c r="U253" s="95">
        <v>-813.23053291143799</v>
      </c>
      <c r="V253" s="96">
        <v>-3338.8133361127998</v>
      </c>
      <c r="W253" s="95">
        <v>-1004.6428397252701</v>
      </c>
      <c r="X253" s="95">
        <v>-788.32528029893501</v>
      </c>
      <c r="Y253" s="95">
        <v>-802.85877905083601</v>
      </c>
      <c r="Z253" s="95">
        <v>-902.19897997720398</v>
      </c>
      <c r="AA253" s="96">
        <v>-3498.0258790522398</v>
      </c>
      <c r="AB253" s="95">
        <v>-1083.9760959908299</v>
      </c>
      <c r="AC253" s="95">
        <v>-917.08033798329097</v>
      </c>
      <c r="AD253" s="95">
        <v>-870.79421348801804</v>
      </c>
      <c r="AE253" s="95">
        <v>-911.19967980118201</v>
      </c>
      <c r="AF253" s="96">
        <v>-3783.05032726332</v>
      </c>
      <c r="AG253" s="95">
        <v>-1241.55455793594</v>
      </c>
      <c r="AH253" s="95">
        <v>-917.23733785075797</v>
      </c>
      <c r="AI253" s="95">
        <v>-901.08132427358203</v>
      </c>
      <c r="AJ253" s="95">
        <v>-975.24006059479302</v>
      </c>
      <c r="AK253" s="96">
        <v>-4035.1132806550804</v>
      </c>
      <c r="AL253" s="95">
        <v>-1409.0287574204399</v>
      </c>
      <c r="AM253" s="95">
        <v>-1409.0287574204399</v>
      </c>
      <c r="AN253" s="95">
        <v>-959.93449588167903</v>
      </c>
      <c r="AO253" s="95">
        <v>-959.93449588167709</v>
      </c>
      <c r="AP253" s="95">
        <v>-977.66136380447597</v>
      </c>
      <c r="AQ253" s="95">
        <v>-1000.36488175615</v>
      </c>
      <c r="AR253" s="96">
        <v>-4346.9894988627402</v>
      </c>
      <c r="AS253" s="96">
        <v>-4346.9894988627402</v>
      </c>
      <c r="AT253" s="95">
        <v>-1434.80885022856</v>
      </c>
      <c r="AU253" s="95">
        <v>-1036.24460874428</v>
      </c>
    </row>
    <row r="254" spans="1:47">
      <c r="A254" s="97" t="s">
        <v>289</v>
      </c>
      <c r="B254" s="31" t="s">
        <v>30</v>
      </c>
      <c r="C254" s="98"/>
      <c r="D254" s="98"/>
      <c r="E254" s="98"/>
      <c r="F254" s="99"/>
      <c r="G254" s="100"/>
      <c r="H254" s="99">
        <v>-132</v>
      </c>
      <c r="I254" s="99">
        <v>-17.049999999999983</v>
      </c>
      <c r="J254" s="99">
        <v>0</v>
      </c>
      <c r="K254" s="99">
        <v>0</v>
      </c>
      <c r="L254" s="100">
        <v>-149.04999999999998</v>
      </c>
      <c r="M254" s="99">
        <v>-132.66</v>
      </c>
      <c r="N254" s="99">
        <v>-6.4799999999999782</v>
      </c>
      <c r="O254" s="99">
        <v>0</v>
      </c>
      <c r="P254" s="99">
        <v>0</v>
      </c>
      <c r="Q254" s="100">
        <v>-139.13999999999999</v>
      </c>
      <c r="R254" s="99">
        <v>-167.60560151104949</v>
      </c>
      <c r="S254" s="99">
        <v>-1.9357239663183701</v>
      </c>
      <c r="T254" s="99">
        <v>0</v>
      </c>
      <c r="U254" s="99">
        <v>0</v>
      </c>
      <c r="V254" s="100">
        <v>-169.54132547736785</v>
      </c>
      <c r="W254" s="99">
        <v>-185.5090039666857</v>
      </c>
      <c r="X254" s="99">
        <v>8.2096688127015049</v>
      </c>
      <c r="Y254" s="99">
        <v>0</v>
      </c>
      <c r="Z254" s="99">
        <v>5.6398418735170708E-7</v>
      </c>
      <c r="AA254" s="100">
        <v>-177.29933459</v>
      </c>
      <c r="AB254" s="99">
        <v>-199.61403759389529</v>
      </c>
      <c r="AC254" s="99">
        <v>-60.480091173117131</v>
      </c>
      <c r="AD254" s="99">
        <v>0</v>
      </c>
      <c r="AE254" s="99">
        <v>0</v>
      </c>
      <c r="AF254" s="100">
        <v>-260.09412876701242</v>
      </c>
      <c r="AG254" s="99">
        <v>-328.07143724532762</v>
      </c>
      <c r="AH254" s="99">
        <v>-6.5831934650994128E-2</v>
      </c>
      <c r="AI254" s="99">
        <v>0</v>
      </c>
      <c r="AJ254" s="99">
        <v>0</v>
      </c>
      <c r="AK254" s="100">
        <v>-328.1372691799786</v>
      </c>
      <c r="AL254" s="99">
        <v>-441.36866512362462</v>
      </c>
      <c r="AM254" s="99">
        <v>-441.36866512362462</v>
      </c>
      <c r="AN254" s="99">
        <v>-0.61740319525988951</v>
      </c>
      <c r="AO254" s="99">
        <v>-0.61740319525988951</v>
      </c>
      <c r="AP254" s="99">
        <v>0</v>
      </c>
      <c r="AQ254" s="99">
        <v>0</v>
      </c>
      <c r="AR254" s="100">
        <v>-441.98606831888452</v>
      </c>
      <c r="AS254" s="100">
        <v>-441.98606831888452</v>
      </c>
      <c r="AT254" s="99">
        <v>-313.73430286409092</v>
      </c>
      <c r="AU254" s="99">
        <v>1.5063852440909216</v>
      </c>
    </row>
    <row r="255" spans="1:47">
      <c r="A255" s="21" t="s">
        <v>290</v>
      </c>
      <c r="B255" s="28" t="s">
        <v>32</v>
      </c>
      <c r="C255" s="63">
        <v>541</v>
      </c>
      <c r="D255" s="63">
        <v>761</v>
      </c>
      <c r="E255" s="63">
        <v>396</v>
      </c>
      <c r="F255" s="63">
        <v>223</v>
      </c>
      <c r="G255" s="64">
        <v>1921</v>
      </c>
      <c r="H255" s="63">
        <v>309.24068972146199</v>
      </c>
      <c r="I255" s="63">
        <v>573.57280288359698</v>
      </c>
      <c r="J255" s="63">
        <v>657.81420497156296</v>
      </c>
      <c r="K255" s="63">
        <v>462.253962754177</v>
      </c>
      <c r="L255" s="64">
        <v>2002.8816603308001</v>
      </c>
      <c r="M255" s="137">
        <v>475.35372778264599</v>
      </c>
      <c r="N255" s="137">
        <v>634.440076289594</v>
      </c>
      <c r="O255" s="137">
        <v>495.133439750972</v>
      </c>
      <c r="P255" s="137">
        <v>488.96076161293303</v>
      </c>
      <c r="Q255" s="64">
        <v>2093.8880054361398</v>
      </c>
      <c r="R255" s="137">
        <v>380.83220563652799</v>
      </c>
      <c r="S255" s="137">
        <v>727.98587820914497</v>
      </c>
      <c r="T255" s="137">
        <v>523.82563842888101</v>
      </c>
      <c r="U255" s="137">
        <v>396.902079238689</v>
      </c>
      <c r="V255" s="64">
        <v>2029.5458015132399</v>
      </c>
      <c r="W255" s="137">
        <v>334.08755121514901</v>
      </c>
      <c r="X255" s="137">
        <v>678.57140866015504</v>
      </c>
      <c r="Y255" s="137">
        <v>594.02435484972898</v>
      </c>
      <c r="Z255" s="137">
        <v>498.57926040749902</v>
      </c>
      <c r="AA255" s="64">
        <v>2105.2625751325299</v>
      </c>
      <c r="AB255" s="137">
        <v>503.05742023448499</v>
      </c>
      <c r="AC255" s="137">
        <v>788.95420649133098</v>
      </c>
      <c r="AD255" s="137">
        <v>707.70811331276298</v>
      </c>
      <c r="AE255" s="137">
        <v>514.39759421146505</v>
      </c>
      <c r="AF255" s="64">
        <v>2514.1173342500401</v>
      </c>
      <c r="AG255" s="137">
        <v>423.36793340399402</v>
      </c>
      <c r="AH255" s="137">
        <v>643.87238393904704</v>
      </c>
      <c r="AI255" s="137">
        <v>625.77268866756901</v>
      </c>
      <c r="AJ255" s="137">
        <v>590.87071989367405</v>
      </c>
      <c r="AK255" s="64">
        <v>2283.8837259042798</v>
      </c>
      <c r="AL255" s="137">
        <v>313.632063876617</v>
      </c>
      <c r="AM255" s="137">
        <v>313.632063876617</v>
      </c>
      <c r="AN255" s="137">
        <v>1011.13878282007</v>
      </c>
      <c r="AO255" s="137">
        <v>1011.1387828200729</v>
      </c>
      <c r="AP255" s="137">
        <v>629.63418045107301</v>
      </c>
      <c r="AQ255" s="137">
        <v>712.04925341136698</v>
      </c>
      <c r="AR255" s="64">
        <v>2666.45428055913</v>
      </c>
      <c r="AS255" s="64">
        <v>2666.45428055913</v>
      </c>
      <c r="AT255" s="137">
        <v>616.43843779027497</v>
      </c>
      <c r="AU255" s="137">
        <v>869.39937285187102</v>
      </c>
    </row>
    <row r="256" spans="1:47">
      <c r="A256" s="21" t="s">
        <v>291</v>
      </c>
      <c r="B256" s="29" t="s">
        <v>34</v>
      </c>
      <c r="C256" s="101">
        <v>-81</v>
      </c>
      <c r="D256" s="101">
        <v>-384</v>
      </c>
      <c r="E256" s="101">
        <v>-78</v>
      </c>
      <c r="F256" s="101">
        <v>-112</v>
      </c>
      <c r="G256" s="106">
        <v>-655</v>
      </c>
      <c r="H256" s="95">
        <v>-121.822</v>
      </c>
      <c r="I256" s="95">
        <v>-165.97300000000001</v>
      </c>
      <c r="J256" s="95">
        <v>-165.99</v>
      </c>
      <c r="K256" s="95">
        <v>-103.38800000000001</v>
      </c>
      <c r="L256" s="96">
        <v>-557.173</v>
      </c>
      <c r="M256" s="95">
        <v>-146.202</v>
      </c>
      <c r="N256" s="95">
        <v>-81.376000000000005</v>
      </c>
      <c r="O256" s="95">
        <v>-53.6708203081485</v>
      </c>
      <c r="P256" s="95">
        <v>-37.122971957903999</v>
      </c>
      <c r="Q256" s="96">
        <v>-318.37179226605201</v>
      </c>
      <c r="R256" s="95">
        <v>-64.389440506175902</v>
      </c>
      <c r="S256" s="95">
        <v>45.20443279237</v>
      </c>
      <c r="T256" s="95">
        <v>56.818065759388098</v>
      </c>
      <c r="U256" s="95">
        <v>26.397072585282199</v>
      </c>
      <c r="V256" s="96">
        <v>64.030130630864505</v>
      </c>
      <c r="W256" s="95">
        <v>9.6425764471959301</v>
      </c>
      <c r="X256" s="95">
        <v>-69.084094929582804</v>
      </c>
      <c r="Y256" s="95">
        <v>-45.344404428824099</v>
      </c>
      <c r="Z256" s="95">
        <v>-54.832077890202697</v>
      </c>
      <c r="AA256" s="96">
        <v>-159.61800080141401</v>
      </c>
      <c r="AB256" s="95">
        <v>-159.528452770749</v>
      </c>
      <c r="AC256" s="95">
        <v>-341.674911093699</v>
      </c>
      <c r="AD256" s="95">
        <v>-217.42308244668999</v>
      </c>
      <c r="AE256" s="95">
        <v>-110.633990573161</v>
      </c>
      <c r="AF256" s="96">
        <v>-829.26043688430002</v>
      </c>
      <c r="AG256" s="95">
        <v>-67.290000000000006</v>
      </c>
      <c r="AH256" s="95">
        <v>40.707824760229499</v>
      </c>
      <c r="AI256" s="95">
        <v>-11.737073530943899</v>
      </c>
      <c r="AJ256" s="95">
        <v>-1.14704431737973</v>
      </c>
      <c r="AK256" s="96">
        <v>-39.466293088094197</v>
      </c>
      <c r="AL256" s="95">
        <v>-278.31799999999998</v>
      </c>
      <c r="AM256" s="95">
        <v>-278.31799999999998</v>
      </c>
      <c r="AN256" s="95">
        <v>76.414000000000001</v>
      </c>
      <c r="AO256" s="95">
        <v>76.413999999999987</v>
      </c>
      <c r="AP256" s="95">
        <v>-33.863</v>
      </c>
      <c r="AQ256" s="95">
        <v>-14.9009120169368</v>
      </c>
      <c r="AR256" s="96">
        <v>-250.66791201693701</v>
      </c>
      <c r="AS256" s="96">
        <v>-250.66791201693701</v>
      </c>
      <c r="AT256" s="95">
        <v>-36.003999999999998</v>
      </c>
      <c r="AU256" s="95">
        <v>-32.375287823306998</v>
      </c>
    </row>
    <row r="257" spans="1:47">
      <c r="A257" s="97" t="s">
        <v>292</v>
      </c>
      <c r="B257" s="31" t="s">
        <v>36</v>
      </c>
      <c r="C257" s="98"/>
      <c r="D257" s="98"/>
      <c r="E257" s="98"/>
      <c r="F257" s="99"/>
      <c r="G257" s="100"/>
      <c r="H257" s="99">
        <v>0</v>
      </c>
      <c r="I257" s="99">
        <v>-50</v>
      </c>
      <c r="J257" s="99">
        <v>-50</v>
      </c>
      <c r="K257" s="99">
        <v>0</v>
      </c>
      <c r="L257" s="100">
        <v>-100</v>
      </c>
      <c r="M257" s="99">
        <v>-40</v>
      </c>
      <c r="N257" s="99">
        <v>0</v>
      </c>
      <c r="O257" s="99">
        <v>-75</v>
      </c>
      <c r="P257" s="99">
        <v>0</v>
      </c>
      <c r="Q257" s="100">
        <v>-115</v>
      </c>
      <c r="R257" s="99">
        <v>0</v>
      </c>
      <c r="S257" s="99">
        <v>0</v>
      </c>
      <c r="T257" s="99">
        <v>0</v>
      </c>
      <c r="U257" s="99">
        <v>0</v>
      </c>
      <c r="V257" s="100">
        <v>0</v>
      </c>
      <c r="W257" s="99">
        <v>0</v>
      </c>
      <c r="X257" s="99">
        <v>0</v>
      </c>
      <c r="Y257" s="99">
        <v>0</v>
      </c>
      <c r="Z257" s="99">
        <v>0</v>
      </c>
      <c r="AA257" s="100">
        <v>0</v>
      </c>
      <c r="AB257" s="99">
        <v>0</v>
      </c>
      <c r="AC257" s="99">
        <v>0</v>
      </c>
      <c r="AD257" s="99">
        <v>0</v>
      </c>
      <c r="AE257" s="99">
        <v>0</v>
      </c>
      <c r="AF257" s="100">
        <v>0</v>
      </c>
      <c r="AG257" s="99">
        <v>0</v>
      </c>
      <c r="AH257" s="99">
        <v>0</v>
      </c>
      <c r="AI257" s="99">
        <v>0</v>
      </c>
      <c r="AJ257" s="99">
        <v>0</v>
      </c>
      <c r="AK257" s="100">
        <v>0</v>
      </c>
      <c r="AL257" s="99">
        <v>0</v>
      </c>
      <c r="AM257" s="99">
        <v>0</v>
      </c>
      <c r="AN257" s="99">
        <v>0</v>
      </c>
      <c r="AO257" s="99">
        <v>0</v>
      </c>
      <c r="AP257" s="99">
        <v>0</v>
      </c>
      <c r="AQ257" s="99">
        <v>0</v>
      </c>
      <c r="AR257" s="100">
        <v>0</v>
      </c>
      <c r="AS257" s="100">
        <v>0</v>
      </c>
      <c r="AT257" s="99">
        <v>0</v>
      </c>
      <c r="AU257" s="99">
        <v>0</v>
      </c>
    </row>
    <row r="258" spans="1:47">
      <c r="A258" s="21" t="s">
        <v>293</v>
      </c>
      <c r="B258" s="29" t="s">
        <v>38</v>
      </c>
      <c r="C258" s="101">
        <v>64</v>
      </c>
      <c r="D258" s="101">
        <v>-45</v>
      </c>
      <c r="E258" s="101">
        <v>59</v>
      </c>
      <c r="F258" s="101">
        <v>-18</v>
      </c>
      <c r="G258" s="106">
        <v>60</v>
      </c>
      <c r="H258" s="101">
        <v>62.100999999999999</v>
      </c>
      <c r="I258" s="101">
        <v>61.185000000000002</v>
      </c>
      <c r="J258" s="101">
        <v>59.002000000000002</v>
      </c>
      <c r="K258" s="101">
        <v>29.196999999999999</v>
      </c>
      <c r="L258" s="106">
        <v>211.48500000000001</v>
      </c>
      <c r="M258" s="138">
        <v>69.349000000000004</v>
      </c>
      <c r="N258" s="138">
        <v>59.651000000000003</v>
      </c>
      <c r="O258" s="138">
        <v>163</v>
      </c>
      <c r="P258" s="138">
        <v>-15.246</v>
      </c>
      <c r="Q258" s="106">
        <v>276.75400000000002</v>
      </c>
      <c r="R258" s="138">
        <v>1.0660000000000001</v>
      </c>
      <c r="S258" s="138">
        <v>-0.26600000000000001</v>
      </c>
      <c r="T258" s="138">
        <v>0.97</v>
      </c>
      <c r="U258" s="138">
        <v>-1.39</v>
      </c>
      <c r="V258" s="106">
        <v>0.38</v>
      </c>
      <c r="W258" s="138">
        <v>-0.192</v>
      </c>
      <c r="X258" s="138">
        <v>-0.95899999999999996</v>
      </c>
      <c r="Y258" s="138">
        <v>2.1989999999999998</v>
      </c>
      <c r="Z258" s="138">
        <v>3.1429999999999998</v>
      </c>
      <c r="AA258" s="106">
        <v>4.1909999999999998</v>
      </c>
      <c r="AB258" s="138">
        <v>1.59483215520782</v>
      </c>
      <c r="AC258" s="138">
        <v>2.7461653463257498</v>
      </c>
      <c r="AD258" s="138">
        <v>0.34001566985766501</v>
      </c>
      <c r="AE258" s="138">
        <v>2.3078529489203299</v>
      </c>
      <c r="AF258" s="106">
        <v>6.9888661203115596</v>
      </c>
      <c r="AG258" s="138">
        <v>1.57366752302855</v>
      </c>
      <c r="AH258" s="138">
        <v>1.8052546692900999</v>
      </c>
      <c r="AI258" s="138">
        <v>2.1086923931546</v>
      </c>
      <c r="AJ258" s="138">
        <v>2.0645367272055801</v>
      </c>
      <c r="AK258" s="106">
        <v>7.5521513126788298</v>
      </c>
      <c r="AL258" s="138">
        <v>2.8691409503337799</v>
      </c>
      <c r="AM258" s="138">
        <v>2.8691409503337799</v>
      </c>
      <c r="AN258" s="138">
        <v>3.2440560652441301</v>
      </c>
      <c r="AO258" s="138">
        <v>3.2440560652441301</v>
      </c>
      <c r="AP258" s="138">
        <v>5.0726097594725799</v>
      </c>
      <c r="AQ258" s="138">
        <v>4.2367150043474897</v>
      </c>
      <c r="AR258" s="106">
        <v>15.422521779398</v>
      </c>
      <c r="AS258" s="106">
        <v>15.422521779398</v>
      </c>
      <c r="AT258" s="138">
        <v>3.6286345459626501</v>
      </c>
      <c r="AU258" s="138">
        <v>7.2648234943469197</v>
      </c>
    </row>
    <row r="259" spans="1:47">
      <c r="A259" s="21" t="s">
        <v>294</v>
      </c>
      <c r="B259" s="29" t="s">
        <v>40</v>
      </c>
      <c r="C259" s="101">
        <v>1</v>
      </c>
      <c r="D259" s="101">
        <v>0</v>
      </c>
      <c r="E259" s="101">
        <v>0</v>
      </c>
      <c r="F259" s="101">
        <v>-8</v>
      </c>
      <c r="G259" s="106">
        <v>-7</v>
      </c>
      <c r="H259" s="101">
        <v>0.435</v>
      </c>
      <c r="I259" s="101">
        <v>0.372</v>
      </c>
      <c r="J259" s="101">
        <v>-7.0000000000000007E-2</v>
      </c>
      <c r="K259" s="101">
        <v>0.08</v>
      </c>
      <c r="L259" s="106">
        <v>0.81699999999999995</v>
      </c>
      <c r="M259" s="138">
        <v>-1.4E-2</v>
      </c>
      <c r="N259" s="138">
        <v>4.0000000000000001E-3</v>
      </c>
      <c r="O259" s="138">
        <v>2.3519999999999999</v>
      </c>
      <c r="P259" s="138">
        <v>10.285</v>
      </c>
      <c r="Q259" s="106">
        <v>12.627000000000001</v>
      </c>
      <c r="R259" s="138">
        <v>-4.0000000000000001E-3</v>
      </c>
      <c r="S259" s="138">
        <v>13.385</v>
      </c>
      <c r="T259" s="138">
        <v>0.63100000000000001</v>
      </c>
      <c r="U259" s="138">
        <v>-0.313</v>
      </c>
      <c r="V259" s="106">
        <v>13.699</v>
      </c>
      <c r="W259" s="138">
        <v>2.5419999999999998</v>
      </c>
      <c r="X259" s="138">
        <v>-0.01</v>
      </c>
      <c r="Y259" s="138">
        <v>-3.4409999999999998</v>
      </c>
      <c r="Z259" s="138">
        <v>6.95</v>
      </c>
      <c r="AA259" s="106">
        <v>6.0410000000000004</v>
      </c>
      <c r="AB259" s="138">
        <v>-0.17899999999999999</v>
      </c>
      <c r="AC259" s="138">
        <v>-9.4E-2</v>
      </c>
      <c r="AD259" s="138">
        <v>1.1970000000000001</v>
      </c>
      <c r="AE259" s="138">
        <v>-2.5999999999999999E-2</v>
      </c>
      <c r="AF259" s="106">
        <v>0.89800000000000002</v>
      </c>
      <c r="AG259" s="138">
        <v>0.13900000000000001</v>
      </c>
      <c r="AH259" s="138">
        <v>-37.048999999999999</v>
      </c>
      <c r="AI259" s="138">
        <v>-2.5779999999999998</v>
      </c>
      <c r="AJ259" s="138">
        <v>0.4</v>
      </c>
      <c r="AK259" s="106">
        <v>-39.088000000000001</v>
      </c>
      <c r="AL259" s="138">
        <v>4.3999999999999997E-2</v>
      </c>
      <c r="AM259" s="138">
        <v>4.3999999999999997E-2</v>
      </c>
      <c r="AN259" s="138">
        <v>-0.95699999999999996</v>
      </c>
      <c r="AO259" s="138">
        <v>-0.95700000000000007</v>
      </c>
      <c r="AP259" s="138">
        <v>1.409</v>
      </c>
      <c r="AQ259" s="138">
        <v>-8.7739999999999991</v>
      </c>
      <c r="AR259" s="106">
        <v>-8.2780000000000005</v>
      </c>
      <c r="AS259" s="106">
        <v>-8.2780000000000005</v>
      </c>
      <c r="AT259" s="138">
        <v>5</v>
      </c>
      <c r="AU259" s="138">
        <v>0.10299999999999999</v>
      </c>
    </row>
    <row r="260" spans="1:47">
      <c r="A260" s="21" t="s">
        <v>295</v>
      </c>
      <c r="B260" s="29" t="s">
        <v>42</v>
      </c>
      <c r="C260" s="101">
        <v>0</v>
      </c>
      <c r="D260" s="101">
        <v>0</v>
      </c>
      <c r="E260" s="101">
        <v>0</v>
      </c>
      <c r="F260" s="101">
        <v>0</v>
      </c>
      <c r="G260" s="106">
        <v>0</v>
      </c>
      <c r="H260" s="101">
        <v>0</v>
      </c>
      <c r="I260" s="101">
        <v>0</v>
      </c>
      <c r="J260" s="101">
        <v>0</v>
      </c>
      <c r="K260" s="101">
        <v>0</v>
      </c>
      <c r="L260" s="106">
        <v>0</v>
      </c>
      <c r="M260" s="138">
        <v>0</v>
      </c>
      <c r="N260" s="138">
        <v>0</v>
      </c>
      <c r="O260" s="138">
        <v>0</v>
      </c>
      <c r="P260" s="138">
        <v>0</v>
      </c>
      <c r="Q260" s="106">
        <v>0</v>
      </c>
      <c r="R260" s="138">
        <v>0</v>
      </c>
      <c r="S260" s="138">
        <v>0</v>
      </c>
      <c r="T260" s="138">
        <v>0</v>
      </c>
      <c r="U260" s="138">
        <v>0</v>
      </c>
      <c r="V260" s="106">
        <v>0</v>
      </c>
      <c r="W260" s="138">
        <v>0</v>
      </c>
      <c r="X260" s="138">
        <v>0</v>
      </c>
      <c r="Y260" s="138">
        <v>0</v>
      </c>
      <c r="Z260" s="138">
        <v>21.661000000000001</v>
      </c>
      <c r="AA260" s="106">
        <v>21.661000000000001</v>
      </c>
      <c r="AB260" s="138">
        <v>0</v>
      </c>
      <c r="AC260" s="138">
        <v>0</v>
      </c>
      <c r="AD260" s="138">
        <v>0</v>
      </c>
      <c r="AE260" s="138">
        <v>0</v>
      </c>
      <c r="AF260" s="106">
        <v>0</v>
      </c>
      <c r="AG260" s="138">
        <v>0</v>
      </c>
      <c r="AH260" s="138">
        <v>0</v>
      </c>
      <c r="AI260" s="138">
        <v>6.1734623126250499E-2</v>
      </c>
      <c r="AJ260" s="138">
        <v>1.28287927261843E-3</v>
      </c>
      <c r="AK260" s="106">
        <v>6.3017502398868996E-2</v>
      </c>
      <c r="AL260" s="138">
        <v>0</v>
      </c>
      <c r="AM260" s="138">
        <v>0</v>
      </c>
      <c r="AN260" s="138">
        <v>0</v>
      </c>
      <c r="AO260" s="138">
        <v>0</v>
      </c>
      <c r="AP260" s="138">
        <v>0</v>
      </c>
      <c r="AQ260" s="138">
        <v>0</v>
      </c>
      <c r="AR260" s="106">
        <v>0</v>
      </c>
      <c r="AS260" s="106">
        <v>0</v>
      </c>
      <c r="AT260" s="138">
        <v>0</v>
      </c>
      <c r="AU260" s="138">
        <v>0</v>
      </c>
    </row>
    <row r="261" spans="1:47">
      <c r="A261" s="21" t="s">
        <v>296</v>
      </c>
      <c r="B261" s="28" t="s">
        <v>44</v>
      </c>
      <c r="C261" s="63">
        <v>525</v>
      </c>
      <c r="D261" s="63">
        <v>332</v>
      </c>
      <c r="E261" s="63">
        <v>377</v>
      </c>
      <c r="F261" s="63">
        <v>85</v>
      </c>
      <c r="G261" s="64">
        <v>1319</v>
      </c>
      <c r="H261" s="63">
        <v>249.95468972146199</v>
      </c>
      <c r="I261" s="63">
        <v>469.15680288359698</v>
      </c>
      <c r="J261" s="63">
        <v>550.75620497156297</v>
      </c>
      <c r="K261" s="63">
        <v>388.14296275417701</v>
      </c>
      <c r="L261" s="64">
        <v>1658.0106603308</v>
      </c>
      <c r="M261" s="137">
        <v>398.48672778264603</v>
      </c>
      <c r="N261" s="137">
        <v>612.719076289594</v>
      </c>
      <c r="O261" s="137">
        <v>606.81461944282398</v>
      </c>
      <c r="P261" s="137">
        <v>446.87678965502801</v>
      </c>
      <c r="Q261" s="64">
        <v>2064.8972131700898</v>
      </c>
      <c r="R261" s="137">
        <v>317.50476513035198</v>
      </c>
      <c r="S261" s="137">
        <v>786.30931100151497</v>
      </c>
      <c r="T261" s="137">
        <v>582.244704188269</v>
      </c>
      <c r="U261" s="137">
        <v>421.59615182397198</v>
      </c>
      <c r="V261" s="64">
        <v>2107.6549321441098</v>
      </c>
      <c r="W261" s="137">
        <v>346.08012766234498</v>
      </c>
      <c r="X261" s="137">
        <v>608.51831373057303</v>
      </c>
      <c r="Y261" s="137">
        <v>547.43795042090505</v>
      </c>
      <c r="Z261" s="137">
        <v>475.501182517296</v>
      </c>
      <c r="AA261" s="64">
        <v>1977.5375743311199</v>
      </c>
      <c r="AB261" s="137">
        <v>344.94479961894302</v>
      </c>
      <c r="AC261" s="137">
        <v>449.93146074395798</v>
      </c>
      <c r="AD261" s="137">
        <v>491.82204653593101</v>
      </c>
      <c r="AE261" s="137">
        <v>406.04545658722498</v>
      </c>
      <c r="AF261" s="64">
        <v>1692.7437634860601</v>
      </c>
      <c r="AG261" s="137">
        <v>357.79060092702201</v>
      </c>
      <c r="AH261" s="137">
        <v>649.33646336856702</v>
      </c>
      <c r="AI261" s="137">
        <v>613.628042152906</v>
      </c>
      <c r="AJ261" s="137">
        <v>592.18949518277202</v>
      </c>
      <c r="AK261" s="64">
        <v>2212.94460163127</v>
      </c>
      <c r="AL261" s="137">
        <v>38.227204826951201</v>
      </c>
      <c r="AM261" s="137">
        <v>38.227204826951201</v>
      </c>
      <c r="AN261" s="137">
        <v>1089.83983888532</v>
      </c>
      <c r="AO261" s="137">
        <v>1089.8398388853188</v>
      </c>
      <c r="AP261" s="137">
        <v>602.25279021054496</v>
      </c>
      <c r="AQ261" s="137">
        <v>692.61105639877803</v>
      </c>
      <c r="AR261" s="64">
        <v>2422.9308903215901</v>
      </c>
      <c r="AS261" s="64">
        <v>2422.9308903215901</v>
      </c>
      <c r="AT261" s="137">
        <v>589.06307233623795</v>
      </c>
      <c r="AU261" s="137">
        <v>844.39190852291097</v>
      </c>
    </row>
    <row r="262" spans="1:47">
      <c r="A262" s="21" t="s">
        <v>297</v>
      </c>
      <c r="B262" s="29" t="s">
        <v>46</v>
      </c>
      <c r="C262" s="101">
        <v>-181</v>
      </c>
      <c r="D262" s="101">
        <v>-217</v>
      </c>
      <c r="E262" s="101">
        <v>-53</v>
      </c>
      <c r="F262" s="101">
        <v>-3</v>
      </c>
      <c r="G262" s="106">
        <v>-454</v>
      </c>
      <c r="H262" s="101">
        <v>-80.548721846194596</v>
      </c>
      <c r="I262" s="101">
        <v>-107.01542457331701</v>
      </c>
      <c r="J262" s="101">
        <v>-73.284123229868001</v>
      </c>
      <c r="K262" s="101">
        <v>-109.396596489478</v>
      </c>
      <c r="L262" s="106">
        <v>-370.24486613885699</v>
      </c>
      <c r="M262" s="138">
        <v>-84.389068890634405</v>
      </c>
      <c r="N262" s="138">
        <v>-165.92974443613301</v>
      </c>
      <c r="O262" s="138">
        <v>-196.515710481295</v>
      </c>
      <c r="P262" s="138">
        <v>-263.33331800242399</v>
      </c>
      <c r="Q262" s="106">
        <v>-710.16784181048695</v>
      </c>
      <c r="R262" s="138">
        <v>-107.959225733765</v>
      </c>
      <c r="S262" s="138">
        <v>-197.09613491463401</v>
      </c>
      <c r="T262" s="138">
        <v>-166.45295333640601</v>
      </c>
      <c r="U262" s="138">
        <v>-78.726685963281696</v>
      </c>
      <c r="V262" s="106">
        <v>-550.23499994808799</v>
      </c>
      <c r="W262" s="138">
        <v>-129.408847105608</v>
      </c>
      <c r="X262" s="138">
        <v>-148.200986309021</v>
      </c>
      <c r="Y262" s="138">
        <v>-62.8530423816051</v>
      </c>
      <c r="Z262" s="138">
        <v>-66.9593305349334</v>
      </c>
      <c r="AA262" s="106">
        <v>-407.42220633116801</v>
      </c>
      <c r="AB262" s="138">
        <v>-55.700033655251502</v>
      </c>
      <c r="AC262" s="138">
        <v>-47.412779236923498</v>
      </c>
      <c r="AD262" s="138">
        <v>-119.49721040154</v>
      </c>
      <c r="AE262" s="138">
        <v>-55.127758607754302</v>
      </c>
      <c r="AF262" s="106">
        <v>-277.73778190146902</v>
      </c>
      <c r="AG262" s="138">
        <v>-65.918002770957699</v>
      </c>
      <c r="AH262" s="138">
        <v>-153.35630760304099</v>
      </c>
      <c r="AI262" s="138">
        <v>-135.46695873313001</v>
      </c>
      <c r="AJ262" s="138">
        <v>-157.01669351618301</v>
      </c>
      <c r="AK262" s="106">
        <v>-511.75796262331102</v>
      </c>
      <c r="AL262" s="138">
        <v>-75.292929253194401</v>
      </c>
      <c r="AM262" s="138">
        <v>-75.292929253194401</v>
      </c>
      <c r="AN262" s="138">
        <v>-204.37506855051001</v>
      </c>
      <c r="AO262" s="138">
        <v>-204.37506855050958</v>
      </c>
      <c r="AP262" s="138">
        <v>-156.129374748716</v>
      </c>
      <c r="AQ262" s="138">
        <v>-156.31913232720399</v>
      </c>
      <c r="AR262" s="106">
        <v>-592.11650487962402</v>
      </c>
      <c r="AS262" s="106">
        <v>-592.11650487962402</v>
      </c>
      <c r="AT262" s="138">
        <v>-183.479099915224</v>
      </c>
      <c r="AU262" s="138">
        <v>-174.350841914271</v>
      </c>
    </row>
    <row r="263" spans="1:47">
      <c r="A263" s="21" t="s">
        <v>298</v>
      </c>
      <c r="B263" s="29" t="s">
        <v>48</v>
      </c>
      <c r="C263" s="101">
        <v>0</v>
      </c>
      <c r="D263" s="101">
        <v>-1</v>
      </c>
      <c r="E263" s="101">
        <v>-1</v>
      </c>
      <c r="F263" s="101">
        <v>0</v>
      </c>
      <c r="G263" s="106">
        <v>-2</v>
      </c>
      <c r="H263" s="101">
        <v>-9.0999999999999998E-2</v>
      </c>
      <c r="I263" s="101">
        <v>11.255000000000001</v>
      </c>
      <c r="J263" s="101">
        <v>-0.35699999999999998</v>
      </c>
      <c r="K263" s="101">
        <v>0.09</v>
      </c>
      <c r="L263" s="106">
        <v>10.897</v>
      </c>
      <c r="M263" s="138">
        <v>0</v>
      </c>
      <c r="N263" s="138">
        <v>0</v>
      </c>
      <c r="O263" s="138">
        <v>0</v>
      </c>
      <c r="P263" s="138">
        <v>0</v>
      </c>
      <c r="Q263" s="106">
        <v>0</v>
      </c>
      <c r="R263" s="138">
        <v>0</v>
      </c>
      <c r="S263" s="138">
        <v>0</v>
      </c>
      <c r="T263" s="138">
        <v>0</v>
      </c>
      <c r="U263" s="138">
        <v>0</v>
      </c>
      <c r="V263" s="106">
        <v>0</v>
      </c>
      <c r="W263" s="138">
        <v>0</v>
      </c>
      <c r="X263" s="138">
        <v>0</v>
      </c>
      <c r="Y263" s="138">
        <v>0</v>
      </c>
      <c r="Z263" s="138">
        <v>0</v>
      </c>
      <c r="AA263" s="106">
        <v>0</v>
      </c>
      <c r="AB263" s="138">
        <v>0</v>
      </c>
      <c r="AC263" s="138">
        <v>0</v>
      </c>
      <c r="AD263" s="138">
        <v>0</v>
      </c>
      <c r="AE263" s="138">
        <v>0</v>
      </c>
      <c r="AF263" s="106">
        <v>0</v>
      </c>
      <c r="AG263" s="138">
        <v>0</v>
      </c>
      <c r="AH263" s="138">
        <v>0</v>
      </c>
      <c r="AI263" s="138">
        <v>0</v>
      </c>
      <c r="AJ263" s="138">
        <v>0</v>
      </c>
      <c r="AK263" s="106">
        <v>0</v>
      </c>
      <c r="AL263" s="138">
        <v>0</v>
      </c>
      <c r="AM263" s="138">
        <v>0</v>
      </c>
      <c r="AN263" s="138">
        <v>0</v>
      </c>
      <c r="AO263" s="138">
        <v>0</v>
      </c>
      <c r="AP263" s="138">
        <v>-1.0609999999999999</v>
      </c>
      <c r="AQ263" s="138">
        <v>1.0609999999999999</v>
      </c>
      <c r="AR263" s="106">
        <v>0</v>
      </c>
      <c r="AS263" s="106">
        <v>0</v>
      </c>
      <c r="AT263" s="138">
        <v>0</v>
      </c>
      <c r="AU263" s="138">
        <v>0</v>
      </c>
    </row>
    <row r="264" spans="1:47">
      <c r="A264" s="21" t="s">
        <v>299</v>
      </c>
      <c r="B264" s="28" t="s">
        <v>50</v>
      </c>
      <c r="C264" s="63">
        <v>344</v>
      </c>
      <c r="D264" s="63">
        <v>114</v>
      </c>
      <c r="E264" s="63">
        <v>323</v>
      </c>
      <c r="F264" s="63">
        <v>82</v>
      </c>
      <c r="G264" s="64">
        <v>863</v>
      </c>
      <c r="H264" s="63">
        <v>169.314967875268</v>
      </c>
      <c r="I264" s="63">
        <v>373.39637831028</v>
      </c>
      <c r="J264" s="63">
        <v>477.11508174169501</v>
      </c>
      <c r="K264" s="63">
        <v>278.83636626470002</v>
      </c>
      <c r="L264" s="64">
        <v>1298.6627941919401</v>
      </c>
      <c r="M264" s="137">
        <v>314.09765889201202</v>
      </c>
      <c r="N264" s="137">
        <v>446.78933185346102</v>
      </c>
      <c r="O264" s="137">
        <v>410.29890896152898</v>
      </c>
      <c r="P264" s="137">
        <v>183.54347165260401</v>
      </c>
      <c r="Q264" s="64">
        <v>1354.7293713596</v>
      </c>
      <c r="R264" s="137">
        <v>209.545539396587</v>
      </c>
      <c r="S264" s="137">
        <v>589.21317608688105</v>
      </c>
      <c r="T264" s="137">
        <v>415.79175085186301</v>
      </c>
      <c r="U264" s="137">
        <v>342.86946586069001</v>
      </c>
      <c r="V264" s="64">
        <v>1557.41993219602</v>
      </c>
      <c r="W264" s="137">
        <v>216.671280556737</v>
      </c>
      <c r="X264" s="137">
        <v>460.317327421551</v>
      </c>
      <c r="Y264" s="137">
        <v>484.58490803929999</v>
      </c>
      <c r="Z264" s="137">
        <v>408.54185198236303</v>
      </c>
      <c r="AA264" s="64">
        <v>1570.11536799995</v>
      </c>
      <c r="AB264" s="137">
        <v>289.24476596369198</v>
      </c>
      <c r="AC264" s="137">
        <v>402.51868150703399</v>
      </c>
      <c r="AD264" s="137">
        <v>372.32483613439098</v>
      </c>
      <c r="AE264" s="137">
        <v>350.91769797947001</v>
      </c>
      <c r="AF264" s="64">
        <v>1415.00598158459</v>
      </c>
      <c r="AG264" s="137">
        <v>291.87259815606501</v>
      </c>
      <c r="AH264" s="137">
        <v>495.98015576552598</v>
      </c>
      <c r="AI264" s="137">
        <v>478.16108341977701</v>
      </c>
      <c r="AJ264" s="137">
        <v>435.17280166658998</v>
      </c>
      <c r="AK264" s="64">
        <v>1701.1866390079599</v>
      </c>
      <c r="AL264" s="137">
        <v>-37.0657244262433</v>
      </c>
      <c r="AM264" s="137">
        <v>-37.0657244262433</v>
      </c>
      <c r="AN264" s="137">
        <v>885.46477033480699</v>
      </c>
      <c r="AO264" s="137">
        <v>885.46477033480721</v>
      </c>
      <c r="AP264" s="137">
        <v>445.062415461829</v>
      </c>
      <c r="AQ264" s="137">
        <v>537.35292407157397</v>
      </c>
      <c r="AR264" s="64">
        <v>1830.81438544197</v>
      </c>
      <c r="AS264" s="64">
        <v>1830.81438544197</v>
      </c>
      <c r="AT264" s="137">
        <v>405.58397242101302</v>
      </c>
      <c r="AU264" s="137">
        <v>670.04106660863999</v>
      </c>
    </row>
    <row r="265" spans="1:47">
      <c r="A265" s="21" t="s">
        <v>300</v>
      </c>
      <c r="B265" s="29" t="s">
        <v>52</v>
      </c>
      <c r="C265" s="101">
        <v>-10</v>
      </c>
      <c r="D265" s="101">
        <v>-6</v>
      </c>
      <c r="E265" s="101">
        <v>-11</v>
      </c>
      <c r="F265" s="101">
        <v>-6</v>
      </c>
      <c r="G265" s="106">
        <v>-33</v>
      </c>
      <c r="H265" s="101">
        <v>-6.4322613456557498</v>
      </c>
      <c r="I265" s="101">
        <v>-10.423940012184501</v>
      </c>
      <c r="J265" s="101">
        <v>-18.804828523695502</v>
      </c>
      <c r="K265" s="101">
        <v>-8.2426983146188597</v>
      </c>
      <c r="L265" s="106">
        <v>-43.903728196154603</v>
      </c>
      <c r="M265" s="138">
        <v>-10.1936132971158</v>
      </c>
      <c r="N265" s="138">
        <v>-15.542041266324199</v>
      </c>
      <c r="O265" s="138">
        <v>-13.0197269677868</v>
      </c>
      <c r="P265" s="138">
        <v>-9.0466184687731896</v>
      </c>
      <c r="Q265" s="106">
        <v>-47.802</v>
      </c>
      <c r="R265" s="138">
        <v>-3.94800151571207</v>
      </c>
      <c r="S265" s="138">
        <v>-11.564003701550099</v>
      </c>
      <c r="T265" s="138">
        <v>-7.7960031134021399</v>
      </c>
      <c r="U265" s="138">
        <v>-6.2110028255347904</v>
      </c>
      <c r="V265" s="106">
        <v>-29.519011156199099</v>
      </c>
      <c r="W265" s="138">
        <v>-4.3840013291200499</v>
      </c>
      <c r="X265" s="138">
        <v>-8.5660028012940597</v>
      </c>
      <c r="Y265" s="138">
        <v>-9.5740029488037095</v>
      </c>
      <c r="Z265" s="138">
        <v>-9.5330088037665508</v>
      </c>
      <c r="AA265" s="106">
        <v>-32.057015882984402</v>
      </c>
      <c r="AB265" s="138">
        <v>-15.8215301230204</v>
      </c>
      <c r="AC265" s="138">
        <v>-23.422598296885798</v>
      </c>
      <c r="AD265" s="138">
        <v>-22.652578878223402</v>
      </c>
      <c r="AE265" s="138">
        <v>-22.6927332747096</v>
      </c>
      <c r="AF265" s="106">
        <v>-84.589440572839095</v>
      </c>
      <c r="AG265" s="138">
        <v>-15.6014798926517</v>
      </c>
      <c r="AH265" s="138">
        <v>-22.999829299755898</v>
      </c>
      <c r="AI265" s="138">
        <v>-26.490426269794501</v>
      </c>
      <c r="AJ265" s="138">
        <v>-25.221795134520399</v>
      </c>
      <c r="AK265" s="106">
        <v>-90.313530596722501</v>
      </c>
      <c r="AL265" s="138">
        <v>-5.9952626646922402</v>
      </c>
      <c r="AM265" s="138">
        <v>-5.9952626646922402</v>
      </c>
      <c r="AN265" s="138">
        <v>-42.759600071979001</v>
      </c>
      <c r="AO265" s="138">
        <v>-42.759600071979058</v>
      </c>
      <c r="AP265" s="138">
        <v>-33.224077002145798</v>
      </c>
      <c r="AQ265" s="138">
        <v>-38.132601684001003</v>
      </c>
      <c r="AR265" s="106">
        <v>-120.11154142281799</v>
      </c>
      <c r="AS265" s="106">
        <v>-120.11154142281799</v>
      </c>
      <c r="AT265" s="138">
        <v>-29.1662976992043</v>
      </c>
      <c r="AU265" s="138">
        <v>-48.012863367102597</v>
      </c>
    </row>
    <row r="266" spans="1:47">
      <c r="A266" s="21" t="s">
        <v>301</v>
      </c>
      <c r="B266" s="36" t="s">
        <v>54</v>
      </c>
      <c r="C266" s="64">
        <v>334</v>
      </c>
      <c r="D266" s="64">
        <v>108</v>
      </c>
      <c r="E266" s="64">
        <v>312</v>
      </c>
      <c r="F266" s="64">
        <v>76</v>
      </c>
      <c r="G266" s="64">
        <v>830</v>
      </c>
      <c r="H266" s="64">
        <v>162.88270652961199</v>
      </c>
      <c r="I266" s="64">
        <v>362.97243829809599</v>
      </c>
      <c r="J266" s="64">
        <v>458.31025321800001</v>
      </c>
      <c r="K266" s="64">
        <v>270.593667950081</v>
      </c>
      <c r="L266" s="64">
        <v>1254.75906599579</v>
      </c>
      <c r="M266" s="140">
        <v>303.90404559489599</v>
      </c>
      <c r="N266" s="140">
        <v>431.24729058713598</v>
      </c>
      <c r="O266" s="140">
        <v>397.27918199374199</v>
      </c>
      <c r="P266" s="140">
        <v>174.49685318383101</v>
      </c>
      <c r="Q266" s="64">
        <v>1306.9273713596001</v>
      </c>
      <c r="R266" s="140">
        <v>205.597537880875</v>
      </c>
      <c r="S266" s="140">
        <v>577.64917238533098</v>
      </c>
      <c r="T266" s="140">
        <v>407.99574773846098</v>
      </c>
      <c r="U266" s="140">
        <v>336.65846303515502</v>
      </c>
      <c r="V266" s="64">
        <v>1527.9009210398201</v>
      </c>
      <c r="W266" s="140">
        <v>212.28727922761701</v>
      </c>
      <c r="X266" s="140">
        <v>451.75132462025698</v>
      </c>
      <c r="Y266" s="140">
        <v>475.01090509049601</v>
      </c>
      <c r="Z266" s="140">
        <v>399.00884317859601</v>
      </c>
      <c r="AA266" s="64">
        <v>1538.0583521169699</v>
      </c>
      <c r="AB266" s="140">
        <v>273.42323584067202</v>
      </c>
      <c r="AC266" s="140">
        <v>379.09608321014798</v>
      </c>
      <c r="AD266" s="140">
        <v>349.67225725616697</v>
      </c>
      <c r="AE266" s="140">
        <v>328.22496470476102</v>
      </c>
      <c r="AF266" s="64">
        <v>1330.41654101175</v>
      </c>
      <c r="AG266" s="140">
        <v>276.27111826341297</v>
      </c>
      <c r="AH266" s="140">
        <v>472.98032646577002</v>
      </c>
      <c r="AI266" s="140">
        <v>451.67065714998199</v>
      </c>
      <c r="AJ266" s="140">
        <v>409.95100653206902</v>
      </c>
      <c r="AK266" s="64">
        <v>1610.8731084112301</v>
      </c>
      <c r="AL266" s="140">
        <v>-43.060987090935598</v>
      </c>
      <c r="AM266" s="140">
        <v>-43.060987090935598</v>
      </c>
      <c r="AN266" s="140">
        <v>842.70517026282801</v>
      </c>
      <c r="AO266" s="140">
        <v>842.70517026282755</v>
      </c>
      <c r="AP266" s="140">
        <v>411.83833845968297</v>
      </c>
      <c r="AQ266" s="140">
        <v>499.22032238757299</v>
      </c>
      <c r="AR266" s="64">
        <v>1710.70284401915</v>
      </c>
      <c r="AS266" s="64">
        <v>1710.70284401915</v>
      </c>
      <c r="AT266" s="140">
        <v>376.41767472180902</v>
      </c>
      <c r="AU266" s="140">
        <v>622.02820324153697</v>
      </c>
    </row>
    <row r="267" spans="1:47">
      <c r="A267" s="115" t="s">
        <v>286</v>
      </c>
      <c r="B267" s="31" t="s">
        <v>287</v>
      </c>
      <c r="C267" s="98">
        <v>6</v>
      </c>
      <c r="D267" s="98">
        <v>82</v>
      </c>
      <c r="E267" s="98">
        <v>50</v>
      </c>
      <c r="F267" s="99">
        <v>-62</v>
      </c>
      <c r="G267" s="100">
        <v>76</v>
      </c>
      <c r="H267" s="99">
        <v>9</v>
      </c>
      <c r="I267" s="99">
        <v>-1.84</v>
      </c>
      <c r="J267" s="99">
        <v>-44.264199999999995</v>
      </c>
      <c r="K267" s="99">
        <v>-2.9040079999999975</v>
      </c>
      <c r="L267" s="100">
        <v>-49.008207999999996</v>
      </c>
      <c r="M267" s="99">
        <v>-45.795000000000002</v>
      </c>
      <c r="N267" s="99">
        <v>-18.306513462000005</v>
      </c>
      <c r="O267" s="99">
        <v>-8.6691252104548511</v>
      </c>
      <c r="P267" s="99">
        <v>-5.9430000000000005</v>
      </c>
      <c r="Q267" s="100">
        <v>-32.918638672454861</v>
      </c>
      <c r="R267" s="99">
        <v>6.4225631964237335</v>
      </c>
      <c r="S267" s="99">
        <v>18.990536961917407</v>
      </c>
      <c r="T267" s="99">
        <v>-15.508594225078738</v>
      </c>
      <c r="U267" s="99">
        <v>23.018858073855821</v>
      </c>
      <c r="V267" s="100">
        <v>26.500800810694486</v>
      </c>
      <c r="W267" s="99">
        <v>-19.621725403432151</v>
      </c>
      <c r="X267" s="99">
        <v>-8.8014146844885079</v>
      </c>
      <c r="Y267" s="99">
        <v>-2.8559999999999999</v>
      </c>
      <c r="Z267" s="99">
        <v>-15.66451386</v>
      </c>
      <c r="AA267" s="100">
        <v>-27.321928544488507</v>
      </c>
      <c r="AB267" s="99">
        <v>67.651459041976182</v>
      </c>
      <c r="AC267" s="99">
        <v>-54.70509400000001</v>
      </c>
      <c r="AD267" s="99">
        <v>9.1194749999999978</v>
      </c>
      <c r="AE267" s="99">
        <v>-7.0873139785744712</v>
      </c>
      <c r="AF267" s="100">
        <v>-52.67293297857448</v>
      </c>
      <c r="AG267" s="99">
        <v>1.0359859999999994</v>
      </c>
      <c r="AH267" s="99">
        <v>-11.30322</v>
      </c>
      <c r="AI267" s="99">
        <v>-1.0258693032199964</v>
      </c>
      <c r="AJ267" s="99">
        <v>3.2349794471890401</v>
      </c>
      <c r="AK267" s="100">
        <v>-9.0941098560309577</v>
      </c>
      <c r="AL267" s="99">
        <v>-10.136394986728453</v>
      </c>
      <c r="AM267" s="99">
        <v>-10.136394986728453</v>
      </c>
      <c r="AN267" s="99">
        <v>57.268422303964861</v>
      </c>
      <c r="AO267" s="99">
        <f t="shared" ref="AO267" si="27">AO289</f>
        <v>57.268422303964861</v>
      </c>
      <c r="AP267" s="99">
        <v>-0.37166374532815283</v>
      </c>
      <c r="AQ267" s="99">
        <v>-45.430041239668157</v>
      </c>
      <c r="AR267" s="100">
        <v>1.3303223322400957</v>
      </c>
      <c r="AS267" s="100">
        <v>1.3303223322400957</v>
      </c>
      <c r="AT267" s="99">
        <v>-22.988375524996417</v>
      </c>
      <c r="AU267" s="99">
        <f t="shared" ref="AU267" si="28">AU289</f>
        <v>-11.344628835418817</v>
      </c>
    </row>
    <row r="268" spans="1:47">
      <c r="A268" s="21"/>
      <c r="H268" s="88"/>
      <c r="I268" s="88"/>
      <c r="J268" s="88"/>
      <c r="K268" s="88"/>
      <c r="L268" s="88"/>
      <c r="M268" s="134"/>
      <c r="N268" s="134"/>
      <c r="O268" s="134"/>
      <c r="P268" s="134"/>
      <c r="Q268" s="88"/>
      <c r="R268" s="134"/>
      <c r="S268" s="134"/>
      <c r="T268" s="134"/>
      <c r="U268" s="134"/>
      <c r="V268" s="88"/>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row>
    <row r="269" spans="1:47" ht="16.5" thickBot="1">
      <c r="A269" s="116"/>
      <c r="B269" s="117" t="s">
        <v>302</v>
      </c>
      <c r="C269" s="118"/>
      <c r="D269" s="118"/>
      <c r="E269" s="118"/>
      <c r="F269" s="118"/>
      <c r="G269" s="118"/>
      <c r="H269" s="118"/>
      <c r="I269" s="118"/>
      <c r="J269" s="118"/>
      <c r="K269" s="118"/>
      <c r="L269" s="118"/>
      <c r="M269" s="159"/>
      <c r="N269" s="159"/>
      <c r="O269" s="159"/>
      <c r="P269" s="159"/>
      <c r="Q269" s="118"/>
      <c r="R269" s="159"/>
      <c r="S269" s="159"/>
      <c r="T269" s="159"/>
      <c r="U269" s="159"/>
      <c r="V269" s="118"/>
      <c r="W269" s="159"/>
      <c r="X269" s="159"/>
      <c r="Y269" s="159"/>
      <c r="Z269" s="159"/>
      <c r="AA269" s="159"/>
      <c r="AB269" s="159"/>
      <c r="AC269" s="159"/>
      <c r="AD269" s="159"/>
      <c r="AE269" s="159"/>
      <c r="AF269" s="159"/>
      <c r="AG269" s="159"/>
      <c r="AH269" s="159"/>
      <c r="AI269" s="159"/>
      <c r="AJ269" s="159"/>
      <c r="AK269" s="159"/>
      <c r="AL269" s="159"/>
      <c r="AM269" s="159"/>
      <c r="AN269" s="159"/>
      <c r="AO269" s="159"/>
      <c r="AP269" s="159"/>
      <c r="AQ269" s="159"/>
      <c r="AR269" s="159"/>
      <c r="AS269" s="159"/>
      <c r="AT269" s="159"/>
      <c r="AU269" s="159"/>
    </row>
    <row r="270" spans="1:47">
      <c r="A270" s="116"/>
      <c r="H270" s="88"/>
      <c r="I270" s="88"/>
      <c r="J270" s="88"/>
      <c r="K270" s="88"/>
      <c r="L270" s="88"/>
      <c r="M270" s="134"/>
      <c r="N270" s="134"/>
      <c r="O270" s="134"/>
      <c r="P270" s="134"/>
      <c r="Q270" s="88"/>
      <c r="R270" s="134"/>
      <c r="S270" s="134"/>
      <c r="T270" s="134"/>
      <c r="U270" s="134"/>
      <c r="V270" s="88"/>
      <c r="W270" s="134"/>
      <c r="X270" s="134"/>
      <c r="Y270" s="134"/>
      <c r="Z270" s="134"/>
      <c r="AA270" s="134"/>
      <c r="AB270" s="134"/>
      <c r="AC270" s="134"/>
      <c r="AD270" s="134"/>
      <c r="AE270" s="134"/>
      <c r="AF270" s="134"/>
      <c r="AG270" s="134"/>
      <c r="AH270" s="134"/>
      <c r="AI270" s="134"/>
      <c r="AJ270" s="134"/>
      <c r="AK270" s="134"/>
      <c r="AL270" s="134"/>
      <c r="AM270" s="141" t="s">
        <v>601</v>
      </c>
      <c r="AN270" s="134"/>
      <c r="AO270" s="141" t="str">
        <f>+$AM$13</f>
        <v>IFRS 17</v>
      </c>
      <c r="AP270" s="134"/>
      <c r="AQ270" s="134"/>
      <c r="AR270" s="134"/>
      <c r="AS270" s="141" t="s">
        <v>601</v>
      </c>
      <c r="AT270" s="134"/>
      <c r="AU270" s="134"/>
    </row>
    <row r="271" spans="1:47" ht="25.5">
      <c r="A271" s="116"/>
      <c r="B271" s="104" t="s">
        <v>24</v>
      </c>
      <c r="C271" s="105" t="s">
        <v>100</v>
      </c>
      <c r="D271" s="105" t="s">
        <v>101</v>
      </c>
      <c r="E271" s="105" t="s">
        <v>102</v>
      </c>
      <c r="F271" s="105" t="s">
        <v>103</v>
      </c>
      <c r="G271" s="105" t="s">
        <v>104</v>
      </c>
      <c r="H271" s="105" t="s">
        <v>482</v>
      </c>
      <c r="I271" s="105" t="s">
        <v>483</v>
      </c>
      <c r="J271" s="105" t="s">
        <v>484</v>
      </c>
      <c r="K271" s="105" t="s">
        <v>485</v>
      </c>
      <c r="L271" s="105" t="s">
        <v>486</v>
      </c>
      <c r="M271" s="141" t="s">
        <v>487</v>
      </c>
      <c r="N271" s="141" t="s">
        <v>488</v>
      </c>
      <c r="O271" s="141" t="s">
        <v>489</v>
      </c>
      <c r="P271" s="141" t="s">
        <v>490</v>
      </c>
      <c r="Q271" s="105" t="s">
        <v>491</v>
      </c>
      <c r="R271" s="141" t="s">
        <v>492</v>
      </c>
      <c r="S271" s="141" t="s">
        <v>493</v>
      </c>
      <c r="T271" s="141" t="s">
        <v>494</v>
      </c>
      <c r="U271" s="141" t="s">
        <v>495</v>
      </c>
      <c r="V271" s="105" t="s">
        <v>496</v>
      </c>
      <c r="W271" s="141" t="s">
        <v>497</v>
      </c>
      <c r="X271" s="141" t="s">
        <v>498</v>
      </c>
      <c r="Y271" s="141" t="s">
        <v>499</v>
      </c>
      <c r="Z271" s="141" t="s">
        <v>500</v>
      </c>
      <c r="AA271" s="141" t="s">
        <v>501</v>
      </c>
      <c r="AB271" s="141" t="s">
        <v>502</v>
      </c>
      <c r="AC271" s="141" t="s">
        <v>503</v>
      </c>
      <c r="AD271" s="141" t="s">
        <v>504</v>
      </c>
      <c r="AE271" s="141" t="s">
        <v>505</v>
      </c>
      <c r="AF271" s="141" t="s">
        <v>506</v>
      </c>
      <c r="AG271" s="141" t="s">
        <v>507</v>
      </c>
      <c r="AH271" s="141" t="s">
        <v>508</v>
      </c>
      <c r="AI271" s="141" t="s">
        <v>509</v>
      </c>
      <c r="AJ271" s="141" t="s">
        <v>510</v>
      </c>
      <c r="AK271" s="141" t="s">
        <v>511</v>
      </c>
      <c r="AL271" s="141" t="s">
        <v>512</v>
      </c>
      <c r="AM271" s="141" t="s">
        <v>512</v>
      </c>
      <c r="AN271" s="141" t="s">
        <v>569</v>
      </c>
      <c r="AO271" s="141" t="str">
        <f t="shared" ref="AO271" si="29">AO$14</f>
        <v>Q2-22
Stated</v>
      </c>
      <c r="AP271" s="141" t="s">
        <v>573</v>
      </c>
      <c r="AQ271" s="141" t="s">
        <v>604</v>
      </c>
      <c r="AR271" s="141" t="s">
        <v>605</v>
      </c>
      <c r="AS271" s="141" t="s">
        <v>605</v>
      </c>
      <c r="AT271" s="141" t="s">
        <v>610</v>
      </c>
      <c r="AU271" s="141" t="str">
        <f t="shared" ref="AU271" si="30">AU$14</f>
        <v>Q2-23
Stated</v>
      </c>
    </row>
    <row r="272" spans="1:47">
      <c r="A272" s="21"/>
      <c r="B272" s="26"/>
      <c r="H272" s="88"/>
      <c r="I272" s="88"/>
      <c r="J272" s="88"/>
      <c r="K272" s="88"/>
      <c r="L272" s="88"/>
      <c r="M272" s="134"/>
      <c r="N272" s="134"/>
      <c r="O272" s="134"/>
      <c r="P272" s="134"/>
      <c r="Q272" s="88"/>
      <c r="R272" s="134"/>
      <c r="S272" s="134"/>
      <c r="T272" s="134"/>
      <c r="U272" s="134"/>
      <c r="V272" s="88"/>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row>
    <row r="273" spans="1:47">
      <c r="A273" s="108" t="s">
        <v>303</v>
      </c>
      <c r="B273" s="39" t="s">
        <v>26</v>
      </c>
      <c r="C273" s="109">
        <v>1225</v>
      </c>
      <c r="D273" s="109">
        <v>1289</v>
      </c>
      <c r="E273" s="109">
        <v>926</v>
      </c>
      <c r="F273" s="109">
        <v>868</v>
      </c>
      <c r="G273" s="80">
        <v>4308</v>
      </c>
      <c r="H273" s="109">
        <v>1034.8599999999999</v>
      </c>
      <c r="I273" s="109">
        <v>1125.1389999999999</v>
      </c>
      <c r="J273" s="109">
        <v>1212.8820000000001</v>
      </c>
      <c r="K273" s="146">
        <v>1066.9190000000001</v>
      </c>
      <c r="L273" s="80">
        <v>4439.8</v>
      </c>
      <c r="M273" s="147">
        <v>1227.634</v>
      </c>
      <c r="N273" s="147">
        <v>1159.5930000000001</v>
      </c>
      <c r="O273" s="147">
        <v>1038.5360000000001</v>
      </c>
      <c r="P273" s="147">
        <v>1097.443</v>
      </c>
      <c r="Q273" s="80">
        <v>4523.2060000000001</v>
      </c>
      <c r="R273" s="147">
        <v>1120.3800000000001</v>
      </c>
      <c r="S273" s="147">
        <v>1311.5170000000001</v>
      </c>
      <c r="T273" s="147">
        <v>1077.296</v>
      </c>
      <c r="U273" s="147">
        <v>980.45100000000002</v>
      </c>
      <c r="V273" s="80">
        <v>4489.6440000000002</v>
      </c>
      <c r="W273" s="147">
        <v>1120.5350000000001</v>
      </c>
      <c r="X273" s="147">
        <v>1234.376</v>
      </c>
      <c r="Y273" s="147">
        <v>1170.567</v>
      </c>
      <c r="Z273" s="147">
        <v>1141.107</v>
      </c>
      <c r="AA273" s="80">
        <v>4666.585</v>
      </c>
      <c r="AB273" s="147">
        <v>1305.8219999999999</v>
      </c>
      <c r="AC273" s="147">
        <v>1417.893</v>
      </c>
      <c r="AD273" s="147">
        <v>1300.01</v>
      </c>
      <c r="AE273" s="147">
        <v>1144.7670000000001</v>
      </c>
      <c r="AF273" s="80">
        <v>5168.4920000000002</v>
      </c>
      <c r="AG273" s="147">
        <v>1367.3679999999999</v>
      </c>
      <c r="AH273" s="147">
        <v>1278.019</v>
      </c>
      <c r="AI273" s="147">
        <v>1239.0119999999999</v>
      </c>
      <c r="AJ273" s="147">
        <v>1255.5119999999999</v>
      </c>
      <c r="AK273" s="80">
        <v>5139.9110000000001</v>
      </c>
      <c r="AL273" s="147">
        <v>1410.79</v>
      </c>
      <c r="AM273" s="147">
        <v>1410.79</v>
      </c>
      <c r="AN273" s="147">
        <v>1657.8440000000001</v>
      </c>
      <c r="AO273" s="147">
        <v>1657.8440000000001</v>
      </c>
      <c r="AP273" s="147">
        <v>1295.627</v>
      </c>
      <c r="AQ273" s="147">
        <v>1373.0640000000001</v>
      </c>
      <c r="AR273" s="80">
        <v>5737.3249999999998</v>
      </c>
      <c r="AS273" s="80">
        <v>5737.3249999999998</v>
      </c>
      <c r="AT273" s="147">
        <v>1691.211</v>
      </c>
      <c r="AU273" s="147">
        <v>1534.7090000000001</v>
      </c>
    </row>
    <row r="274" spans="1:47">
      <c r="A274" s="114" t="s">
        <v>286</v>
      </c>
      <c r="B274" s="41" t="s">
        <v>287</v>
      </c>
      <c r="C274" s="111">
        <v>6</v>
      </c>
      <c r="D274" s="111">
        <v>82</v>
      </c>
      <c r="E274" s="111">
        <v>50</v>
      </c>
      <c r="F274" s="111">
        <v>-62</v>
      </c>
      <c r="G274" s="81">
        <v>76</v>
      </c>
      <c r="H274" s="111">
        <v>13</v>
      </c>
      <c r="I274" s="111">
        <v>-3</v>
      </c>
      <c r="J274" s="111">
        <v>-69</v>
      </c>
      <c r="K274" s="148">
        <v>-4.3326029999999953</v>
      </c>
      <c r="L274" s="81">
        <v>-76.332602999999992</v>
      </c>
      <c r="M274" s="149">
        <v>-72.290000000000006</v>
      </c>
      <c r="N274" s="149">
        <v>-28.556000000000001</v>
      </c>
      <c r="O274" s="149">
        <v>-13.499278750772001</v>
      </c>
      <c r="P274" s="149">
        <v>-8.6240000000000006</v>
      </c>
      <c r="Q274" s="81">
        <v>-50.679278750772006</v>
      </c>
      <c r="R274" s="149">
        <v>9.3647185108776405</v>
      </c>
      <c r="S274" s="149">
        <v>25.491601708055697</v>
      </c>
      <c r="T274" s="149">
        <v>-21.385000406370782</v>
      </c>
      <c r="U274" s="149">
        <v>31.74099999776729</v>
      </c>
      <c r="V274" s="81">
        <v>35.847601299452208</v>
      </c>
      <c r="W274" s="149">
        <v>-27.056650000000001</v>
      </c>
      <c r="X274" s="149">
        <v>-12.136384115335183</v>
      </c>
      <c r="Y274" s="149">
        <v>-3.9400000000000004</v>
      </c>
      <c r="Z274" s="149">
        <v>-21.6</v>
      </c>
      <c r="AA274" s="81">
        <v>-37.676384115335182</v>
      </c>
      <c r="AB274" s="149">
        <v>103.51650659627447</v>
      </c>
      <c r="AC274" s="149">
        <v>-81.688494000000006</v>
      </c>
      <c r="AD274" s="149">
        <v>11.998682999999998</v>
      </c>
      <c r="AE274" s="149">
        <v>-12.310863596274469</v>
      </c>
      <c r="AF274" s="81">
        <v>-82.000674596274479</v>
      </c>
      <c r="AG274" s="149">
        <v>1.173</v>
      </c>
      <c r="AH274" s="149">
        <v>-15.877743000000001</v>
      </c>
      <c r="AI274" s="149">
        <v>-1.6049329999109383</v>
      </c>
      <c r="AJ274" s="149">
        <v>4.5889363680617734</v>
      </c>
      <c r="AK274" s="81">
        <v>-12.893739631849165</v>
      </c>
      <c r="AL274" s="149">
        <v>-13.976176611000003</v>
      </c>
      <c r="AM274" s="149">
        <v>-13.976176611000003</v>
      </c>
      <c r="AN274" s="149">
        <v>78.972011193166907</v>
      </c>
      <c r="AO274" s="149">
        <f t="shared" ref="AO274" si="31">AO296+AO318</f>
        <v>78.972011193166907</v>
      </c>
      <c r="AP274" s="149">
        <v>-0.51337405151488547</v>
      </c>
      <c r="AQ274" s="149">
        <v>-62.646643668918671</v>
      </c>
      <c r="AR274" s="81">
        <v>1.835816861733349</v>
      </c>
      <c r="AS274" s="81">
        <v>1.835816861733349</v>
      </c>
      <c r="AT274" s="149">
        <v>-31.699441114694235</v>
      </c>
      <c r="AU274" s="149">
        <f t="shared" ref="AU274" si="32">AU296+AU318</f>
        <v>-15.644075440466304</v>
      </c>
    </row>
    <row r="275" spans="1:47">
      <c r="A275" s="21" t="s">
        <v>304</v>
      </c>
      <c r="B275" s="29" t="s">
        <v>28</v>
      </c>
      <c r="C275" s="101">
        <v>-711</v>
      </c>
      <c r="D275" s="101">
        <v>-575</v>
      </c>
      <c r="E275" s="101">
        <v>-570</v>
      </c>
      <c r="F275" s="101">
        <v>-686</v>
      </c>
      <c r="G275" s="106">
        <v>-2542</v>
      </c>
      <c r="H275" s="95">
        <v>-752.13199999999995</v>
      </c>
      <c r="I275" s="95">
        <v>-603.62599999999998</v>
      </c>
      <c r="J275" s="95">
        <v>-591.33900000000006</v>
      </c>
      <c r="K275" s="95">
        <v>-635.64099999999996</v>
      </c>
      <c r="L275" s="96">
        <v>-2582.7379999999998</v>
      </c>
      <c r="M275" s="95">
        <v>-783.22699999999998</v>
      </c>
      <c r="N275" s="95">
        <v>-592.09299999999996</v>
      </c>
      <c r="O275" s="95">
        <v>-589.26499999999999</v>
      </c>
      <c r="P275" s="95">
        <v>-655.971</v>
      </c>
      <c r="Q275" s="96">
        <v>-2620.556</v>
      </c>
      <c r="R275" s="95">
        <v>-770.73</v>
      </c>
      <c r="S275" s="95">
        <v>-643.43899999999996</v>
      </c>
      <c r="T275" s="95">
        <v>-613.22799999999995</v>
      </c>
      <c r="U275" s="95">
        <v>-645.51199999999994</v>
      </c>
      <c r="V275" s="96">
        <v>-2672.9090000000001</v>
      </c>
      <c r="W275" s="95">
        <v>-818.7360000000001</v>
      </c>
      <c r="X275" s="95">
        <v>-615.85</v>
      </c>
      <c r="Y275" s="95">
        <v>-636.49300000000005</v>
      </c>
      <c r="Z275" s="95">
        <v>-684.84799999999996</v>
      </c>
      <c r="AA275" s="96">
        <v>-2755.9270000000001</v>
      </c>
      <c r="AB275" s="95">
        <v>-846.86000000000013</v>
      </c>
      <c r="AC275" s="95">
        <v>-698.08100000000002</v>
      </c>
      <c r="AD275" s="95">
        <v>-649.94000000000005</v>
      </c>
      <c r="AE275" s="95">
        <v>-686.57100000000003</v>
      </c>
      <c r="AF275" s="96">
        <v>-2881.4520000000002</v>
      </c>
      <c r="AG275" s="95">
        <v>-983.346</v>
      </c>
      <c r="AH275" s="95">
        <v>-683.60699999999997</v>
      </c>
      <c r="AI275" s="95">
        <v>-680.46100000000001</v>
      </c>
      <c r="AJ275" s="95">
        <v>-719.51400000000001</v>
      </c>
      <c r="AK275" s="96">
        <v>-3066.9279999999999</v>
      </c>
      <c r="AL275" s="95">
        <v>-1126.1020000000001</v>
      </c>
      <c r="AM275" s="95">
        <v>-1126.1020000000001</v>
      </c>
      <c r="AN275" s="95">
        <v>-738.51400000000001</v>
      </c>
      <c r="AO275" s="95">
        <v>-738.51400000000001</v>
      </c>
      <c r="AP275" s="95">
        <v>-763.79399999999998</v>
      </c>
      <c r="AQ275" s="95">
        <v>-778.77599999999995</v>
      </c>
      <c r="AR275" s="96">
        <v>-3407.1860000000001</v>
      </c>
      <c r="AS275" s="96">
        <v>-3407.1860000000001</v>
      </c>
      <c r="AT275" s="95">
        <v>-1153.79</v>
      </c>
      <c r="AU275" s="95">
        <v>-807.72199999999998</v>
      </c>
    </row>
    <row r="276" spans="1:47">
      <c r="A276" s="97" t="s">
        <v>305</v>
      </c>
      <c r="B276" s="31" t="s">
        <v>30</v>
      </c>
      <c r="C276" s="98"/>
      <c r="D276" s="98"/>
      <c r="E276" s="98"/>
      <c r="F276" s="99"/>
      <c r="G276" s="100"/>
      <c r="H276" s="99">
        <v>-124.7</v>
      </c>
      <c r="I276" s="99">
        <v>-16.089999999999982</v>
      </c>
      <c r="J276" s="99">
        <v>0</v>
      </c>
      <c r="K276" s="99">
        <v>0</v>
      </c>
      <c r="L276" s="100">
        <v>-140.79</v>
      </c>
      <c r="M276" s="99">
        <v>-131.02000000000001</v>
      </c>
      <c r="N276" s="99">
        <v>-7.6799999999999784</v>
      </c>
      <c r="O276" s="99">
        <v>0</v>
      </c>
      <c r="P276" s="99">
        <v>0</v>
      </c>
      <c r="Q276" s="100">
        <v>-138.69999999999999</v>
      </c>
      <c r="R276" s="99">
        <v>-151.72386938345699</v>
      </c>
      <c r="S276" s="99">
        <v>-3.0708749452044901</v>
      </c>
      <c r="T276" s="99">
        <v>0</v>
      </c>
      <c r="U276" s="99">
        <v>0</v>
      </c>
      <c r="V276" s="100">
        <v>-154.79474432866147</v>
      </c>
      <c r="W276" s="99">
        <v>-169.4090039666857</v>
      </c>
      <c r="X276" s="99">
        <v>8.1296688127015031</v>
      </c>
      <c r="Y276" s="99">
        <v>0</v>
      </c>
      <c r="Z276" s="99">
        <v>1.5398418895529176E-7</v>
      </c>
      <c r="AA276" s="100">
        <v>-161.279335</v>
      </c>
      <c r="AB276" s="99">
        <v>-178.44003759389528</v>
      </c>
      <c r="AC276" s="99">
        <v>-53.170091173117129</v>
      </c>
      <c r="AD276" s="99">
        <v>0</v>
      </c>
      <c r="AE276" s="99">
        <v>0</v>
      </c>
      <c r="AF276" s="100">
        <v>-231.61012876701241</v>
      </c>
      <c r="AG276" s="99">
        <v>-294.09025723532761</v>
      </c>
      <c r="AH276" s="99">
        <v>-0.82774393465109597</v>
      </c>
      <c r="AI276" s="99">
        <v>0</v>
      </c>
      <c r="AJ276" s="99">
        <v>0</v>
      </c>
      <c r="AK276" s="100">
        <v>-294.91800116997871</v>
      </c>
      <c r="AL276" s="99">
        <v>-383.13700105362466</v>
      </c>
      <c r="AM276" s="99">
        <v>-383.13700105362466</v>
      </c>
      <c r="AN276" s="99">
        <v>-0.8628276152598886</v>
      </c>
      <c r="AO276" s="99">
        <v>-0.8628276152598886</v>
      </c>
      <c r="AP276" s="99">
        <v>0</v>
      </c>
      <c r="AQ276" s="99">
        <v>0</v>
      </c>
      <c r="AR276" s="100">
        <v>-383.9998286688845</v>
      </c>
      <c r="AS276" s="100">
        <v>-383.9998286688845</v>
      </c>
      <c r="AT276" s="99">
        <v>-269.80049565409092</v>
      </c>
      <c r="AU276" s="99">
        <v>-0.86850434590907355</v>
      </c>
    </row>
    <row r="277" spans="1:47">
      <c r="A277" s="21" t="s">
        <v>306</v>
      </c>
      <c r="B277" s="28" t="s">
        <v>32</v>
      </c>
      <c r="C277" s="63">
        <v>514</v>
      </c>
      <c r="D277" s="63">
        <v>714</v>
      </c>
      <c r="E277" s="63">
        <v>356</v>
      </c>
      <c r="F277" s="63">
        <v>182</v>
      </c>
      <c r="G277" s="64">
        <v>1766</v>
      </c>
      <c r="H277" s="63">
        <v>282.72800000000001</v>
      </c>
      <c r="I277" s="63">
        <v>521.51300000000003</v>
      </c>
      <c r="J277" s="77">
        <v>621.54300000000001</v>
      </c>
      <c r="K277" s="77">
        <v>431.27800000000002</v>
      </c>
      <c r="L277" s="64">
        <v>1857.0619999999999</v>
      </c>
      <c r="M277" s="142">
        <v>444.40699999999998</v>
      </c>
      <c r="N277" s="142">
        <v>567.5</v>
      </c>
      <c r="O277" s="142">
        <v>449.27100000000002</v>
      </c>
      <c r="P277" s="142">
        <v>441.47199999999998</v>
      </c>
      <c r="Q277" s="64">
        <v>1902.65</v>
      </c>
      <c r="R277" s="142">
        <v>349.65</v>
      </c>
      <c r="S277" s="142">
        <v>668.07799999999997</v>
      </c>
      <c r="T277" s="142">
        <v>464.06799999999998</v>
      </c>
      <c r="U277" s="142">
        <v>334.93900000000002</v>
      </c>
      <c r="V277" s="64">
        <v>1816.7349999999999</v>
      </c>
      <c r="W277" s="142">
        <v>301.79899999999998</v>
      </c>
      <c r="X277" s="142">
        <v>618.52599999999995</v>
      </c>
      <c r="Y277" s="142">
        <v>534.07399999999996</v>
      </c>
      <c r="Z277" s="142">
        <v>456.25900000000001</v>
      </c>
      <c r="AA277" s="64">
        <v>1910.6579999999999</v>
      </c>
      <c r="AB277" s="142">
        <v>458.96199999999999</v>
      </c>
      <c r="AC277" s="142">
        <v>719.81200000000001</v>
      </c>
      <c r="AD277" s="142">
        <v>650.07000000000005</v>
      </c>
      <c r="AE277" s="142">
        <v>458.19600000000003</v>
      </c>
      <c r="AF277" s="64">
        <v>2287.04</v>
      </c>
      <c r="AG277" s="142">
        <v>384.02199999999999</v>
      </c>
      <c r="AH277" s="142">
        <v>594.41200000000003</v>
      </c>
      <c r="AI277" s="142">
        <v>558.55100000000004</v>
      </c>
      <c r="AJ277" s="142">
        <v>535.99800000000005</v>
      </c>
      <c r="AK277" s="64">
        <v>2072.9830000000002</v>
      </c>
      <c r="AL277" s="142">
        <v>284.68799999999999</v>
      </c>
      <c r="AM277" s="142">
        <v>284.68799999999999</v>
      </c>
      <c r="AN277" s="142">
        <v>919.33</v>
      </c>
      <c r="AO277" s="142">
        <v>919.33</v>
      </c>
      <c r="AP277" s="142">
        <v>531.83299999999997</v>
      </c>
      <c r="AQ277" s="142">
        <v>594.28800000000001</v>
      </c>
      <c r="AR277" s="64">
        <v>2330.1390000000001</v>
      </c>
      <c r="AS277" s="64">
        <v>2330.1390000000001</v>
      </c>
      <c r="AT277" s="142">
        <v>537.42100000000005</v>
      </c>
      <c r="AU277" s="142">
        <v>726.98699999999997</v>
      </c>
    </row>
    <row r="278" spans="1:47">
      <c r="A278" s="21" t="s">
        <v>307</v>
      </c>
      <c r="B278" s="29" t="s">
        <v>34</v>
      </c>
      <c r="C278" s="101">
        <v>-81</v>
      </c>
      <c r="D278" s="101">
        <v>-384</v>
      </c>
      <c r="E278" s="101">
        <v>-78</v>
      </c>
      <c r="F278" s="101">
        <v>-112</v>
      </c>
      <c r="G278" s="106">
        <v>-655</v>
      </c>
      <c r="H278" s="95">
        <v>-121.804</v>
      </c>
      <c r="I278" s="95">
        <v>-165.96199999999999</v>
      </c>
      <c r="J278" s="95">
        <v>-166.00200000000001</v>
      </c>
      <c r="K278" s="95">
        <v>-103.393</v>
      </c>
      <c r="L278" s="96">
        <v>-557.16099999999994</v>
      </c>
      <c r="M278" s="95">
        <v>-146.191</v>
      </c>
      <c r="N278" s="95">
        <v>-81.350999999999999</v>
      </c>
      <c r="O278" s="95">
        <v>-53.63</v>
      </c>
      <c r="P278" s="95">
        <v>-37.170999999999999</v>
      </c>
      <c r="Q278" s="96">
        <v>-318.34300000000002</v>
      </c>
      <c r="R278" s="95">
        <v>-64.52</v>
      </c>
      <c r="S278" s="95">
        <v>45.63</v>
      </c>
      <c r="T278" s="95">
        <v>51.518000000000001</v>
      </c>
      <c r="U278" s="95">
        <v>27.928999999999998</v>
      </c>
      <c r="V278" s="96">
        <v>60.557000000000002</v>
      </c>
      <c r="W278" s="95">
        <v>14.522</v>
      </c>
      <c r="X278" s="95">
        <v>-67.441000000000003</v>
      </c>
      <c r="Y278" s="95">
        <v>-47.753999999999998</v>
      </c>
      <c r="Z278" s="95">
        <v>-54.698999999999998</v>
      </c>
      <c r="AA278" s="96">
        <v>-155.37200000000001</v>
      </c>
      <c r="AB278" s="95">
        <v>-156.988</v>
      </c>
      <c r="AC278" s="95">
        <v>-338.65800000000002</v>
      </c>
      <c r="AD278" s="95">
        <v>-220.029</v>
      </c>
      <c r="AE278" s="95">
        <v>-107.857</v>
      </c>
      <c r="AF278" s="96">
        <v>-823.53200000000004</v>
      </c>
      <c r="AG278" s="95">
        <v>-71.685000000000002</v>
      </c>
      <c r="AH278" s="95">
        <v>39.988999999999997</v>
      </c>
      <c r="AI278" s="95">
        <v>-13.582000000000001</v>
      </c>
      <c r="AJ278" s="95">
        <v>-1.6970000000000001</v>
      </c>
      <c r="AK278" s="96">
        <v>-46.975000000000001</v>
      </c>
      <c r="AL278" s="95">
        <v>-278.767</v>
      </c>
      <c r="AM278" s="95">
        <v>-278.767</v>
      </c>
      <c r="AN278" s="95">
        <v>75.094999999999999</v>
      </c>
      <c r="AO278" s="95">
        <v>75.094999999999999</v>
      </c>
      <c r="AP278" s="95">
        <v>-32.255000000000003</v>
      </c>
      <c r="AQ278" s="95">
        <v>-12.379</v>
      </c>
      <c r="AR278" s="96">
        <v>-248.30600000000001</v>
      </c>
      <c r="AS278" s="96">
        <v>-248.30600000000001</v>
      </c>
      <c r="AT278" s="95">
        <v>-35.512</v>
      </c>
      <c r="AU278" s="95">
        <v>-29.925999999999998</v>
      </c>
    </row>
    <row r="279" spans="1:47">
      <c r="A279" s="97" t="s">
        <v>308</v>
      </c>
      <c r="B279" s="31" t="s">
        <v>36</v>
      </c>
      <c r="C279" s="98"/>
      <c r="D279" s="98"/>
      <c r="E279" s="98"/>
      <c r="F279" s="99"/>
      <c r="G279" s="100"/>
      <c r="H279" s="99">
        <v>0</v>
      </c>
      <c r="I279" s="99">
        <v>-50</v>
      </c>
      <c r="J279" s="99">
        <v>-50</v>
      </c>
      <c r="K279" s="99">
        <v>0</v>
      </c>
      <c r="L279" s="100">
        <v>-100</v>
      </c>
      <c r="M279" s="99">
        <v>-40</v>
      </c>
      <c r="N279" s="99">
        <v>0</v>
      </c>
      <c r="O279" s="99">
        <v>-75</v>
      </c>
      <c r="P279" s="99">
        <v>0</v>
      </c>
      <c r="Q279" s="100">
        <v>-115</v>
      </c>
      <c r="R279" s="99">
        <v>0</v>
      </c>
      <c r="S279" s="99">
        <v>0</v>
      </c>
      <c r="T279" s="99">
        <v>0</v>
      </c>
      <c r="U279" s="99">
        <v>0</v>
      </c>
      <c r="V279" s="100">
        <v>0</v>
      </c>
      <c r="W279" s="99">
        <v>0</v>
      </c>
      <c r="X279" s="99">
        <v>0</v>
      </c>
      <c r="Y279" s="99">
        <v>0</v>
      </c>
      <c r="Z279" s="99">
        <v>0</v>
      </c>
      <c r="AA279" s="100">
        <v>0</v>
      </c>
      <c r="AB279" s="99">
        <v>0</v>
      </c>
      <c r="AC279" s="99">
        <v>0</v>
      </c>
      <c r="AD279" s="99">
        <v>0</v>
      </c>
      <c r="AE279" s="99">
        <v>0</v>
      </c>
      <c r="AF279" s="100">
        <v>0</v>
      </c>
      <c r="AG279" s="99">
        <v>0</v>
      </c>
      <c r="AH279" s="99">
        <v>0</v>
      </c>
      <c r="AI279" s="99">
        <v>0</v>
      </c>
      <c r="AJ279" s="99">
        <v>0</v>
      </c>
      <c r="AK279" s="100">
        <v>0</v>
      </c>
      <c r="AL279" s="99">
        <v>0</v>
      </c>
      <c r="AM279" s="99">
        <v>0</v>
      </c>
      <c r="AN279" s="99">
        <v>0</v>
      </c>
      <c r="AO279" s="99">
        <v>0</v>
      </c>
      <c r="AP279" s="99">
        <v>0</v>
      </c>
      <c r="AQ279" s="99">
        <v>0</v>
      </c>
      <c r="AR279" s="100">
        <v>0</v>
      </c>
      <c r="AS279" s="100">
        <v>0</v>
      </c>
      <c r="AT279" s="99">
        <v>0</v>
      </c>
      <c r="AU279" s="99">
        <v>0</v>
      </c>
    </row>
    <row r="280" spans="1:47">
      <c r="A280" s="21" t="s">
        <v>309</v>
      </c>
      <c r="B280" s="29" t="s">
        <v>38</v>
      </c>
      <c r="C280" s="101">
        <v>64</v>
      </c>
      <c r="D280" s="101">
        <v>-45</v>
      </c>
      <c r="E280" s="101">
        <v>59</v>
      </c>
      <c r="F280" s="101">
        <v>-18</v>
      </c>
      <c r="G280" s="106">
        <v>60</v>
      </c>
      <c r="H280" s="101">
        <v>62.100999999999999</v>
      </c>
      <c r="I280" s="101">
        <v>61.185000000000002</v>
      </c>
      <c r="J280" s="75">
        <v>59.002000000000002</v>
      </c>
      <c r="K280" s="75">
        <v>29.196999999999999</v>
      </c>
      <c r="L280" s="106">
        <v>211.48500000000001</v>
      </c>
      <c r="M280" s="139">
        <v>69.349000000000004</v>
      </c>
      <c r="N280" s="139">
        <v>59.651000000000003</v>
      </c>
      <c r="O280" s="139">
        <v>163</v>
      </c>
      <c r="P280" s="139">
        <v>-15.246</v>
      </c>
      <c r="Q280" s="106">
        <v>276.75400000000002</v>
      </c>
      <c r="R280" s="139">
        <v>1.0660000000000001</v>
      </c>
      <c r="S280" s="139">
        <v>-0.26600000000000001</v>
      </c>
      <c r="T280" s="139">
        <v>0.97</v>
      </c>
      <c r="U280" s="139">
        <v>-1.39</v>
      </c>
      <c r="V280" s="106">
        <v>0.38</v>
      </c>
      <c r="W280" s="139">
        <v>-0.192</v>
      </c>
      <c r="X280" s="139">
        <v>-0.95899999999999996</v>
      </c>
      <c r="Y280" s="139">
        <v>2.1989999999999998</v>
      </c>
      <c r="Z280" s="139">
        <v>3.1150000000000002</v>
      </c>
      <c r="AA280" s="106">
        <v>4.1630000000000003</v>
      </c>
      <c r="AB280" s="139">
        <v>-0.34</v>
      </c>
      <c r="AC280" s="139">
        <v>1.49</v>
      </c>
      <c r="AD280" s="139">
        <v>-1.149</v>
      </c>
      <c r="AE280" s="139">
        <v>0</v>
      </c>
      <c r="AF280" s="106">
        <v>1E-3</v>
      </c>
      <c r="AG280" s="139">
        <v>0</v>
      </c>
      <c r="AH280" s="139">
        <v>0</v>
      </c>
      <c r="AI280" s="139">
        <v>0</v>
      </c>
      <c r="AJ280" s="139">
        <v>0</v>
      </c>
      <c r="AK280" s="106">
        <v>0</v>
      </c>
      <c r="AL280" s="139">
        <v>0</v>
      </c>
      <c r="AM280" s="139">
        <v>0</v>
      </c>
      <c r="AN280" s="139">
        <v>2.7E-2</v>
      </c>
      <c r="AO280" s="139">
        <v>2.7E-2</v>
      </c>
      <c r="AP280" s="139">
        <v>-1.6E-2</v>
      </c>
      <c r="AQ280" s="139">
        <v>-8.9999999999999993E-3</v>
      </c>
      <c r="AR280" s="106">
        <v>2E-3</v>
      </c>
      <c r="AS280" s="106">
        <v>2E-3</v>
      </c>
      <c r="AT280" s="139">
        <v>1.6E-2</v>
      </c>
      <c r="AU280" s="139">
        <v>0</v>
      </c>
    </row>
    <row r="281" spans="1:47">
      <c r="A281" s="21" t="s">
        <v>310</v>
      </c>
      <c r="B281" s="29" t="s">
        <v>40</v>
      </c>
      <c r="C281" s="101">
        <v>1</v>
      </c>
      <c r="D281" s="101">
        <v>0</v>
      </c>
      <c r="E281" s="101">
        <v>0</v>
      </c>
      <c r="F281" s="101">
        <v>-8</v>
      </c>
      <c r="G281" s="106">
        <v>-7</v>
      </c>
      <c r="H281" s="101">
        <v>0.435</v>
      </c>
      <c r="I281" s="101">
        <v>0.372</v>
      </c>
      <c r="J281" s="75">
        <v>-7.0000000000000007E-2</v>
      </c>
      <c r="K281" s="75">
        <v>3.5999999999999997E-2</v>
      </c>
      <c r="L281" s="106">
        <v>0.77300000000000002</v>
      </c>
      <c r="M281" s="139">
        <v>-1.4E-2</v>
      </c>
      <c r="N281" s="139">
        <v>4.0000000000000001E-3</v>
      </c>
      <c r="O281" s="139">
        <v>2.3519999999999999</v>
      </c>
      <c r="P281" s="139">
        <v>10.285</v>
      </c>
      <c r="Q281" s="106">
        <v>12.627000000000001</v>
      </c>
      <c r="R281" s="139">
        <v>-4.0000000000000001E-3</v>
      </c>
      <c r="S281" s="139">
        <v>2E-3</v>
      </c>
      <c r="T281" s="139">
        <v>2E-3</v>
      </c>
      <c r="U281" s="139">
        <v>-0.313</v>
      </c>
      <c r="V281" s="106">
        <v>-0.313</v>
      </c>
      <c r="W281" s="139">
        <v>2.5419999999999998</v>
      </c>
      <c r="X281" s="139">
        <v>-0.01</v>
      </c>
      <c r="Y281" s="139">
        <v>0.17599999999999999</v>
      </c>
      <c r="Z281" s="139">
        <v>13.166</v>
      </c>
      <c r="AA281" s="106">
        <v>15.874000000000001</v>
      </c>
      <c r="AB281" s="139">
        <v>-0.17899999999999999</v>
      </c>
      <c r="AC281" s="139">
        <v>-9.4E-2</v>
      </c>
      <c r="AD281" s="139">
        <v>1.1970000000000001</v>
      </c>
      <c r="AE281" s="139">
        <v>-2.5999999999999999E-2</v>
      </c>
      <c r="AF281" s="106">
        <v>0.89800000000000002</v>
      </c>
      <c r="AG281" s="139">
        <v>0.13900000000000001</v>
      </c>
      <c r="AH281" s="139">
        <v>-37.225999999999999</v>
      </c>
      <c r="AI281" s="139">
        <v>-2.5779999999999998</v>
      </c>
      <c r="AJ281" s="139">
        <v>0.4</v>
      </c>
      <c r="AK281" s="106">
        <v>-39.265000000000001</v>
      </c>
      <c r="AL281" s="139">
        <v>-1.9E-2</v>
      </c>
      <c r="AM281" s="139">
        <v>-1.9E-2</v>
      </c>
      <c r="AN281" s="139">
        <v>-0.90300000000000002</v>
      </c>
      <c r="AO281" s="139">
        <v>-0.90300000000000002</v>
      </c>
      <c r="AP281" s="139">
        <v>1.387</v>
      </c>
      <c r="AQ281" s="139">
        <v>-0.29499999999999998</v>
      </c>
      <c r="AR281" s="106">
        <v>0.17</v>
      </c>
      <c r="AS281" s="106">
        <v>0.17</v>
      </c>
      <c r="AT281" s="139">
        <v>3.5000000000000003E-2</v>
      </c>
      <c r="AU281" s="139">
        <v>0.10299999999999999</v>
      </c>
    </row>
    <row r="282" spans="1:47">
      <c r="A282" s="21" t="s">
        <v>311</v>
      </c>
      <c r="B282" s="29" t="s">
        <v>42</v>
      </c>
      <c r="C282" s="101">
        <v>0</v>
      </c>
      <c r="D282" s="101">
        <v>0</v>
      </c>
      <c r="E282" s="101">
        <v>0</v>
      </c>
      <c r="F282" s="101">
        <v>0</v>
      </c>
      <c r="G282" s="106">
        <v>0</v>
      </c>
      <c r="H282" s="101">
        <v>0</v>
      </c>
      <c r="I282" s="101">
        <v>0</v>
      </c>
      <c r="J282" s="75">
        <v>0</v>
      </c>
      <c r="K282" s="75">
        <v>0</v>
      </c>
      <c r="L282" s="106">
        <v>0</v>
      </c>
      <c r="M282" s="139">
        <v>0</v>
      </c>
      <c r="N282" s="139">
        <v>0</v>
      </c>
      <c r="O282" s="139">
        <v>0</v>
      </c>
      <c r="P282" s="139">
        <v>0</v>
      </c>
      <c r="Q282" s="106">
        <v>0</v>
      </c>
      <c r="R282" s="139">
        <v>0</v>
      </c>
      <c r="S282" s="139">
        <v>0</v>
      </c>
      <c r="T282" s="139">
        <v>0</v>
      </c>
      <c r="U282" s="139">
        <v>0</v>
      </c>
      <c r="V282" s="106">
        <v>0</v>
      </c>
      <c r="W282" s="139">
        <v>0</v>
      </c>
      <c r="X282" s="139">
        <v>0</v>
      </c>
      <c r="Y282" s="139">
        <v>0</v>
      </c>
      <c r="Z282" s="139">
        <v>0</v>
      </c>
      <c r="AA282" s="106">
        <v>0</v>
      </c>
      <c r="AB282" s="139">
        <v>0</v>
      </c>
      <c r="AC282" s="139">
        <v>0</v>
      </c>
      <c r="AD282" s="139">
        <v>0</v>
      </c>
      <c r="AE282" s="139">
        <v>0</v>
      </c>
      <c r="AF282" s="106">
        <v>0</v>
      </c>
      <c r="AG282" s="139">
        <v>0</v>
      </c>
      <c r="AH282" s="139">
        <v>0</v>
      </c>
      <c r="AI282" s="139">
        <v>0</v>
      </c>
      <c r="AJ282" s="139">
        <v>0</v>
      </c>
      <c r="AK282" s="106">
        <v>0</v>
      </c>
      <c r="AL282" s="139">
        <v>0</v>
      </c>
      <c r="AM282" s="139">
        <v>0</v>
      </c>
      <c r="AN282" s="139">
        <v>0</v>
      </c>
      <c r="AO282" s="139">
        <v>0</v>
      </c>
      <c r="AP282" s="139">
        <v>0</v>
      </c>
      <c r="AQ282" s="139">
        <v>0</v>
      </c>
      <c r="AR282" s="106">
        <v>0</v>
      </c>
      <c r="AS282" s="106">
        <v>0</v>
      </c>
      <c r="AT282" s="139">
        <v>0</v>
      </c>
      <c r="AU282" s="139">
        <v>0</v>
      </c>
    </row>
    <row r="283" spans="1:47">
      <c r="A283" s="21" t="s">
        <v>312</v>
      </c>
      <c r="B283" s="28" t="s">
        <v>44</v>
      </c>
      <c r="C283" s="63">
        <v>498</v>
      </c>
      <c r="D283" s="63">
        <v>285</v>
      </c>
      <c r="E283" s="63">
        <v>337</v>
      </c>
      <c r="F283" s="63">
        <v>44</v>
      </c>
      <c r="G283" s="64">
        <v>1164</v>
      </c>
      <c r="H283" s="63">
        <v>223.46</v>
      </c>
      <c r="I283" s="63">
        <v>417.108</v>
      </c>
      <c r="J283" s="77">
        <v>514.47299999999996</v>
      </c>
      <c r="K283" s="77">
        <v>357.11799999999999</v>
      </c>
      <c r="L283" s="64">
        <v>1512.1590000000001</v>
      </c>
      <c r="M283" s="142">
        <v>367.55099999999999</v>
      </c>
      <c r="N283" s="142">
        <v>545.80399999999997</v>
      </c>
      <c r="O283" s="142">
        <v>560.99300000000005</v>
      </c>
      <c r="P283" s="142">
        <v>399.34</v>
      </c>
      <c r="Q283" s="64">
        <v>1873.6880000000001</v>
      </c>
      <c r="R283" s="142">
        <v>286.19200000000001</v>
      </c>
      <c r="S283" s="142">
        <v>713.44399999999996</v>
      </c>
      <c r="T283" s="142">
        <v>516.55799999999999</v>
      </c>
      <c r="U283" s="142">
        <v>361.16500000000002</v>
      </c>
      <c r="V283" s="64">
        <v>1877.3589999999999</v>
      </c>
      <c r="W283" s="142">
        <v>318.67099999999999</v>
      </c>
      <c r="X283" s="142">
        <v>550.11599999999999</v>
      </c>
      <c r="Y283" s="142">
        <v>488.69499999999999</v>
      </c>
      <c r="Z283" s="142">
        <v>417.84100000000001</v>
      </c>
      <c r="AA283" s="64">
        <v>1775.3230000000001</v>
      </c>
      <c r="AB283" s="142">
        <v>301.45499999999998</v>
      </c>
      <c r="AC283" s="142">
        <v>382.55</v>
      </c>
      <c r="AD283" s="142">
        <v>430.089</v>
      </c>
      <c r="AE283" s="142">
        <v>350.31299999999999</v>
      </c>
      <c r="AF283" s="64">
        <v>1464.4069999999999</v>
      </c>
      <c r="AG283" s="142">
        <v>312.476</v>
      </c>
      <c r="AH283" s="142">
        <v>597.17499999999995</v>
      </c>
      <c r="AI283" s="142">
        <v>542.39099999999996</v>
      </c>
      <c r="AJ283" s="142">
        <v>534.70100000000002</v>
      </c>
      <c r="AK283" s="64">
        <v>1986.7429999999999</v>
      </c>
      <c r="AL283" s="142">
        <v>5.9020000000000001</v>
      </c>
      <c r="AM283" s="142">
        <v>5.9020000000000001</v>
      </c>
      <c r="AN283" s="142">
        <v>993.54899999999998</v>
      </c>
      <c r="AO283" s="142">
        <v>993.54899999999998</v>
      </c>
      <c r="AP283" s="142">
        <v>500.94900000000001</v>
      </c>
      <c r="AQ283" s="142">
        <v>581.60500000000002</v>
      </c>
      <c r="AR283" s="64">
        <v>2082.0050000000001</v>
      </c>
      <c r="AS283" s="64">
        <v>2082.0050000000001</v>
      </c>
      <c r="AT283" s="142">
        <v>501.96</v>
      </c>
      <c r="AU283" s="142">
        <v>697.16399999999999</v>
      </c>
    </row>
    <row r="284" spans="1:47">
      <c r="A284" s="21" t="s">
        <v>313</v>
      </c>
      <c r="B284" s="29" t="s">
        <v>46</v>
      </c>
      <c r="C284" s="101">
        <v>-171</v>
      </c>
      <c r="D284" s="101">
        <v>-201</v>
      </c>
      <c r="E284" s="101">
        <v>-42</v>
      </c>
      <c r="F284" s="101">
        <v>7</v>
      </c>
      <c r="G284" s="106">
        <v>-407</v>
      </c>
      <c r="H284" s="101">
        <v>-72.878</v>
      </c>
      <c r="I284" s="101">
        <v>-92.855000000000004</v>
      </c>
      <c r="J284" s="75">
        <v>-62.944000000000003</v>
      </c>
      <c r="K284" s="75">
        <v>-106.86499999999999</v>
      </c>
      <c r="L284" s="106">
        <v>-335.54199999999997</v>
      </c>
      <c r="M284" s="139">
        <v>-75.632999999999996</v>
      </c>
      <c r="N284" s="139">
        <v>-148.93700000000001</v>
      </c>
      <c r="O284" s="139">
        <v>-184.917</v>
      </c>
      <c r="P284" s="139">
        <v>-255.00399999999999</v>
      </c>
      <c r="Q284" s="106">
        <v>-664.49099999999999</v>
      </c>
      <c r="R284" s="139">
        <v>-97.409000000000006</v>
      </c>
      <c r="S284" s="139">
        <v>-184.53800000000001</v>
      </c>
      <c r="T284" s="139">
        <v>-149.55000000000001</v>
      </c>
      <c r="U284" s="139">
        <v>-62.375</v>
      </c>
      <c r="V284" s="106">
        <v>-493.87200000000001</v>
      </c>
      <c r="W284" s="139">
        <v>-119.878</v>
      </c>
      <c r="X284" s="139">
        <v>-133.27199999999999</v>
      </c>
      <c r="Y284" s="139">
        <v>-49.994999999999997</v>
      </c>
      <c r="Z284" s="139">
        <v>-51.926000000000002</v>
      </c>
      <c r="AA284" s="106">
        <v>-355.07100000000003</v>
      </c>
      <c r="AB284" s="139">
        <v>-43.378</v>
      </c>
      <c r="AC284" s="139">
        <v>-30.728999999999999</v>
      </c>
      <c r="AD284" s="139">
        <v>-107.232</v>
      </c>
      <c r="AE284" s="139">
        <v>-47.353000000000002</v>
      </c>
      <c r="AF284" s="106">
        <v>-228.69200000000001</v>
      </c>
      <c r="AG284" s="139">
        <v>-51.768000000000001</v>
      </c>
      <c r="AH284" s="139">
        <v>-141.636</v>
      </c>
      <c r="AI284" s="139">
        <v>-118.357</v>
      </c>
      <c r="AJ284" s="139">
        <v>-149.684</v>
      </c>
      <c r="AK284" s="106">
        <v>-461.44499999999999</v>
      </c>
      <c r="AL284" s="139">
        <v>-63.424999999999997</v>
      </c>
      <c r="AM284" s="139">
        <v>-63.424999999999997</v>
      </c>
      <c r="AN284" s="139">
        <v>-185.5</v>
      </c>
      <c r="AO284" s="139">
        <v>-185.5</v>
      </c>
      <c r="AP284" s="139">
        <v>-133.738</v>
      </c>
      <c r="AQ284" s="139">
        <v>-133.08500000000001</v>
      </c>
      <c r="AR284" s="106">
        <v>-515.74800000000005</v>
      </c>
      <c r="AS284" s="106">
        <v>-515.74800000000005</v>
      </c>
      <c r="AT284" s="139">
        <v>-161.505</v>
      </c>
      <c r="AU284" s="139">
        <v>-136.47999999999999</v>
      </c>
    </row>
    <row r="285" spans="1:47">
      <c r="A285" s="21" t="s">
        <v>314</v>
      </c>
      <c r="B285" s="29" t="s">
        <v>48</v>
      </c>
      <c r="C285" s="101">
        <v>0</v>
      </c>
      <c r="D285" s="101">
        <v>-1</v>
      </c>
      <c r="E285" s="101">
        <v>-1</v>
      </c>
      <c r="F285" s="101">
        <v>0</v>
      </c>
      <c r="G285" s="106">
        <v>-2</v>
      </c>
      <c r="H285" s="101">
        <v>-9.0999999999999998E-2</v>
      </c>
      <c r="I285" s="101">
        <v>11.255000000000001</v>
      </c>
      <c r="J285" s="75">
        <v>-0.35699999999999998</v>
      </c>
      <c r="K285" s="75">
        <v>0.09</v>
      </c>
      <c r="L285" s="106">
        <v>10.897</v>
      </c>
      <c r="M285" s="139">
        <v>0</v>
      </c>
      <c r="N285" s="139">
        <v>0</v>
      </c>
      <c r="O285" s="139">
        <v>0</v>
      </c>
      <c r="P285" s="139">
        <v>0</v>
      </c>
      <c r="Q285" s="106">
        <v>0</v>
      </c>
      <c r="R285" s="139">
        <v>0</v>
      </c>
      <c r="S285" s="139">
        <v>0</v>
      </c>
      <c r="T285" s="139">
        <v>0</v>
      </c>
      <c r="U285" s="139">
        <v>0</v>
      </c>
      <c r="V285" s="106">
        <v>0</v>
      </c>
      <c r="W285" s="139">
        <v>0</v>
      </c>
      <c r="X285" s="139">
        <v>0</v>
      </c>
      <c r="Y285" s="139">
        <v>0</v>
      </c>
      <c r="Z285" s="139">
        <v>0</v>
      </c>
      <c r="AA285" s="106">
        <v>0</v>
      </c>
      <c r="AB285" s="139">
        <v>0</v>
      </c>
      <c r="AC285" s="139">
        <v>0</v>
      </c>
      <c r="AD285" s="139">
        <v>0</v>
      </c>
      <c r="AE285" s="139">
        <v>0</v>
      </c>
      <c r="AF285" s="106">
        <v>0</v>
      </c>
      <c r="AG285" s="139">
        <v>0</v>
      </c>
      <c r="AH285" s="139">
        <v>0</v>
      </c>
      <c r="AI285" s="139">
        <v>0</v>
      </c>
      <c r="AJ285" s="139">
        <v>0</v>
      </c>
      <c r="AK285" s="106">
        <v>0</v>
      </c>
      <c r="AL285" s="139">
        <v>0</v>
      </c>
      <c r="AM285" s="139">
        <v>0</v>
      </c>
      <c r="AN285" s="139">
        <v>0</v>
      </c>
      <c r="AO285" s="139">
        <v>0</v>
      </c>
      <c r="AP285" s="139">
        <v>-1.0609999999999999</v>
      </c>
      <c r="AQ285" s="139">
        <v>1.0609999999999999</v>
      </c>
      <c r="AR285" s="106">
        <v>0</v>
      </c>
      <c r="AS285" s="106">
        <v>0</v>
      </c>
      <c r="AT285" s="139">
        <v>0</v>
      </c>
      <c r="AU285" s="139">
        <v>0</v>
      </c>
    </row>
    <row r="286" spans="1:47">
      <c r="A286" s="21" t="s">
        <v>315</v>
      </c>
      <c r="B286" s="28" t="s">
        <v>50</v>
      </c>
      <c r="C286" s="63">
        <v>327</v>
      </c>
      <c r="D286" s="63">
        <v>83</v>
      </c>
      <c r="E286" s="63">
        <v>294</v>
      </c>
      <c r="F286" s="63">
        <v>51</v>
      </c>
      <c r="G286" s="64">
        <v>755</v>
      </c>
      <c r="H286" s="63">
        <v>150.49100000000001</v>
      </c>
      <c r="I286" s="63">
        <v>335.50799999999998</v>
      </c>
      <c r="J286" s="77">
        <v>451.17200000000003</v>
      </c>
      <c r="K286" s="77">
        <v>250.34299999999999</v>
      </c>
      <c r="L286" s="64">
        <v>1187.5139999999999</v>
      </c>
      <c r="M286" s="142">
        <v>291.91800000000001</v>
      </c>
      <c r="N286" s="142">
        <v>396.86700000000002</v>
      </c>
      <c r="O286" s="142">
        <v>376.07600000000002</v>
      </c>
      <c r="P286" s="142">
        <v>144.33600000000001</v>
      </c>
      <c r="Q286" s="64">
        <v>1209.1969999999999</v>
      </c>
      <c r="R286" s="142">
        <v>188.78299999999999</v>
      </c>
      <c r="S286" s="142">
        <v>528.90599999999995</v>
      </c>
      <c r="T286" s="142">
        <v>367.00799999999998</v>
      </c>
      <c r="U286" s="142">
        <v>298.79000000000002</v>
      </c>
      <c r="V286" s="64">
        <v>1383.4870000000001</v>
      </c>
      <c r="W286" s="142">
        <v>198.79300000000001</v>
      </c>
      <c r="X286" s="142">
        <v>416.84399999999999</v>
      </c>
      <c r="Y286" s="142">
        <v>438.7</v>
      </c>
      <c r="Z286" s="142">
        <v>365.91500000000002</v>
      </c>
      <c r="AA286" s="64">
        <v>1420.252</v>
      </c>
      <c r="AB286" s="142">
        <v>258.077</v>
      </c>
      <c r="AC286" s="142">
        <v>351.82100000000003</v>
      </c>
      <c r="AD286" s="142">
        <v>322.85700000000003</v>
      </c>
      <c r="AE286" s="142">
        <v>302.95999999999998</v>
      </c>
      <c r="AF286" s="64">
        <v>1235.7149999999999</v>
      </c>
      <c r="AG286" s="142">
        <v>260.70800000000003</v>
      </c>
      <c r="AH286" s="142">
        <v>455.53899999999999</v>
      </c>
      <c r="AI286" s="142">
        <v>424.03399999999999</v>
      </c>
      <c r="AJ286" s="142">
        <v>385.017</v>
      </c>
      <c r="AK286" s="64">
        <v>1525.298</v>
      </c>
      <c r="AL286" s="142">
        <v>-57.523000000000003</v>
      </c>
      <c r="AM286" s="142">
        <v>-57.523000000000003</v>
      </c>
      <c r="AN286" s="142">
        <v>808.04899999999998</v>
      </c>
      <c r="AO286" s="142">
        <v>808.04899999999998</v>
      </c>
      <c r="AP286" s="142">
        <v>366.15</v>
      </c>
      <c r="AQ286" s="142">
        <v>449.58100000000002</v>
      </c>
      <c r="AR286" s="64">
        <v>1566.2570000000001</v>
      </c>
      <c r="AS286" s="64">
        <v>1566.2570000000001</v>
      </c>
      <c r="AT286" s="142">
        <v>340.45499999999998</v>
      </c>
      <c r="AU286" s="142">
        <v>560.68399999999997</v>
      </c>
    </row>
    <row r="287" spans="1:47">
      <c r="A287" s="21" t="s">
        <v>316</v>
      </c>
      <c r="B287" s="29" t="s">
        <v>52</v>
      </c>
      <c r="C287" s="101">
        <v>-7</v>
      </c>
      <c r="D287" s="101">
        <v>-1</v>
      </c>
      <c r="E287" s="101">
        <v>-7</v>
      </c>
      <c r="F287" s="101">
        <v>-1</v>
      </c>
      <c r="G287" s="106">
        <v>-16</v>
      </c>
      <c r="H287" s="101">
        <v>-3.3279999999999998</v>
      </c>
      <c r="I287" s="101">
        <v>-4.46</v>
      </c>
      <c r="J287" s="101">
        <v>-14.632999999999999</v>
      </c>
      <c r="K287" s="101">
        <v>-3.6880000000000002</v>
      </c>
      <c r="L287" s="106">
        <v>-26.109000000000002</v>
      </c>
      <c r="M287" s="139">
        <v>-6.5860000000000003</v>
      </c>
      <c r="N287" s="139">
        <v>-7.7729999999999997</v>
      </c>
      <c r="O287" s="139">
        <v>-7.6059999999999999</v>
      </c>
      <c r="P287" s="139">
        <v>-3.4940000000000002</v>
      </c>
      <c r="Q287" s="106">
        <v>-25.459</v>
      </c>
      <c r="R287" s="139">
        <v>-3.948</v>
      </c>
      <c r="S287" s="139">
        <v>-11.564</v>
      </c>
      <c r="T287" s="139">
        <v>-7.7960000000000003</v>
      </c>
      <c r="U287" s="139">
        <v>-6.2110000000000003</v>
      </c>
      <c r="V287" s="106">
        <v>-29.518999999999998</v>
      </c>
      <c r="W287" s="139">
        <v>-4.3840000000000003</v>
      </c>
      <c r="X287" s="139">
        <v>-8.5660000000000007</v>
      </c>
      <c r="Y287" s="139">
        <v>-9.5739999999999998</v>
      </c>
      <c r="Z287" s="139">
        <v>-9.532</v>
      </c>
      <c r="AA287" s="106">
        <v>-32.055999999999997</v>
      </c>
      <c r="AB287" s="139">
        <v>-5.3920000000000003</v>
      </c>
      <c r="AC287" s="139">
        <v>-7.0250000000000004</v>
      </c>
      <c r="AD287" s="139">
        <v>-6.5890000000000004</v>
      </c>
      <c r="AE287" s="139">
        <v>-7.1210000000000004</v>
      </c>
      <c r="AF287" s="106">
        <v>-26.126999999999999</v>
      </c>
      <c r="AG287" s="139">
        <v>-5.03</v>
      </c>
      <c r="AH287" s="139">
        <v>-9.5990000000000002</v>
      </c>
      <c r="AI287" s="139">
        <v>-8.9160000000000004</v>
      </c>
      <c r="AJ287" s="139">
        <v>-8.8580000000000005</v>
      </c>
      <c r="AK287" s="106">
        <v>-32.402999999999999</v>
      </c>
      <c r="AL287" s="139">
        <v>1.2869999999999999</v>
      </c>
      <c r="AM287" s="139">
        <v>1.2869999999999999</v>
      </c>
      <c r="AN287" s="139">
        <v>-18.105</v>
      </c>
      <c r="AO287" s="139">
        <v>-18.105</v>
      </c>
      <c r="AP287" s="139">
        <v>-8.1129999999999995</v>
      </c>
      <c r="AQ287" s="139">
        <v>-10.32</v>
      </c>
      <c r="AR287" s="106">
        <v>-35.250999999999998</v>
      </c>
      <c r="AS287" s="106">
        <v>-35.250999999999998</v>
      </c>
      <c r="AT287" s="139">
        <v>-8.1999999999999993</v>
      </c>
      <c r="AU287" s="139">
        <v>-13.557</v>
      </c>
    </row>
    <row r="288" spans="1:47">
      <c r="A288" s="21" t="s">
        <v>317</v>
      </c>
      <c r="B288" s="36" t="s">
        <v>54</v>
      </c>
      <c r="C288" s="64">
        <v>320</v>
      </c>
      <c r="D288" s="64">
        <v>82</v>
      </c>
      <c r="E288" s="64">
        <v>287</v>
      </c>
      <c r="F288" s="64">
        <v>50</v>
      </c>
      <c r="G288" s="64">
        <v>739</v>
      </c>
      <c r="H288" s="64">
        <v>147.16300000000001</v>
      </c>
      <c r="I288" s="64">
        <v>331.048</v>
      </c>
      <c r="J288" s="78">
        <v>436.53899999999999</v>
      </c>
      <c r="K288" s="78">
        <v>246.655</v>
      </c>
      <c r="L288" s="64">
        <v>1161.405</v>
      </c>
      <c r="M288" s="143">
        <v>285.33199999999999</v>
      </c>
      <c r="N288" s="143">
        <v>389.09399999999999</v>
      </c>
      <c r="O288" s="143">
        <v>368.47</v>
      </c>
      <c r="P288" s="143">
        <v>140.84200000000001</v>
      </c>
      <c r="Q288" s="64">
        <v>1183.7380000000001</v>
      </c>
      <c r="R288" s="143">
        <v>184.83500000000001</v>
      </c>
      <c r="S288" s="143">
        <v>517.34199999999998</v>
      </c>
      <c r="T288" s="143">
        <v>359.21199999999999</v>
      </c>
      <c r="U288" s="143">
        <v>292.57900000000001</v>
      </c>
      <c r="V288" s="64">
        <v>1353.9680000000001</v>
      </c>
      <c r="W288" s="143">
        <v>194.40899999999999</v>
      </c>
      <c r="X288" s="143">
        <v>408.27800000000002</v>
      </c>
      <c r="Y288" s="143">
        <v>429.12599999999998</v>
      </c>
      <c r="Z288" s="143">
        <v>356.38299999999998</v>
      </c>
      <c r="AA288" s="64">
        <v>1388.1959999999999</v>
      </c>
      <c r="AB288" s="143">
        <v>252.685</v>
      </c>
      <c r="AC288" s="143">
        <v>344.79599999999999</v>
      </c>
      <c r="AD288" s="143">
        <v>316.26799999999997</v>
      </c>
      <c r="AE288" s="143">
        <v>295.839</v>
      </c>
      <c r="AF288" s="64">
        <v>1209.588</v>
      </c>
      <c r="AG288" s="143">
        <v>255.678</v>
      </c>
      <c r="AH288" s="143">
        <v>445.94</v>
      </c>
      <c r="AI288" s="143">
        <v>415.11799999999999</v>
      </c>
      <c r="AJ288" s="143">
        <v>376.15899999999999</v>
      </c>
      <c r="AK288" s="64">
        <v>1492.895</v>
      </c>
      <c r="AL288" s="143">
        <v>-56.235999999999997</v>
      </c>
      <c r="AM288" s="143">
        <v>-56.235999999999997</v>
      </c>
      <c r="AN288" s="143">
        <v>789.94399999999996</v>
      </c>
      <c r="AO288" s="143">
        <v>789.94399999999996</v>
      </c>
      <c r="AP288" s="143">
        <v>358.03699999999998</v>
      </c>
      <c r="AQ288" s="143">
        <v>439.26100000000002</v>
      </c>
      <c r="AR288" s="64">
        <v>1531.0060000000001</v>
      </c>
      <c r="AS288" s="64">
        <v>1531.0060000000001</v>
      </c>
      <c r="AT288" s="143">
        <v>332.255</v>
      </c>
      <c r="AU288" s="143">
        <v>547.12699999999995</v>
      </c>
    </row>
    <row r="289" spans="1:47">
      <c r="A289" s="115" t="s">
        <v>286</v>
      </c>
      <c r="B289" s="31" t="s">
        <v>287</v>
      </c>
      <c r="C289" s="98">
        <v>6</v>
      </c>
      <c r="D289" s="98">
        <v>82</v>
      </c>
      <c r="E289" s="98">
        <v>50</v>
      </c>
      <c r="F289" s="99">
        <v>-62</v>
      </c>
      <c r="G289" s="100">
        <v>76</v>
      </c>
      <c r="H289" s="99">
        <v>9</v>
      </c>
      <c r="I289" s="99">
        <v>-1.84</v>
      </c>
      <c r="J289" s="99">
        <v>-44.264199999999995</v>
      </c>
      <c r="K289" s="99">
        <v>-2.9040079999999975</v>
      </c>
      <c r="L289" s="100">
        <v>-49.008207999999996</v>
      </c>
      <c r="M289" s="99">
        <v>-45.795000000000002</v>
      </c>
      <c r="N289" s="99">
        <v>-18.306513462000005</v>
      </c>
      <c r="O289" s="99">
        <v>-8.6691252104548511</v>
      </c>
      <c r="P289" s="99">
        <v>-5.9430000000000005</v>
      </c>
      <c r="Q289" s="100">
        <v>-32.918638672454861</v>
      </c>
      <c r="R289" s="99">
        <v>6.4225631964237335</v>
      </c>
      <c r="S289" s="99">
        <v>18.990536961917407</v>
      </c>
      <c r="T289" s="99">
        <v>-15.508594225078738</v>
      </c>
      <c r="U289" s="99">
        <v>23.018858073855821</v>
      </c>
      <c r="V289" s="100">
        <v>26.500800810694486</v>
      </c>
      <c r="W289" s="99">
        <v>-19.621725403432151</v>
      </c>
      <c r="X289" s="99">
        <v>-8.8014146844885079</v>
      </c>
      <c r="Y289" s="99">
        <v>-2.8559999999999999</v>
      </c>
      <c r="Z289" s="99">
        <v>-15.66451386</v>
      </c>
      <c r="AA289" s="100">
        <v>-27.321928544488507</v>
      </c>
      <c r="AB289" s="99">
        <v>67.651459041976182</v>
      </c>
      <c r="AC289" s="99">
        <v>-54.70509400000001</v>
      </c>
      <c r="AD289" s="99">
        <v>9.1194749999999978</v>
      </c>
      <c r="AE289" s="99">
        <v>-7.0873139785744712</v>
      </c>
      <c r="AF289" s="100">
        <v>-52.67293297857448</v>
      </c>
      <c r="AG289" s="99">
        <v>1.0359859999999994</v>
      </c>
      <c r="AH289" s="99">
        <v>-11.30322</v>
      </c>
      <c r="AI289" s="99">
        <v>-1.0258693032199964</v>
      </c>
      <c r="AJ289" s="99">
        <v>3.2349794471890401</v>
      </c>
      <c r="AK289" s="100">
        <v>-9.0941098560309577</v>
      </c>
      <c r="AL289" s="99">
        <v>-10.136394986728453</v>
      </c>
      <c r="AM289" s="99">
        <v>-10.136394986728453</v>
      </c>
      <c r="AN289" s="99">
        <v>57.268422303964861</v>
      </c>
      <c r="AO289" s="99">
        <f t="shared" ref="AO289" si="33">AO311+AO333</f>
        <v>57.268422303964861</v>
      </c>
      <c r="AP289" s="99">
        <v>-0.37166374532815283</v>
      </c>
      <c r="AQ289" s="99">
        <v>-45.430041239668157</v>
      </c>
      <c r="AR289" s="100">
        <v>1.3303223322400957</v>
      </c>
      <c r="AS289" s="100">
        <v>1.3303223322400957</v>
      </c>
      <c r="AT289" s="99">
        <v>-22.988375524996417</v>
      </c>
      <c r="AU289" s="99">
        <f t="shared" ref="AU289" si="34">AU311+AU333</f>
        <v>-11.344628835418817</v>
      </c>
    </row>
    <row r="290" spans="1:47">
      <c r="A290" s="21"/>
      <c r="H290" s="88"/>
      <c r="I290" s="88"/>
      <c r="J290" s="101"/>
      <c r="K290" s="101"/>
      <c r="L290" s="88"/>
      <c r="M290" s="138"/>
      <c r="N290" s="138"/>
      <c r="O290" s="138"/>
      <c r="P290" s="138"/>
      <c r="Q290" s="88"/>
      <c r="R290" s="138"/>
      <c r="S290" s="138"/>
      <c r="T290" s="138"/>
      <c r="U290" s="138"/>
      <c r="V290" s="8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row>
    <row r="291" spans="1:47" ht="16.5" thickBot="1">
      <c r="A291" s="21"/>
      <c r="B291" s="119" t="s">
        <v>318</v>
      </c>
      <c r="C291" s="120"/>
      <c r="D291" s="120"/>
      <c r="E291" s="120"/>
      <c r="F291" s="120"/>
      <c r="G291" s="120"/>
      <c r="H291" s="120"/>
      <c r="I291" s="120"/>
      <c r="J291" s="120"/>
      <c r="K291" s="120"/>
      <c r="L291" s="120"/>
      <c r="M291" s="160"/>
      <c r="N291" s="160"/>
      <c r="O291" s="160"/>
      <c r="P291" s="160"/>
      <c r="Q291" s="120"/>
      <c r="R291" s="160"/>
      <c r="S291" s="160"/>
      <c r="T291" s="160"/>
      <c r="U291" s="160"/>
      <c r="V291" s="12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row>
    <row r="292" spans="1:47">
      <c r="A292" s="21"/>
      <c r="H292" s="88"/>
      <c r="I292" s="88"/>
      <c r="J292" s="88"/>
      <c r="K292" s="88"/>
      <c r="L292" s="88"/>
      <c r="M292" s="134"/>
      <c r="N292" s="134"/>
      <c r="O292" s="134"/>
      <c r="P292" s="134"/>
      <c r="Q292" s="88"/>
      <c r="R292" s="134"/>
      <c r="S292" s="134"/>
      <c r="T292" s="134"/>
      <c r="U292" s="134"/>
      <c r="V292" s="88"/>
      <c r="W292" s="134"/>
      <c r="X292" s="134"/>
      <c r="Y292" s="134"/>
      <c r="Z292" s="134"/>
      <c r="AA292" s="134"/>
      <c r="AB292" s="134"/>
      <c r="AC292" s="134"/>
      <c r="AD292" s="134"/>
      <c r="AE292" s="134"/>
      <c r="AF292" s="134"/>
      <c r="AG292" s="134"/>
      <c r="AH292" s="134"/>
      <c r="AI292" s="134"/>
      <c r="AJ292" s="134"/>
      <c r="AK292" s="134"/>
      <c r="AL292" s="134"/>
      <c r="AM292" s="161" t="s">
        <v>601</v>
      </c>
      <c r="AN292" s="134"/>
      <c r="AO292" s="161" t="str">
        <f>+$AM$13</f>
        <v>IFRS 17</v>
      </c>
      <c r="AP292" s="134"/>
      <c r="AQ292" s="134"/>
      <c r="AR292" s="134"/>
      <c r="AS292" s="161" t="s">
        <v>601</v>
      </c>
      <c r="AT292" s="134"/>
      <c r="AU292" s="134"/>
    </row>
    <row r="293" spans="1:47" ht="25.5">
      <c r="A293" s="21"/>
      <c r="B293" s="121" t="s">
        <v>24</v>
      </c>
      <c r="C293" s="122" t="s">
        <v>100</v>
      </c>
      <c r="D293" s="122" t="s">
        <v>101</v>
      </c>
      <c r="E293" s="122" t="s">
        <v>102</v>
      </c>
      <c r="F293" s="122" t="s">
        <v>103</v>
      </c>
      <c r="G293" s="122" t="s">
        <v>104</v>
      </c>
      <c r="H293" s="122" t="s">
        <v>482</v>
      </c>
      <c r="I293" s="122" t="s">
        <v>483</v>
      </c>
      <c r="J293" s="122" t="s">
        <v>484</v>
      </c>
      <c r="K293" s="122" t="s">
        <v>485</v>
      </c>
      <c r="L293" s="122" t="s">
        <v>486</v>
      </c>
      <c r="M293" s="161" t="s">
        <v>487</v>
      </c>
      <c r="N293" s="161" t="s">
        <v>488</v>
      </c>
      <c r="O293" s="161" t="s">
        <v>489</v>
      </c>
      <c r="P293" s="161" t="s">
        <v>490</v>
      </c>
      <c r="Q293" s="122" t="s">
        <v>491</v>
      </c>
      <c r="R293" s="161" t="s">
        <v>492</v>
      </c>
      <c r="S293" s="161" t="s">
        <v>493</v>
      </c>
      <c r="T293" s="161" t="s">
        <v>494</v>
      </c>
      <c r="U293" s="161" t="s">
        <v>495</v>
      </c>
      <c r="V293" s="122" t="s">
        <v>496</v>
      </c>
      <c r="W293" s="161" t="s">
        <v>497</v>
      </c>
      <c r="X293" s="161" t="s">
        <v>498</v>
      </c>
      <c r="Y293" s="161" t="s">
        <v>499</v>
      </c>
      <c r="Z293" s="161" t="s">
        <v>500</v>
      </c>
      <c r="AA293" s="161" t="s">
        <v>501</v>
      </c>
      <c r="AB293" s="161" t="s">
        <v>502</v>
      </c>
      <c r="AC293" s="161" t="s">
        <v>503</v>
      </c>
      <c r="AD293" s="161" t="s">
        <v>504</v>
      </c>
      <c r="AE293" s="161" t="s">
        <v>505</v>
      </c>
      <c r="AF293" s="161" t="s">
        <v>506</v>
      </c>
      <c r="AG293" s="161" t="s">
        <v>507</v>
      </c>
      <c r="AH293" s="161" t="s">
        <v>508</v>
      </c>
      <c r="AI293" s="161" t="s">
        <v>509</v>
      </c>
      <c r="AJ293" s="161" t="s">
        <v>510</v>
      </c>
      <c r="AK293" s="161" t="s">
        <v>511</v>
      </c>
      <c r="AL293" s="161" t="s">
        <v>512</v>
      </c>
      <c r="AM293" s="161" t="s">
        <v>512</v>
      </c>
      <c r="AN293" s="161" t="s">
        <v>569</v>
      </c>
      <c r="AO293" s="161" t="str">
        <f t="shared" ref="AO293" si="35">AO$14</f>
        <v>Q2-22
Stated</v>
      </c>
      <c r="AP293" s="161" t="s">
        <v>573</v>
      </c>
      <c r="AQ293" s="161" t="s">
        <v>604</v>
      </c>
      <c r="AR293" s="161" t="s">
        <v>605</v>
      </c>
      <c r="AS293" s="161" t="s">
        <v>605</v>
      </c>
      <c r="AT293" s="161" t="s">
        <v>610</v>
      </c>
      <c r="AU293" s="161" t="str">
        <f t="shared" ref="AU293" si="36">AU$14</f>
        <v>Q2-23
Stated</v>
      </c>
    </row>
    <row r="294" spans="1:47">
      <c r="A294" s="21"/>
      <c r="B294" s="26"/>
      <c r="H294" s="88"/>
      <c r="I294" s="88"/>
      <c r="J294" s="88"/>
      <c r="K294" s="88"/>
      <c r="L294" s="88"/>
      <c r="M294" s="134"/>
      <c r="N294" s="134"/>
      <c r="O294" s="134"/>
      <c r="P294" s="134"/>
      <c r="Q294" s="88"/>
      <c r="R294" s="134"/>
      <c r="S294" s="134"/>
      <c r="T294" s="134"/>
      <c r="U294" s="134"/>
      <c r="V294" s="88"/>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row>
    <row r="295" spans="1:47">
      <c r="A295" s="108" t="s">
        <v>319</v>
      </c>
      <c r="B295" s="39" t="s">
        <v>26</v>
      </c>
      <c r="C295" s="109">
        <v>548</v>
      </c>
      <c r="D295" s="109">
        <v>611</v>
      </c>
      <c r="E295" s="109">
        <v>538</v>
      </c>
      <c r="F295" s="109">
        <v>490</v>
      </c>
      <c r="G295" s="80">
        <v>2187</v>
      </c>
      <c r="H295" s="109">
        <v>526.16999999999996</v>
      </c>
      <c r="I295" s="109">
        <v>570.97</v>
      </c>
      <c r="J295" s="109">
        <v>557.00300000000004</v>
      </c>
      <c r="K295" s="146">
        <v>539.46500000000003</v>
      </c>
      <c r="L295" s="80">
        <v>2193.6080000000002</v>
      </c>
      <c r="M295" s="147">
        <v>585.98099999999999</v>
      </c>
      <c r="N295" s="147">
        <v>578.51099999999997</v>
      </c>
      <c r="O295" s="147">
        <v>506.08800000000002</v>
      </c>
      <c r="P295" s="147">
        <v>578.09100000000001</v>
      </c>
      <c r="Q295" s="80">
        <v>2248.6709999999998</v>
      </c>
      <c r="R295" s="147">
        <v>582.82500000000005</v>
      </c>
      <c r="S295" s="147">
        <v>688.32299999999998</v>
      </c>
      <c r="T295" s="147">
        <v>638.06100000000004</v>
      </c>
      <c r="U295" s="147">
        <v>595.02200000000005</v>
      </c>
      <c r="V295" s="80">
        <v>2504.2310000000002</v>
      </c>
      <c r="W295" s="147">
        <v>598.35</v>
      </c>
      <c r="X295" s="147">
        <v>672.63900000000001</v>
      </c>
      <c r="Y295" s="147">
        <v>629.92399999999998</v>
      </c>
      <c r="Z295" s="147">
        <v>573.43299999999999</v>
      </c>
      <c r="AA295" s="80">
        <v>2474.346</v>
      </c>
      <c r="AB295" s="147">
        <v>722.15099999999995</v>
      </c>
      <c r="AC295" s="147">
        <v>644.68399999999997</v>
      </c>
      <c r="AD295" s="147">
        <v>602.91899999999998</v>
      </c>
      <c r="AE295" s="147">
        <v>581.77300000000002</v>
      </c>
      <c r="AF295" s="80">
        <v>2551.527</v>
      </c>
      <c r="AG295" s="147">
        <v>651.22900000000004</v>
      </c>
      <c r="AH295" s="147">
        <v>669.42499999999995</v>
      </c>
      <c r="AI295" s="147">
        <v>683.64700000000005</v>
      </c>
      <c r="AJ295" s="147">
        <v>753.47900000000004</v>
      </c>
      <c r="AK295" s="80">
        <v>2757.78</v>
      </c>
      <c r="AL295" s="147">
        <v>753.37</v>
      </c>
      <c r="AM295" s="147">
        <v>753.37</v>
      </c>
      <c r="AN295" s="147">
        <v>821.971</v>
      </c>
      <c r="AO295" s="147">
        <v>821.97099999999989</v>
      </c>
      <c r="AP295" s="147">
        <v>761.49099999999999</v>
      </c>
      <c r="AQ295" s="147">
        <v>785.52499999999998</v>
      </c>
      <c r="AR295" s="80">
        <v>3122.357</v>
      </c>
      <c r="AS295" s="80">
        <v>3122.357</v>
      </c>
      <c r="AT295" s="147">
        <v>758.1</v>
      </c>
      <c r="AU295" s="147">
        <v>775.13499999999999</v>
      </c>
    </row>
    <row r="296" spans="1:47">
      <c r="A296" s="110" t="s">
        <v>320</v>
      </c>
      <c r="B296" s="41" t="s">
        <v>321</v>
      </c>
      <c r="C296" s="111">
        <v>-4</v>
      </c>
      <c r="D296" s="111">
        <v>25</v>
      </c>
      <c r="E296" s="111">
        <v>36</v>
      </c>
      <c r="F296" s="111">
        <v>-9</v>
      </c>
      <c r="G296" s="81">
        <v>48</v>
      </c>
      <c r="H296" s="111">
        <v>0</v>
      </c>
      <c r="I296" s="111">
        <v>1</v>
      </c>
      <c r="J296" s="111">
        <v>-25</v>
      </c>
      <c r="K296" s="148">
        <v>-1.1999999999999993</v>
      </c>
      <c r="L296" s="81">
        <v>-25.2</v>
      </c>
      <c r="M296" s="149">
        <v>-23.8</v>
      </c>
      <c r="N296" s="149">
        <v>-15.8</v>
      </c>
      <c r="O296" s="149">
        <v>-13.4</v>
      </c>
      <c r="P296" s="149">
        <v>-3.7</v>
      </c>
      <c r="Q296" s="81">
        <v>-32.900000000000006</v>
      </c>
      <c r="R296" s="149">
        <v>4.4000000000000004</v>
      </c>
      <c r="S296" s="149">
        <v>15.2</v>
      </c>
      <c r="T296" s="149">
        <v>-13.700000406370782</v>
      </c>
      <c r="U296" s="149">
        <v>17.099999997767291</v>
      </c>
      <c r="V296" s="81">
        <v>18.599999591396511</v>
      </c>
      <c r="W296" s="149">
        <v>-19.3</v>
      </c>
      <c r="X296" s="149">
        <v>-7.6</v>
      </c>
      <c r="Y296" s="149">
        <v>-1.3</v>
      </c>
      <c r="Z296" s="149">
        <v>-15.6</v>
      </c>
      <c r="AA296" s="81">
        <v>-24.5</v>
      </c>
      <c r="AB296" s="149">
        <v>122.5</v>
      </c>
      <c r="AC296" s="149">
        <v>-74.900000000000006</v>
      </c>
      <c r="AD296" s="149">
        <v>-6.9</v>
      </c>
      <c r="AE296" s="149">
        <v>-30.413</v>
      </c>
      <c r="AF296" s="81">
        <v>-112.21300000000001</v>
      </c>
      <c r="AG296" s="149">
        <v>-7.3040000000000003</v>
      </c>
      <c r="AH296" s="149">
        <v>-8.3960000000000008</v>
      </c>
      <c r="AI296" s="149">
        <v>-5.4619999999999997</v>
      </c>
      <c r="AJ296" s="149">
        <v>3.6760000000000002</v>
      </c>
      <c r="AK296" s="81">
        <v>-10.182</v>
      </c>
      <c r="AL296" s="149">
        <v>16.558</v>
      </c>
      <c r="AM296" s="149">
        <v>16.558</v>
      </c>
      <c r="AN296" s="149">
        <v>57.052</v>
      </c>
      <c r="AO296" s="149">
        <v>57.052</v>
      </c>
      <c r="AP296" s="149">
        <v>-14.334</v>
      </c>
      <c r="AQ296" s="149">
        <v>-38.199999999999996</v>
      </c>
      <c r="AR296" s="81">
        <v>21.076000000000008</v>
      </c>
      <c r="AS296" s="81">
        <v>21.076000000000008</v>
      </c>
      <c r="AT296" s="149">
        <v>-23.799999999993901</v>
      </c>
      <c r="AU296" s="149">
        <v>-0.80000000000410154</v>
      </c>
    </row>
    <row r="297" spans="1:47">
      <c r="A297" s="21" t="s">
        <v>322</v>
      </c>
      <c r="B297" s="29" t="s">
        <v>28</v>
      </c>
      <c r="C297" s="101">
        <v>-266</v>
      </c>
      <c r="D297" s="101">
        <v>-221</v>
      </c>
      <c r="E297" s="101">
        <v>-217</v>
      </c>
      <c r="F297" s="101">
        <v>-236</v>
      </c>
      <c r="G297" s="106">
        <v>-940</v>
      </c>
      <c r="H297" s="95">
        <v>-277.983</v>
      </c>
      <c r="I297" s="95">
        <v>-220.42599999999999</v>
      </c>
      <c r="J297" s="95">
        <v>-232.96299999999999</v>
      </c>
      <c r="K297" s="95">
        <v>-241.375</v>
      </c>
      <c r="L297" s="96">
        <v>-972.74699999999996</v>
      </c>
      <c r="M297" s="95">
        <v>-287.12200000000001</v>
      </c>
      <c r="N297" s="95">
        <v>-218.74600000000001</v>
      </c>
      <c r="O297" s="95">
        <v>-220.01400000000001</v>
      </c>
      <c r="P297" s="95">
        <v>-237.892</v>
      </c>
      <c r="Q297" s="96">
        <v>-963.774</v>
      </c>
      <c r="R297" s="95">
        <v>-287.21199999999999</v>
      </c>
      <c r="S297" s="95">
        <v>-250.27799999999999</v>
      </c>
      <c r="T297" s="95">
        <v>-234.518</v>
      </c>
      <c r="U297" s="95">
        <v>-241.23</v>
      </c>
      <c r="V297" s="96">
        <v>-1013.2380000000001</v>
      </c>
      <c r="W297" s="95">
        <v>-294.44799999999998</v>
      </c>
      <c r="X297" s="95">
        <v>-238.01900000000001</v>
      </c>
      <c r="Y297" s="95">
        <v>-251.57900000000001</v>
      </c>
      <c r="Z297" s="95">
        <v>-277.21699999999998</v>
      </c>
      <c r="AA297" s="96">
        <v>-1061.2629999999999</v>
      </c>
      <c r="AB297" s="95">
        <v>-321.30999999999995</v>
      </c>
      <c r="AC297" s="95">
        <v>-294.51</v>
      </c>
      <c r="AD297" s="95">
        <v>-271.18700000000001</v>
      </c>
      <c r="AE297" s="95">
        <v>-268.26400000000001</v>
      </c>
      <c r="AF297" s="96">
        <v>-1155.271</v>
      </c>
      <c r="AG297" s="95">
        <v>-389.20299999999997</v>
      </c>
      <c r="AH297" s="95">
        <v>-282.74699999999996</v>
      </c>
      <c r="AI297" s="95">
        <v>-277.26100000000002</v>
      </c>
      <c r="AJ297" s="95">
        <v>-272.214</v>
      </c>
      <c r="AK297" s="96">
        <v>-1221.425</v>
      </c>
      <c r="AL297" s="95">
        <v>-444.70399999999995</v>
      </c>
      <c r="AM297" s="95">
        <v>-444.70399999999995</v>
      </c>
      <c r="AN297" s="95">
        <v>-308.00900000000001</v>
      </c>
      <c r="AO297" s="95">
        <v>-308.00899999999984</v>
      </c>
      <c r="AP297" s="95">
        <v>-314.50200000000001</v>
      </c>
      <c r="AQ297" s="95">
        <v>-320.20800000000003</v>
      </c>
      <c r="AR297" s="96">
        <v>-1387.4229999999998</v>
      </c>
      <c r="AS297" s="96">
        <v>-1387.4229999999998</v>
      </c>
      <c r="AT297" s="95">
        <v>-467.95100000000002</v>
      </c>
      <c r="AU297" s="95">
        <v>-334.19900000000001</v>
      </c>
    </row>
    <row r="298" spans="1:47">
      <c r="A298" s="97" t="s">
        <v>323</v>
      </c>
      <c r="B298" s="31" t="s">
        <v>30</v>
      </c>
      <c r="C298" s="98"/>
      <c r="D298" s="98"/>
      <c r="E298" s="98"/>
      <c r="F298" s="99"/>
      <c r="G298" s="100"/>
      <c r="H298" s="99">
        <v>-124.7</v>
      </c>
      <c r="I298" s="99">
        <v>-16.089999999999982</v>
      </c>
      <c r="J298" s="99">
        <v>0</v>
      </c>
      <c r="K298" s="99">
        <v>0</v>
      </c>
      <c r="L298" s="100">
        <v>-140.79</v>
      </c>
      <c r="M298" s="99">
        <v>-31</v>
      </c>
      <c r="N298" s="99">
        <v>-7.6799999999999784</v>
      </c>
      <c r="O298" s="99">
        <v>0</v>
      </c>
      <c r="P298" s="99">
        <v>0</v>
      </c>
      <c r="Q298" s="100">
        <v>-38.679999999999978</v>
      </c>
      <c r="R298" s="99">
        <v>-45.517160815037094</v>
      </c>
      <c r="S298" s="99">
        <v>-0.92126248356134699</v>
      </c>
      <c r="T298" s="99">
        <v>0</v>
      </c>
      <c r="U298" s="99">
        <v>0</v>
      </c>
      <c r="V298" s="100">
        <v>-46.438423298598444</v>
      </c>
      <c r="W298" s="99">
        <v>-44.456887504354</v>
      </c>
      <c r="X298" s="99">
        <v>-0.79229824041019725</v>
      </c>
      <c r="Y298" s="99">
        <v>0</v>
      </c>
      <c r="Z298" s="99">
        <v>1.5398418895529176E-7</v>
      </c>
      <c r="AA298" s="100">
        <v>-45.249185590780009</v>
      </c>
      <c r="AB298" s="99">
        <v>-55.649616593457296</v>
      </c>
      <c r="AC298" s="99">
        <v>-14.856530344256612</v>
      </c>
      <c r="AD298" s="99">
        <v>0</v>
      </c>
      <c r="AE298" s="99">
        <v>0</v>
      </c>
      <c r="AF298" s="100">
        <v>-70.506146937713908</v>
      </c>
      <c r="AG298" s="99">
        <v>-111.68262267666695</v>
      </c>
      <c r="AH298" s="99">
        <v>-2.1156492830708942</v>
      </c>
      <c r="AI298" s="99">
        <v>0</v>
      </c>
      <c r="AJ298" s="99">
        <v>0</v>
      </c>
      <c r="AK298" s="100">
        <v>-113.79827195973785</v>
      </c>
      <c r="AL298" s="99">
        <v>-126.13579026153664</v>
      </c>
      <c r="AM298" s="99">
        <v>-126.13579026153664</v>
      </c>
      <c r="AN298" s="99">
        <v>-11.695469400246864</v>
      </c>
      <c r="AO298" s="99">
        <v>-11.695469400246864</v>
      </c>
      <c r="AP298" s="99">
        <v>0</v>
      </c>
      <c r="AQ298" s="99">
        <v>0</v>
      </c>
      <c r="AR298" s="100">
        <v>-137.83125966178352</v>
      </c>
      <c r="AS298" s="100">
        <v>-137.83125966178352</v>
      </c>
      <c r="AT298" s="99">
        <v>-95.220244248699771</v>
      </c>
      <c r="AU298" s="99">
        <v>1.1830858883809725</v>
      </c>
    </row>
    <row r="299" spans="1:47">
      <c r="A299" s="21" t="s">
        <v>324</v>
      </c>
      <c r="B299" s="28" t="s">
        <v>32</v>
      </c>
      <c r="C299" s="63">
        <v>282</v>
      </c>
      <c r="D299" s="63">
        <v>390</v>
      </c>
      <c r="E299" s="63">
        <v>321</v>
      </c>
      <c r="F299" s="63">
        <v>254</v>
      </c>
      <c r="G299" s="64">
        <v>1247</v>
      </c>
      <c r="H299" s="63">
        <v>248.18700000000001</v>
      </c>
      <c r="I299" s="63">
        <v>350.54399999999998</v>
      </c>
      <c r="J299" s="77">
        <v>324.04000000000002</v>
      </c>
      <c r="K299" s="77">
        <v>298.08999999999997</v>
      </c>
      <c r="L299" s="64">
        <v>1220.8610000000001</v>
      </c>
      <c r="M299" s="142">
        <v>298.85899999999998</v>
      </c>
      <c r="N299" s="142">
        <v>359.76499999999999</v>
      </c>
      <c r="O299" s="142">
        <v>286.07400000000001</v>
      </c>
      <c r="P299" s="142">
        <v>340.19900000000001</v>
      </c>
      <c r="Q299" s="64">
        <v>1284.8969999999999</v>
      </c>
      <c r="R299" s="142">
        <v>295.613</v>
      </c>
      <c r="S299" s="142">
        <v>438.04500000000002</v>
      </c>
      <c r="T299" s="142">
        <v>403.54300000000001</v>
      </c>
      <c r="U299" s="142">
        <v>353.79199999999997</v>
      </c>
      <c r="V299" s="64">
        <v>1490.9929999999999</v>
      </c>
      <c r="W299" s="142">
        <v>303.90199999999999</v>
      </c>
      <c r="X299" s="142">
        <v>434.62</v>
      </c>
      <c r="Y299" s="142">
        <v>378.34500000000003</v>
      </c>
      <c r="Z299" s="142">
        <v>296.21600000000001</v>
      </c>
      <c r="AA299" s="64">
        <v>1413.0830000000001</v>
      </c>
      <c r="AB299" s="142">
        <v>400.84100000000001</v>
      </c>
      <c r="AC299" s="142">
        <v>350.17399999999998</v>
      </c>
      <c r="AD299" s="142">
        <v>331.73200000000003</v>
      </c>
      <c r="AE299" s="142">
        <v>313.50900000000001</v>
      </c>
      <c r="AF299" s="64">
        <v>1396.2560000000001</v>
      </c>
      <c r="AG299" s="142">
        <v>262.02600000000001</v>
      </c>
      <c r="AH299" s="142">
        <v>386.678</v>
      </c>
      <c r="AI299" s="142">
        <v>406.38600000000002</v>
      </c>
      <c r="AJ299" s="142">
        <v>481.26499999999999</v>
      </c>
      <c r="AK299" s="64">
        <v>1536.355</v>
      </c>
      <c r="AL299" s="142">
        <v>308.666</v>
      </c>
      <c r="AM299" s="142">
        <v>308.666</v>
      </c>
      <c r="AN299" s="142">
        <v>513.96199999999999</v>
      </c>
      <c r="AO299" s="142">
        <v>513.96199999999999</v>
      </c>
      <c r="AP299" s="142">
        <v>446.98899999999998</v>
      </c>
      <c r="AQ299" s="142">
        <v>465.31700000000001</v>
      </c>
      <c r="AR299" s="64">
        <v>1734.934</v>
      </c>
      <c r="AS299" s="64">
        <v>1734.934</v>
      </c>
      <c r="AT299" s="142">
        <v>290.149</v>
      </c>
      <c r="AU299" s="142">
        <v>440.93599999999998</v>
      </c>
    </row>
    <row r="300" spans="1:47">
      <c r="A300" s="21" t="s">
        <v>325</v>
      </c>
      <c r="B300" s="29" t="s">
        <v>34</v>
      </c>
      <c r="C300" s="101">
        <v>-79</v>
      </c>
      <c r="D300" s="101">
        <v>-351</v>
      </c>
      <c r="E300" s="101">
        <v>-79</v>
      </c>
      <c r="F300" s="101">
        <v>-70</v>
      </c>
      <c r="G300" s="106">
        <v>-579</v>
      </c>
      <c r="H300" s="95">
        <v>-111.346</v>
      </c>
      <c r="I300" s="95">
        <v>-135.46199999999999</v>
      </c>
      <c r="J300" s="95">
        <v>-177.29300000000001</v>
      </c>
      <c r="K300" s="95">
        <v>-87.71</v>
      </c>
      <c r="L300" s="96">
        <v>-511.81099999999998</v>
      </c>
      <c r="M300" s="95">
        <v>-139.917</v>
      </c>
      <c r="N300" s="95">
        <v>-73.97</v>
      </c>
      <c r="O300" s="95">
        <v>-16.707000000000001</v>
      </c>
      <c r="P300" s="95">
        <v>-29.344000000000001</v>
      </c>
      <c r="Q300" s="96">
        <v>-259.93799999999999</v>
      </c>
      <c r="R300" s="95">
        <v>-54.506</v>
      </c>
      <c r="S300" s="95">
        <v>50.890999999999998</v>
      </c>
      <c r="T300" s="95">
        <v>67.611000000000004</v>
      </c>
      <c r="U300" s="95">
        <v>18.411000000000001</v>
      </c>
      <c r="V300" s="96">
        <v>82.406999999999996</v>
      </c>
      <c r="W300" s="95">
        <v>6.1959999999999997</v>
      </c>
      <c r="X300" s="95">
        <v>-39.225999999999999</v>
      </c>
      <c r="Y300" s="95">
        <v>-40.268999999999998</v>
      </c>
      <c r="Z300" s="95">
        <v>-58.414999999999999</v>
      </c>
      <c r="AA300" s="96">
        <v>-131.714</v>
      </c>
      <c r="AB300" s="95">
        <v>-137.483</v>
      </c>
      <c r="AC300" s="95">
        <v>-312.18099999999998</v>
      </c>
      <c r="AD300" s="95">
        <v>-225.15299999999999</v>
      </c>
      <c r="AE300" s="95">
        <v>-121.496</v>
      </c>
      <c r="AF300" s="96">
        <v>-796.31299999999999</v>
      </c>
      <c r="AG300" s="95">
        <v>-85.034999999999997</v>
      </c>
      <c r="AH300" s="95">
        <v>35.250999999999998</v>
      </c>
      <c r="AI300" s="95">
        <v>-12.148999999999999</v>
      </c>
      <c r="AJ300" s="95">
        <v>-12.08</v>
      </c>
      <c r="AK300" s="96">
        <v>-74.013000000000005</v>
      </c>
      <c r="AL300" s="95">
        <v>-282.68799999999999</v>
      </c>
      <c r="AM300" s="95">
        <v>-282.68799999999999</v>
      </c>
      <c r="AN300" s="95">
        <v>71.694999999999993</v>
      </c>
      <c r="AO300" s="95">
        <v>71.694999999999993</v>
      </c>
      <c r="AP300" s="95">
        <v>-71.662000000000006</v>
      </c>
      <c r="AQ300" s="95">
        <v>-29.234000000000002</v>
      </c>
      <c r="AR300" s="96">
        <v>-311.88900000000001</v>
      </c>
      <c r="AS300" s="96">
        <v>-311.88900000000001</v>
      </c>
      <c r="AT300" s="95">
        <v>-22.422000000000001</v>
      </c>
      <c r="AU300" s="95">
        <v>-71.754999999999995</v>
      </c>
    </row>
    <row r="301" spans="1:47">
      <c r="A301" s="97" t="s">
        <v>326</v>
      </c>
      <c r="B301" s="31" t="s">
        <v>36</v>
      </c>
      <c r="C301" s="98"/>
      <c r="D301" s="98"/>
      <c r="E301" s="98"/>
      <c r="F301" s="99"/>
      <c r="G301" s="100"/>
      <c r="H301" s="99">
        <v>0</v>
      </c>
      <c r="I301" s="99">
        <v>-25</v>
      </c>
      <c r="J301" s="99">
        <v>-25</v>
      </c>
      <c r="K301" s="99">
        <v>0</v>
      </c>
      <c r="L301" s="100">
        <v>-50</v>
      </c>
      <c r="M301" s="99">
        <v>-20</v>
      </c>
      <c r="N301" s="99">
        <v>0</v>
      </c>
      <c r="O301" s="99">
        <v>-37.5</v>
      </c>
      <c r="P301" s="99">
        <v>0</v>
      </c>
      <c r="Q301" s="100">
        <v>-57.5</v>
      </c>
      <c r="R301" s="99">
        <v>0</v>
      </c>
      <c r="S301" s="99">
        <v>0</v>
      </c>
      <c r="T301" s="99">
        <v>0</v>
      </c>
      <c r="U301" s="99">
        <v>0</v>
      </c>
      <c r="V301" s="100">
        <v>0</v>
      </c>
      <c r="W301" s="99">
        <v>0</v>
      </c>
      <c r="X301" s="99">
        <v>0</v>
      </c>
      <c r="Y301" s="99">
        <v>0</v>
      </c>
      <c r="Z301" s="99">
        <v>0</v>
      </c>
      <c r="AA301" s="100">
        <v>0</v>
      </c>
      <c r="AB301" s="99">
        <v>0</v>
      </c>
      <c r="AC301" s="99">
        <v>0</v>
      </c>
      <c r="AD301" s="99">
        <v>0</v>
      </c>
      <c r="AE301" s="99">
        <v>0</v>
      </c>
      <c r="AF301" s="100">
        <v>0</v>
      </c>
      <c r="AG301" s="99">
        <v>0</v>
      </c>
      <c r="AH301" s="99">
        <v>0</v>
      </c>
      <c r="AI301" s="99">
        <v>0</v>
      </c>
      <c r="AJ301" s="99">
        <v>0</v>
      </c>
      <c r="AK301" s="100">
        <v>0</v>
      </c>
      <c r="AL301" s="99">
        <v>0</v>
      </c>
      <c r="AM301" s="99">
        <v>0</v>
      </c>
      <c r="AN301" s="99">
        <v>0</v>
      </c>
      <c r="AO301" s="99">
        <v>0</v>
      </c>
      <c r="AP301" s="99">
        <v>0</v>
      </c>
      <c r="AQ301" s="99">
        <v>0</v>
      </c>
      <c r="AR301" s="100">
        <v>0</v>
      </c>
      <c r="AS301" s="100">
        <v>0</v>
      </c>
      <c r="AT301" s="99">
        <v>0</v>
      </c>
      <c r="AU301" s="99">
        <v>0</v>
      </c>
    </row>
    <row r="302" spans="1:47">
      <c r="A302" s="21" t="s">
        <v>327</v>
      </c>
      <c r="B302" s="29" t="s">
        <v>38</v>
      </c>
      <c r="C302" s="101">
        <v>64</v>
      </c>
      <c r="D302" s="101">
        <v>-45</v>
      </c>
      <c r="E302" s="101">
        <v>59</v>
      </c>
      <c r="F302" s="101">
        <v>-18</v>
      </c>
      <c r="G302" s="106">
        <v>60</v>
      </c>
      <c r="H302" s="101">
        <v>62.100999999999999</v>
      </c>
      <c r="I302" s="101">
        <v>61.185000000000002</v>
      </c>
      <c r="J302" s="75">
        <v>59.002000000000002</v>
      </c>
      <c r="K302" s="75">
        <v>29.196999999999999</v>
      </c>
      <c r="L302" s="106">
        <v>211.48500000000001</v>
      </c>
      <c r="M302" s="139">
        <v>69.349000000000004</v>
      </c>
      <c r="N302" s="139">
        <v>59.651000000000003</v>
      </c>
      <c r="O302" s="139">
        <v>163</v>
      </c>
      <c r="P302" s="139">
        <v>-15.246</v>
      </c>
      <c r="Q302" s="106">
        <v>276.75400000000002</v>
      </c>
      <c r="R302" s="139">
        <v>1.0660000000000001</v>
      </c>
      <c r="S302" s="139">
        <v>-0.26600000000000001</v>
      </c>
      <c r="T302" s="139">
        <v>0.97</v>
      </c>
      <c r="U302" s="139">
        <v>-1.39</v>
      </c>
      <c r="V302" s="106">
        <v>0.38</v>
      </c>
      <c r="W302" s="139">
        <v>-0.192</v>
      </c>
      <c r="X302" s="139">
        <v>-0.95899999999999996</v>
      </c>
      <c r="Y302" s="139">
        <v>2.1989999999999998</v>
      </c>
      <c r="Z302" s="139">
        <v>3.1150000000000002</v>
      </c>
      <c r="AA302" s="106">
        <v>4.1630000000000003</v>
      </c>
      <c r="AB302" s="139">
        <v>-0.34</v>
      </c>
      <c r="AC302" s="139">
        <v>1.49</v>
      </c>
      <c r="AD302" s="139">
        <v>-1.149</v>
      </c>
      <c r="AE302" s="139">
        <v>0</v>
      </c>
      <c r="AF302" s="106">
        <v>1E-3</v>
      </c>
      <c r="AG302" s="139">
        <v>0</v>
      </c>
      <c r="AH302" s="139">
        <v>0</v>
      </c>
      <c r="AI302" s="139">
        <v>0</v>
      </c>
      <c r="AJ302" s="139">
        <v>0</v>
      </c>
      <c r="AK302" s="106">
        <v>0</v>
      </c>
      <c r="AL302" s="139">
        <v>0</v>
      </c>
      <c r="AM302" s="139">
        <v>0</v>
      </c>
      <c r="AN302" s="139">
        <v>2.7E-2</v>
      </c>
      <c r="AO302" s="139">
        <v>2.7E-2</v>
      </c>
      <c r="AP302" s="139">
        <v>-1.6E-2</v>
      </c>
      <c r="AQ302" s="139">
        <v>-8.9999999999999993E-3</v>
      </c>
      <c r="AR302" s="106">
        <v>2E-3</v>
      </c>
      <c r="AS302" s="106">
        <v>2E-3</v>
      </c>
      <c r="AT302" s="139">
        <v>1.6E-2</v>
      </c>
      <c r="AU302" s="139">
        <v>0</v>
      </c>
    </row>
    <row r="303" spans="1:47">
      <c r="A303" s="21" t="s">
        <v>328</v>
      </c>
      <c r="B303" s="29" t="s">
        <v>40</v>
      </c>
      <c r="C303" s="101">
        <v>1</v>
      </c>
      <c r="D303" s="101">
        <v>0</v>
      </c>
      <c r="E303" s="101">
        <v>0</v>
      </c>
      <c r="F303" s="101">
        <v>-8</v>
      </c>
      <c r="G303" s="106">
        <v>-7</v>
      </c>
      <c r="H303" s="101">
        <v>0.435</v>
      </c>
      <c r="I303" s="101">
        <v>0.107</v>
      </c>
      <c r="J303" s="75">
        <v>-3.6999999999999998E-2</v>
      </c>
      <c r="K303" s="75">
        <v>8.9999999999999993E-3</v>
      </c>
      <c r="L303" s="106">
        <v>0.51400000000000001</v>
      </c>
      <c r="M303" s="139">
        <v>-1.4E-2</v>
      </c>
      <c r="N303" s="139">
        <v>4.0000000000000001E-3</v>
      </c>
      <c r="O303" s="139">
        <v>2.3519999999999999</v>
      </c>
      <c r="P303" s="139">
        <v>10.103</v>
      </c>
      <c r="Q303" s="106">
        <v>12.445</v>
      </c>
      <c r="R303" s="139">
        <v>-4.0000000000000001E-3</v>
      </c>
      <c r="S303" s="139">
        <v>2E-3</v>
      </c>
      <c r="T303" s="139">
        <v>2E-3</v>
      </c>
      <c r="U303" s="139">
        <v>-0.313</v>
      </c>
      <c r="V303" s="106">
        <v>-0.313</v>
      </c>
      <c r="W303" s="139">
        <v>0.68899999999999995</v>
      </c>
      <c r="X303" s="139">
        <v>-1.6E-2</v>
      </c>
      <c r="Y303" s="139">
        <v>9.9000000000000005E-2</v>
      </c>
      <c r="Z303" s="139">
        <v>13.166</v>
      </c>
      <c r="AA303" s="106">
        <v>13.938000000000001</v>
      </c>
      <c r="AB303" s="139">
        <v>-0.186</v>
      </c>
      <c r="AC303" s="139">
        <v>-9.8000000000000004E-2</v>
      </c>
      <c r="AD303" s="139">
        <v>1.1970000000000001</v>
      </c>
      <c r="AE303" s="139">
        <v>-1.4999999999999999E-2</v>
      </c>
      <c r="AF303" s="106">
        <v>0.89800000000000002</v>
      </c>
      <c r="AG303" s="139">
        <v>7.0999999999999994E-2</v>
      </c>
      <c r="AH303" s="139">
        <v>-37.228999999999999</v>
      </c>
      <c r="AI303" s="139">
        <v>-2.5779999999999998</v>
      </c>
      <c r="AJ303" s="139">
        <v>0.20499999999999999</v>
      </c>
      <c r="AK303" s="106">
        <v>-39.530999999999999</v>
      </c>
      <c r="AL303" s="139">
        <v>-1.9E-2</v>
      </c>
      <c r="AM303" s="139">
        <v>-1.9E-2</v>
      </c>
      <c r="AN303" s="139">
        <v>-0.90300000000000002</v>
      </c>
      <c r="AO303" s="139">
        <v>-0.90300000000000002</v>
      </c>
      <c r="AP303" s="139">
        <v>1.387</v>
      </c>
      <c r="AQ303" s="139">
        <v>-0.29499999999999998</v>
      </c>
      <c r="AR303" s="106">
        <v>0.17</v>
      </c>
      <c r="AS303" s="106">
        <v>0.17</v>
      </c>
      <c r="AT303" s="139">
        <v>3.5000000000000003E-2</v>
      </c>
      <c r="AU303" s="139">
        <v>0.10299999999999999</v>
      </c>
    </row>
    <row r="304" spans="1:47">
      <c r="A304" s="21" t="s">
        <v>329</v>
      </c>
      <c r="B304" s="29" t="s">
        <v>42</v>
      </c>
      <c r="C304" s="101">
        <v>0</v>
      </c>
      <c r="D304" s="101">
        <v>0</v>
      </c>
      <c r="E304" s="101">
        <v>0</v>
      </c>
      <c r="F304" s="101">
        <v>0</v>
      </c>
      <c r="G304" s="106">
        <v>0</v>
      </c>
      <c r="H304" s="101">
        <v>0</v>
      </c>
      <c r="I304" s="101">
        <v>0</v>
      </c>
      <c r="J304" s="75">
        <v>0</v>
      </c>
      <c r="K304" s="75">
        <v>0</v>
      </c>
      <c r="L304" s="106">
        <v>0</v>
      </c>
      <c r="M304" s="139">
        <v>0</v>
      </c>
      <c r="N304" s="139">
        <v>0</v>
      </c>
      <c r="O304" s="139">
        <v>0</v>
      </c>
      <c r="P304" s="139">
        <v>0</v>
      </c>
      <c r="Q304" s="106">
        <v>0</v>
      </c>
      <c r="R304" s="139">
        <v>0</v>
      </c>
      <c r="S304" s="139">
        <v>0</v>
      </c>
      <c r="T304" s="139">
        <v>0</v>
      </c>
      <c r="U304" s="139">
        <v>0</v>
      </c>
      <c r="V304" s="106">
        <v>0</v>
      </c>
      <c r="W304" s="139">
        <v>0</v>
      </c>
      <c r="X304" s="139">
        <v>0</v>
      </c>
      <c r="Y304" s="139">
        <v>0</v>
      </c>
      <c r="Z304" s="139">
        <v>0</v>
      </c>
      <c r="AA304" s="106">
        <v>0</v>
      </c>
      <c r="AB304" s="139">
        <v>0</v>
      </c>
      <c r="AC304" s="139">
        <v>0</v>
      </c>
      <c r="AD304" s="139">
        <v>0</v>
      </c>
      <c r="AE304" s="139">
        <v>0</v>
      </c>
      <c r="AF304" s="106">
        <v>0</v>
      </c>
      <c r="AG304" s="139">
        <v>0</v>
      </c>
      <c r="AH304" s="139">
        <v>0</v>
      </c>
      <c r="AI304" s="139">
        <v>0</v>
      </c>
      <c r="AJ304" s="139">
        <v>0</v>
      </c>
      <c r="AK304" s="106">
        <v>0</v>
      </c>
      <c r="AL304" s="139">
        <v>0</v>
      </c>
      <c r="AM304" s="139">
        <v>0</v>
      </c>
      <c r="AN304" s="139">
        <v>0</v>
      </c>
      <c r="AO304" s="139">
        <v>0</v>
      </c>
      <c r="AP304" s="139">
        <v>0</v>
      </c>
      <c r="AQ304" s="139">
        <v>0</v>
      </c>
      <c r="AR304" s="106">
        <v>0</v>
      </c>
      <c r="AS304" s="106">
        <v>0</v>
      </c>
      <c r="AT304" s="139">
        <v>0</v>
      </c>
      <c r="AU304" s="139">
        <v>0</v>
      </c>
    </row>
    <row r="305" spans="1:47">
      <c r="A305" s="21" t="s">
        <v>330</v>
      </c>
      <c r="B305" s="28" t="s">
        <v>44</v>
      </c>
      <c r="C305" s="63">
        <v>268</v>
      </c>
      <c r="D305" s="63">
        <v>-6</v>
      </c>
      <c r="E305" s="63">
        <v>301</v>
      </c>
      <c r="F305" s="63">
        <v>158</v>
      </c>
      <c r="G305" s="64">
        <v>721</v>
      </c>
      <c r="H305" s="63">
        <v>199.37700000000001</v>
      </c>
      <c r="I305" s="63">
        <v>276.37400000000002</v>
      </c>
      <c r="J305" s="77">
        <v>205.71199999999999</v>
      </c>
      <c r="K305" s="77">
        <v>239.58600000000001</v>
      </c>
      <c r="L305" s="64">
        <v>921.04899999999998</v>
      </c>
      <c r="M305" s="142">
        <v>228.27699999999999</v>
      </c>
      <c r="N305" s="142">
        <v>345.45</v>
      </c>
      <c r="O305" s="142">
        <v>434.71899999999999</v>
      </c>
      <c r="P305" s="142">
        <v>305.71199999999999</v>
      </c>
      <c r="Q305" s="64">
        <v>1314.1579999999999</v>
      </c>
      <c r="R305" s="142">
        <v>242.16900000000001</v>
      </c>
      <c r="S305" s="142">
        <v>488.67200000000003</v>
      </c>
      <c r="T305" s="142">
        <v>472.12599999999998</v>
      </c>
      <c r="U305" s="142">
        <v>370.5</v>
      </c>
      <c r="V305" s="64">
        <v>1573.4670000000001</v>
      </c>
      <c r="W305" s="142">
        <v>310.59500000000003</v>
      </c>
      <c r="X305" s="142">
        <v>394.41899999999998</v>
      </c>
      <c r="Y305" s="142">
        <v>340.37400000000002</v>
      </c>
      <c r="Z305" s="142">
        <v>254.08199999999999</v>
      </c>
      <c r="AA305" s="64">
        <v>1299.47</v>
      </c>
      <c r="AB305" s="142">
        <v>262.83199999999999</v>
      </c>
      <c r="AC305" s="142">
        <v>39.384999999999998</v>
      </c>
      <c r="AD305" s="142">
        <v>106.627</v>
      </c>
      <c r="AE305" s="142">
        <v>191.99799999999999</v>
      </c>
      <c r="AF305" s="64">
        <v>600.84199999999998</v>
      </c>
      <c r="AG305" s="142">
        <v>177.06200000000001</v>
      </c>
      <c r="AH305" s="142">
        <v>384.7</v>
      </c>
      <c r="AI305" s="142">
        <v>391.65899999999999</v>
      </c>
      <c r="AJ305" s="142">
        <v>469.39</v>
      </c>
      <c r="AK305" s="64">
        <v>1422.8109999999999</v>
      </c>
      <c r="AL305" s="142">
        <v>25.959</v>
      </c>
      <c r="AM305" s="142">
        <v>25.959</v>
      </c>
      <c r="AN305" s="142">
        <v>584.78099999999995</v>
      </c>
      <c r="AO305" s="142">
        <v>584.78100000000006</v>
      </c>
      <c r="AP305" s="142">
        <v>376.69799999999998</v>
      </c>
      <c r="AQ305" s="142">
        <v>435.779</v>
      </c>
      <c r="AR305" s="64">
        <v>1423.2170000000001</v>
      </c>
      <c r="AS305" s="64">
        <v>1423.2170000000001</v>
      </c>
      <c r="AT305" s="142">
        <v>267.77800000000002</v>
      </c>
      <c r="AU305" s="142">
        <v>369.28399999999999</v>
      </c>
    </row>
    <row r="306" spans="1:47">
      <c r="A306" s="21" t="s">
        <v>331</v>
      </c>
      <c r="B306" s="29" t="s">
        <v>46</v>
      </c>
      <c r="C306" s="101">
        <v>-81</v>
      </c>
      <c r="D306" s="101">
        <v>-110</v>
      </c>
      <c r="E306" s="101">
        <v>-26</v>
      </c>
      <c r="F306" s="101">
        <v>-32</v>
      </c>
      <c r="G306" s="106">
        <v>-249</v>
      </c>
      <c r="H306" s="101">
        <v>-44.679000000000002</v>
      </c>
      <c r="I306" s="101">
        <v>-51.597999999999999</v>
      </c>
      <c r="J306" s="75">
        <v>-11.468</v>
      </c>
      <c r="K306" s="75">
        <v>-55.332999999999998</v>
      </c>
      <c r="L306" s="106">
        <v>-163.078</v>
      </c>
      <c r="M306" s="139">
        <v>-26.919</v>
      </c>
      <c r="N306" s="139">
        <v>-91.144000000000005</v>
      </c>
      <c r="O306" s="139">
        <v>-148.83500000000001</v>
      </c>
      <c r="P306" s="139">
        <v>-232.66300000000001</v>
      </c>
      <c r="Q306" s="106">
        <v>-499.56099999999998</v>
      </c>
      <c r="R306" s="139">
        <v>-62.054000000000002</v>
      </c>
      <c r="S306" s="139">
        <v>-140.72499999999999</v>
      </c>
      <c r="T306" s="139">
        <v>-132.07599999999999</v>
      </c>
      <c r="U306" s="139">
        <v>-79.218999999999994</v>
      </c>
      <c r="V306" s="106">
        <v>-414.07400000000001</v>
      </c>
      <c r="W306" s="139">
        <v>-93.415999999999997</v>
      </c>
      <c r="X306" s="139">
        <v>-109.36199999999999</v>
      </c>
      <c r="Y306" s="139">
        <v>-27.184000000000001</v>
      </c>
      <c r="Z306" s="139">
        <v>-9.9</v>
      </c>
      <c r="AA306" s="106">
        <v>-239.86199999999999</v>
      </c>
      <c r="AB306" s="139">
        <v>-12.023</v>
      </c>
      <c r="AC306" s="139">
        <v>77.488</v>
      </c>
      <c r="AD306" s="139">
        <v>-20.754000000000001</v>
      </c>
      <c r="AE306" s="139">
        <v>-23.960999999999999</v>
      </c>
      <c r="AF306" s="106">
        <v>20.75</v>
      </c>
      <c r="AG306" s="139">
        <v>20.061</v>
      </c>
      <c r="AH306" s="139">
        <v>-85.938999999999993</v>
      </c>
      <c r="AI306" s="139">
        <v>-91.281999999999996</v>
      </c>
      <c r="AJ306" s="139">
        <v>-147.63200000000001</v>
      </c>
      <c r="AK306" s="106">
        <v>-304.79199999999997</v>
      </c>
      <c r="AL306" s="139">
        <v>-12.78</v>
      </c>
      <c r="AM306" s="139">
        <v>-12.78</v>
      </c>
      <c r="AN306" s="139">
        <v>-129.27199999999999</v>
      </c>
      <c r="AO306" s="139">
        <v>-129.27199999999999</v>
      </c>
      <c r="AP306" s="139">
        <v>-112.208</v>
      </c>
      <c r="AQ306" s="139">
        <v>-101.267</v>
      </c>
      <c r="AR306" s="106">
        <v>-355.52699999999999</v>
      </c>
      <c r="AS306" s="106">
        <v>-355.52699999999999</v>
      </c>
      <c r="AT306" s="139">
        <v>-74.366</v>
      </c>
      <c r="AU306" s="139">
        <v>-97.314999999999998</v>
      </c>
    </row>
    <row r="307" spans="1:47">
      <c r="A307" s="21" t="s">
        <v>332</v>
      </c>
      <c r="B307" s="29" t="s">
        <v>48</v>
      </c>
      <c r="C307" s="101">
        <v>0</v>
      </c>
      <c r="D307" s="101">
        <v>0</v>
      </c>
      <c r="E307" s="101">
        <v>0</v>
      </c>
      <c r="F307" s="101">
        <v>0</v>
      </c>
      <c r="G307" s="106">
        <v>0</v>
      </c>
      <c r="H307" s="101">
        <v>0</v>
      </c>
      <c r="I307" s="101">
        <v>0</v>
      </c>
      <c r="J307" s="75">
        <v>0</v>
      </c>
      <c r="K307" s="75">
        <v>0</v>
      </c>
      <c r="L307" s="106">
        <v>0</v>
      </c>
      <c r="M307" s="139">
        <v>0</v>
      </c>
      <c r="N307" s="139">
        <v>0</v>
      </c>
      <c r="O307" s="139">
        <v>0</v>
      </c>
      <c r="P307" s="139">
        <v>0</v>
      </c>
      <c r="Q307" s="106">
        <v>0</v>
      </c>
      <c r="R307" s="139">
        <v>0</v>
      </c>
      <c r="S307" s="139">
        <v>0</v>
      </c>
      <c r="T307" s="139">
        <v>0</v>
      </c>
      <c r="U307" s="139">
        <v>0</v>
      </c>
      <c r="V307" s="106">
        <v>0</v>
      </c>
      <c r="W307" s="139">
        <v>0</v>
      </c>
      <c r="X307" s="139">
        <v>0</v>
      </c>
      <c r="Y307" s="139">
        <v>0</v>
      </c>
      <c r="Z307" s="139">
        <v>0</v>
      </c>
      <c r="AA307" s="106">
        <v>0</v>
      </c>
      <c r="AB307" s="139">
        <v>0</v>
      </c>
      <c r="AC307" s="139">
        <v>0</v>
      </c>
      <c r="AD307" s="139">
        <v>0</v>
      </c>
      <c r="AE307" s="139">
        <v>0</v>
      </c>
      <c r="AF307" s="106">
        <v>0</v>
      </c>
      <c r="AG307" s="139">
        <v>0</v>
      </c>
      <c r="AH307" s="139">
        <v>0</v>
      </c>
      <c r="AI307" s="139">
        <v>0</v>
      </c>
      <c r="AJ307" s="139">
        <v>0</v>
      </c>
      <c r="AK307" s="106">
        <v>0</v>
      </c>
      <c r="AL307" s="139">
        <v>0</v>
      </c>
      <c r="AM307" s="139">
        <v>0</v>
      </c>
      <c r="AN307" s="139">
        <v>0</v>
      </c>
      <c r="AO307" s="139">
        <v>0</v>
      </c>
      <c r="AP307" s="139">
        <v>0</v>
      </c>
      <c r="AQ307" s="139">
        <v>0</v>
      </c>
      <c r="AR307" s="106">
        <v>0</v>
      </c>
      <c r="AS307" s="106">
        <v>0</v>
      </c>
      <c r="AT307" s="139">
        <v>0</v>
      </c>
      <c r="AU307" s="139">
        <v>0</v>
      </c>
    </row>
    <row r="308" spans="1:47">
      <c r="A308" s="21" t="s">
        <v>333</v>
      </c>
      <c r="B308" s="28" t="s">
        <v>50</v>
      </c>
      <c r="C308" s="63">
        <v>187</v>
      </c>
      <c r="D308" s="63">
        <v>-116</v>
      </c>
      <c r="E308" s="63">
        <v>275</v>
      </c>
      <c r="F308" s="63">
        <v>126</v>
      </c>
      <c r="G308" s="64">
        <v>472</v>
      </c>
      <c r="H308" s="63">
        <v>154.69800000000001</v>
      </c>
      <c r="I308" s="63">
        <v>224.77600000000001</v>
      </c>
      <c r="J308" s="77">
        <v>194.244</v>
      </c>
      <c r="K308" s="77">
        <v>184.25299999999999</v>
      </c>
      <c r="L308" s="64">
        <v>757.971</v>
      </c>
      <c r="M308" s="142">
        <v>201.358</v>
      </c>
      <c r="N308" s="142">
        <v>254.30600000000001</v>
      </c>
      <c r="O308" s="142">
        <v>285.88400000000001</v>
      </c>
      <c r="P308" s="142">
        <v>73.049000000000007</v>
      </c>
      <c r="Q308" s="64">
        <v>814.59699999999998</v>
      </c>
      <c r="R308" s="142">
        <v>180.11500000000001</v>
      </c>
      <c r="S308" s="142">
        <v>347.947</v>
      </c>
      <c r="T308" s="142">
        <v>340.05</v>
      </c>
      <c r="U308" s="142">
        <v>291.28100000000001</v>
      </c>
      <c r="V308" s="64">
        <v>1159.393</v>
      </c>
      <c r="W308" s="142">
        <v>217.179</v>
      </c>
      <c r="X308" s="142">
        <v>285.05700000000002</v>
      </c>
      <c r="Y308" s="142">
        <v>313.19</v>
      </c>
      <c r="Z308" s="142">
        <v>244.18199999999999</v>
      </c>
      <c r="AA308" s="64">
        <v>1059.6079999999999</v>
      </c>
      <c r="AB308" s="142">
        <v>250.809</v>
      </c>
      <c r="AC308" s="142">
        <v>116.873</v>
      </c>
      <c r="AD308" s="142">
        <v>85.873000000000005</v>
      </c>
      <c r="AE308" s="142">
        <v>168.03700000000001</v>
      </c>
      <c r="AF308" s="64">
        <v>621.59199999999998</v>
      </c>
      <c r="AG308" s="142">
        <v>197.12299999999999</v>
      </c>
      <c r="AH308" s="142">
        <v>298.76100000000002</v>
      </c>
      <c r="AI308" s="142">
        <v>300.37700000000001</v>
      </c>
      <c r="AJ308" s="142">
        <v>321.75799999999998</v>
      </c>
      <c r="AK308" s="64">
        <v>1118.019</v>
      </c>
      <c r="AL308" s="142">
        <v>13.179</v>
      </c>
      <c r="AM308" s="142">
        <v>13.179</v>
      </c>
      <c r="AN308" s="142">
        <v>455.50900000000001</v>
      </c>
      <c r="AO308" s="142">
        <v>455.50900000000001</v>
      </c>
      <c r="AP308" s="142">
        <v>264.49</v>
      </c>
      <c r="AQ308" s="142">
        <v>334.512</v>
      </c>
      <c r="AR308" s="64">
        <v>1067.69</v>
      </c>
      <c r="AS308" s="64">
        <v>1067.69</v>
      </c>
      <c r="AT308" s="142">
        <v>193.41200000000001</v>
      </c>
      <c r="AU308" s="142">
        <v>271.96899999999999</v>
      </c>
    </row>
    <row r="309" spans="1:47">
      <c r="A309" s="21" t="s">
        <v>334</v>
      </c>
      <c r="B309" s="29" t="s">
        <v>52</v>
      </c>
      <c r="C309" s="101">
        <v>-4</v>
      </c>
      <c r="D309" s="101">
        <v>3</v>
      </c>
      <c r="E309" s="101">
        <v>-6</v>
      </c>
      <c r="F309" s="101">
        <v>-3</v>
      </c>
      <c r="G309" s="106">
        <v>-10</v>
      </c>
      <c r="H309" s="101">
        <v>-3.391</v>
      </c>
      <c r="I309" s="101">
        <v>-4.8680000000000003</v>
      </c>
      <c r="J309" s="101">
        <v>-4.4130000000000003</v>
      </c>
      <c r="K309" s="101">
        <v>-3.5419999999999998</v>
      </c>
      <c r="L309" s="106">
        <v>-16.213999999999999</v>
      </c>
      <c r="M309" s="139">
        <v>-4.5060000000000002</v>
      </c>
      <c r="N309" s="139">
        <v>-5.0410000000000004</v>
      </c>
      <c r="O309" s="139">
        <v>-6.0460000000000003</v>
      </c>
      <c r="P309" s="139">
        <v>-1.9850000000000001</v>
      </c>
      <c r="Q309" s="106">
        <v>-17.577999999999999</v>
      </c>
      <c r="R309" s="139">
        <v>-3.6379999999999999</v>
      </c>
      <c r="S309" s="139">
        <v>-7.59</v>
      </c>
      <c r="T309" s="139">
        <v>-7.3010000000000002</v>
      </c>
      <c r="U309" s="139">
        <v>-6.1680000000000001</v>
      </c>
      <c r="V309" s="106">
        <v>-24.696999999999999</v>
      </c>
      <c r="W309" s="139">
        <v>-4.5190000000000001</v>
      </c>
      <c r="X309" s="139">
        <v>-5.8760000000000003</v>
      </c>
      <c r="Y309" s="139">
        <v>-6.7539999999999996</v>
      </c>
      <c r="Z309" s="139">
        <v>-5.1790000000000003</v>
      </c>
      <c r="AA309" s="106">
        <v>-22.327999999999999</v>
      </c>
      <c r="AB309" s="139">
        <v>-5.2830000000000004</v>
      </c>
      <c r="AC309" s="139">
        <v>-2.1880000000000002</v>
      </c>
      <c r="AD309" s="139">
        <v>-1.454</v>
      </c>
      <c r="AE309" s="139">
        <v>-3.3410000000000002</v>
      </c>
      <c r="AF309" s="106">
        <v>-12.266</v>
      </c>
      <c r="AG309" s="139">
        <v>-4.1020000000000003</v>
      </c>
      <c r="AH309" s="139">
        <v>-6.46</v>
      </c>
      <c r="AI309" s="139">
        <v>-6.4470000000000001</v>
      </c>
      <c r="AJ309" s="139">
        <v>-7.0910000000000002</v>
      </c>
      <c r="AK309" s="106">
        <v>-24.1</v>
      </c>
      <c r="AL309" s="139">
        <v>-0.247</v>
      </c>
      <c r="AM309" s="139">
        <v>-0.247</v>
      </c>
      <c r="AN309" s="139">
        <v>-9.8369999999999997</v>
      </c>
      <c r="AO309" s="139">
        <v>-9.8369999999999997</v>
      </c>
      <c r="AP309" s="139">
        <v>-5.7619999999999996</v>
      </c>
      <c r="AQ309" s="139">
        <v>-7.2619999999999996</v>
      </c>
      <c r="AR309" s="106">
        <v>-23.108000000000001</v>
      </c>
      <c r="AS309" s="106">
        <v>-23.108000000000001</v>
      </c>
      <c r="AT309" s="139">
        <v>-4.5579999999999998</v>
      </c>
      <c r="AU309" s="139">
        <v>-6.51</v>
      </c>
    </row>
    <row r="310" spans="1:47">
      <c r="A310" s="21" t="s">
        <v>335</v>
      </c>
      <c r="B310" s="36" t="s">
        <v>54</v>
      </c>
      <c r="C310" s="64">
        <v>183</v>
      </c>
      <c r="D310" s="64">
        <v>-113</v>
      </c>
      <c r="E310" s="64">
        <v>269</v>
      </c>
      <c r="F310" s="64">
        <v>123</v>
      </c>
      <c r="G310" s="64">
        <v>462</v>
      </c>
      <c r="H310" s="64">
        <v>151.30699999999999</v>
      </c>
      <c r="I310" s="64">
        <v>219.90799999999999</v>
      </c>
      <c r="J310" s="78">
        <v>189.83099999999999</v>
      </c>
      <c r="K310" s="78">
        <v>180.71100000000001</v>
      </c>
      <c r="L310" s="64">
        <v>741.75699999999995</v>
      </c>
      <c r="M310" s="143">
        <v>196.852</v>
      </c>
      <c r="N310" s="143">
        <v>249.26499999999999</v>
      </c>
      <c r="O310" s="143">
        <v>279.83800000000002</v>
      </c>
      <c r="P310" s="143">
        <v>71.063999999999993</v>
      </c>
      <c r="Q310" s="64">
        <v>797.01900000000001</v>
      </c>
      <c r="R310" s="143">
        <v>176.477</v>
      </c>
      <c r="S310" s="143">
        <v>340.35700000000003</v>
      </c>
      <c r="T310" s="143">
        <v>332.74900000000002</v>
      </c>
      <c r="U310" s="143">
        <v>285.113</v>
      </c>
      <c r="V310" s="64">
        <v>1134.6959999999999</v>
      </c>
      <c r="W310" s="143">
        <v>212.66</v>
      </c>
      <c r="X310" s="143">
        <v>279.18099999999998</v>
      </c>
      <c r="Y310" s="143">
        <v>306.43599999999998</v>
      </c>
      <c r="Z310" s="143">
        <v>239.00299999999999</v>
      </c>
      <c r="AA310" s="64">
        <v>1037.28</v>
      </c>
      <c r="AB310" s="143">
        <v>245.52600000000001</v>
      </c>
      <c r="AC310" s="143">
        <v>114.685</v>
      </c>
      <c r="AD310" s="143">
        <v>84.418999999999997</v>
      </c>
      <c r="AE310" s="143">
        <v>164.696</v>
      </c>
      <c r="AF310" s="64">
        <v>609.32600000000002</v>
      </c>
      <c r="AG310" s="143">
        <v>193.02099999999999</v>
      </c>
      <c r="AH310" s="143">
        <v>292.30099999999999</v>
      </c>
      <c r="AI310" s="143">
        <v>293.93</v>
      </c>
      <c r="AJ310" s="143">
        <v>314.66699999999997</v>
      </c>
      <c r="AK310" s="64">
        <v>1093.9190000000001</v>
      </c>
      <c r="AL310" s="143">
        <v>12.932</v>
      </c>
      <c r="AM310" s="143">
        <v>12.932</v>
      </c>
      <c r="AN310" s="143">
        <v>445.67200000000003</v>
      </c>
      <c r="AO310" s="143">
        <v>445.67199999999997</v>
      </c>
      <c r="AP310" s="143">
        <v>258.72800000000001</v>
      </c>
      <c r="AQ310" s="143">
        <v>327.25</v>
      </c>
      <c r="AR310" s="64">
        <v>1044.5820000000001</v>
      </c>
      <c r="AS310" s="64">
        <v>1044.5820000000001</v>
      </c>
      <c r="AT310" s="143">
        <v>188.85400000000001</v>
      </c>
      <c r="AU310" s="143">
        <v>265.459</v>
      </c>
    </row>
    <row r="311" spans="1:47">
      <c r="A311" s="123" t="s">
        <v>336</v>
      </c>
      <c r="B311" s="31" t="s">
        <v>321</v>
      </c>
      <c r="C311" s="98">
        <v>-4</v>
      </c>
      <c r="D311" s="98">
        <v>25</v>
      </c>
      <c r="E311" s="98">
        <v>36</v>
      </c>
      <c r="F311" s="99">
        <v>-9</v>
      </c>
      <c r="G311" s="100">
        <v>48</v>
      </c>
      <c r="H311" s="99">
        <v>0</v>
      </c>
      <c r="I311" s="99">
        <v>0.7</v>
      </c>
      <c r="J311" s="99">
        <v>-15.999999999999998</v>
      </c>
      <c r="K311" s="99">
        <v>-0.80420500000000028</v>
      </c>
      <c r="L311" s="100">
        <v>-16.104205</v>
      </c>
      <c r="M311" s="99">
        <v>-15.257999999999999</v>
      </c>
      <c r="N311" s="99">
        <v>-10.129030662000002</v>
      </c>
      <c r="O311" s="99">
        <v>-8.6001315260000002</v>
      </c>
      <c r="P311" s="99">
        <v>-2.3720000000000003</v>
      </c>
      <c r="Q311" s="100">
        <v>-21.101162188000004</v>
      </c>
      <c r="R311" s="99">
        <v>2.8210000000000006</v>
      </c>
      <c r="S311" s="99">
        <v>11.524684897439998</v>
      </c>
      <c r="T311" s="99">
        <v>-9.9353632522037394</v>
      </c>
      <c r="U311" s="99">
        <v>12.401073470880821</v>
      </c>
      <c r="V311" s="100">
        <v>13.99039511611708</v>
      </c>
      <c r="W311" s="99">
        <v>-13.996533217500001</v>
      </c>
      <c r="X311" s="99">
        <v>-5.5115882099999993</v>
      </c>
      <c r="Y311" s="99">
        <v>-0.94199999999999995</v>
      </c>
      <c r="Z311" s="139">
        <v>-11.31326001</v>
      </c>
      <c r="AA311" s="100">
        <v>-17.76684822</v>
      </c>
      <c r="AB311" s="99">
        <v>81.41845635</v>
      </c>
      <c r="AC311" s="99">
        <v>-49.78202000000001</v>
      </c>
      <c r="AD311" s="99">
        <v>-4.5860190000000012</v>
      </c>
      <c r="AE311" s="99">
        <v>-20.214000000000002</v>
      </c>
      <c r="AF311" s="100">
        <v>-74.582039000000009</v>
      </c>
      <c r="AG311" s="99">
        <v>-5.1123290000000008</v>
      </c>
      <c r="AH311" s="99">
        <v>-5.8769860000000005</v>
      </c>
      <c r="AI311" s="99">
        <v>-3.823048</v>
      </c>
      <c r="AJ311" s="99">
        <v>2.5729554373056827</v>
      </c>
      <c r="AK311" s="100">
        <v>-7.1270785626943178</v>
      </c>
      <c r="AL311" s="99">
        <v>12.007200769999999</v>
      </c>
      <c r="AM311" s="99">
        <v>12.007200769999999</v>
      </c>
      <c r="AN311" s="99">
        <v>41.371833454899999</v>
      </c>
      <c r="AO311" s="99">
        <v>41.371833454899999</v>
      </c>
      <c r="AP311" s="99">
        <v>-10.39444473006</v>
      </c>
      <c r="AQ311" s="99">
        <v>-27.701115438000002</v>
      </c>
      <c r="AR311" s="100">
        <v>15.283474056839994</v>
      </c>
      <c r="AS311" s="100">
        <v>15.283474056839994</v>
      </c>
      <c r="AT311" s="99">
        <v>-17.260089300969554</v>
      </c>
      <c r="AU311" s="99">
        <v>-0.58076225950457072</v>
      </c>
    </row>
    <row r="312" spans="1:47">
      <c r="A312" s="21"/>
      <c r="H312" s="88"/>
      <c r="I312" s="88"/>
      <c r="J312" s="162"/>
      <c r="K312" s="162"/>
      <c r="L312" s="88"/>
      <c r="M312" s="163"/>
      <c r="N312" s="163"/>
      <c r="O312" s="163"/>
      <c r="P312" s="163"/>
      <c r="Q312" s="88"/>
      <c r="R312" s="163"/>
      <c r="S312" s="163"/>
      <c r="T312" s="163"/>
      <c r="U312" s="163"/>
      <c r="V312" s="88"/>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c r="AS312" s="163"/>
      <c r="AT312" s="163"/>
      <c r="AU312" s="163"/>
    </row>
    <row r="313" spans="1:47" ht="16.5" thickBot="1">
      <c r="A313" s="21"/>
      <c r="B313" s="119" t="s">
        <v>337</v>
      </c>
      <c r="C313" s="124"/>
      <c r="D313" s="124"/>
      <c r="E313" s="124"/>
      <c r="F313" s="124"/>
      <c r="G313" s="124"/>
      <c r="H313" s="124"/>
      <c r="I313" s="124"/>
      <c r="J313" s="124"/>
      <c r="K313" s="124"/>
      <c r="L313" s="124"/>
      <c r="M313" s="164"/>
      <c r="N313" s="164"/>
      <c r="O313" s="164"/>
      <c r="P313" s="164"/>
      <c r="Q313" s="124"/>
      <c r="R313" s="164"/>
      <c r="S313" s="164"/>
      <c r="T313" s="164"/>
      <c r="U313" s="164"/>
      <c r="V313" s="12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c r="A314" s="21"/>
      <c r="H314" s="88"/>
      <c r="I314" s="88"/>
      <c r="J314" s="88"/>
      <c r="K314" s="88"/>
      <c r="L314" s="88"/>
      <c r="M314" s="134"/>
      <c r="N314" s="134"/>
      <c r="O314" s="134"/>
      <c r="P314" s="134"/>
      <c r="Q314" s="88"/>
      <c r="R314" s="134"/>
      <c r="S314" s="134"/>
      <c r="T314" s="134"/>
      <c r="U314" s="134"/>
      <c r="V314" s="88"/>
      <c r="W314" s="134"/>
      <c r="X314" s="134"/>
      <c r="Y314" s="134"/>
      <c r="Z314" s="134"/>
      <c r="AA314" s="134"/>
      <c r="AB314" s="134"/>
      <c r="AC314" s="134"/>
      <c r="AD314" s="134"/>
      <c r="AE314" s="134"/>
      <c r="AF314" s="134"/>
      <c r="AG314" s="134"/>
      <c r="AH314" s="134"/>
      <c r="AI314" s="134"/>
      <c r="AJ314" s="134"/>
      <c r="AK314" s="134"/>
      <c r="AL314" s="134"/>
      <c r="AM314" s="161" t="s">
        <v>601</v>
      </c>
      <c r="AN314" s="134"/>
      <c r="AO314" s="161" t="str">
        <f>+$AM$13</f>
        <v>IFRS 17</v>
      </c>
      <c r="AP314" s="134"/>
      <c r="AQ314" s="134"/>
      <c r="AR314" s="134"/>
      <c r="AS314" s="161" t="s">
        <v>601</v>
      </c>
      <c r="AT314" s="134"/>
      <c r="AU314" s="134"/>
    </row>
    <row r="315" spans="1:47" ht="25.5">
      <c r="A315" s="21"/>
      <c r="B315" s="121" t="s">
        <v>24</v>
      </c>
      <c r="C315" s="122" t="s">
        <v>100</v>
      </c>
      <c r="D315" s="122" t="s">
        <v>101</v>
      </c>
      <c r="E315" s="122" t="s">
        <v>102</v>
      </c>
      <c r="F315" s="122" t="s">
        <v>103</v>
      </c>
      <c r="G315" s="122" t="s">
        <v>104</v>
      </c>
      <c r="H315" s="122" t="s">
        <v>482</v>
      </c>
      <c r="I315" s="122" t="s">
        <v>483</v>
      </c>
      <c r="J315" s="122" t="s">
        <v>484</v>
      </c>
      <c r="K315" s="122" t="s">
        <v>485</v>
      </c>
      <c r="L315" s="122" t="s">
        <v>486</v>
      </c>
      <c r="M315" s="161" t="s">
        <v>487</v>
      </c>
      <c r="N315" s="161" t="s">
        <v>488</v>
      </c>
      <c r="O315" s="161" t="s">
        <v>489</v>
      </c>
      <c r="P315" s="161" t="s">
        <v>490</v>
      </c>
      <c r="Q315" s="122" t="s">
        <v>491</v>
      </c>
      <c r="R315" s="161" t="s">
        <v>492</v>
      </c>
      <c r="S315" s="161" t="s">
        <v>493</v>
      </c>
      <c r="T315" s="161" t="s">
        <v>494</v>
      </c>
      <c r="U315" s="161" t="s">
        <v>495</v>
      </c>
      <c r="V315" s="122" t="s">
        <v>496</v>
      </c>
      <c r="W315" s="161" t="s">
        <v>497</v>
      </c>
      <c r="X315" s="161" t="s">
        <v>498</v>
      </c>
      <c r="Y315" s="161" t="s">
        <v>499</v>
      </c>
      <c r="Z315" s="161" t="s">
        <v>500</v>
      </c>
      <c r="AA315" s="161" t="s">
        <v>501</v>
      </c>
      <c r="AB315" s="161" t="s">
        <v>502</v>
      </c>
      <c r="AC315" s="161" t="s">
        <v>503</v>
      </c>
      <c r="AD315" s="161" t="s">
        <v>504</v>
      </c>
      <c r="AE315" s="161" t="s">
        <v>505</v>
      </c>
      <c r="AF315" s="161" t="s">
        <v>506</v>
      </c>
      <c r="AG315" s="161" t="s">
        <v>507</v>
      </c>
      <c r="AH315" s="161" t="s">
        <v>508</v>
      </c>
      <c r="AI315" s="161" t="s">
        <v>509</v>
      </c>
      <c r="AJ315" s="161" t="s">
        <v>510</v>
      </c>
      <c r="AK315" s="161" t="s">
        <v>511</v>
      </c>
      <c r="AL315" s="161" t="s">
        <v>512</v>
      </c>
      <c r="AM315" s="161" t="s">
        <v>512</v>
      </c>
      <c r="AN315" s="161" t="s">
        <v>569</v>
      </c>
      <c r="AO315" s="161" t="str">
        <f t="shared" ref="AO315" si="37">AO$14</f>
        <v>Q2-22
Stated</v>
      </c>
      <c r="AP315" s="161" t="s">
        <v>573</v>
      </c>
      <c r="AQ315" s="161" t="s">
        <v>604</v>
      </c>
      <c r="AR315" s="161" t="s">
        <v>605</v>
      </c>
      <c r="AS315" s="161" t="s">
        <v>605</v>
      </c>
      <c r="AT315" s="161" t="s">
        <v>610</v>
      </c>
      <c r="AU315" s="161" t="str">
        <f t="shared" ref="AU315" si="38">AU$14</f>
        <v>Q2-23
Stated</v>
      </c>
    </row>
    <row r="316" spans="1:47">
      <c r="A316" s="21"/>
      <c r="B316" s="26"/>
      <c r="H316" s="88"/>
      <c r="I316" s="88"/>
      <c r="J316" s="88"/>
      <c r="K316" s="88"/>
      <c r="L316" s="88"/>
      <c r="M316" s="134"/>
      <c r="N316" s="134"/>
      <c r="O316" s="134"/>
      <c r="P316" s="134"/>
      <c r="Q316" s="88"/>
      <c r="R316" s="134"/>
      <c r="S316" s="134"/>
      <c r="T316" s="134"/>
      <c r="U316" s="134"/>
      <c r="V316" s="88"/>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row>
    <row r="317" spans="1:47">
      <c r="A317" s="108" t="s">
        <v>338</v>
      </c>
      <c r="B317" s="39" t="s">
        <v>26</v>
      </c>
      <c r="C317" s="109">
        <v>677</v>
      </c>
      <c r="D317" s="109">
        <v>678</v>
      </c>
      <c r="E317" s="109">
        <v>388</v>
      </c>
      <c r="F317" s="109">
        <v>378</v>
      </c>
      <c r="G317" s="80">
        <v>2121</v>
      </c>
      <c r="H317" s="109">
        <v>508.69</v>
      </c>
      <c r="I317" s="109">
        <v>554.16899999999998</v>
      </c>
      <c r="J317" s="109">
        <v>655.87900000000002</v>
      </c>
      <c r="K317" s="146">
        <v>527.45399999999995</v>
      </c>
      <c r="L317" s="80">
        <v>2246.192</v>
      </c>
      <c r="M317" s="147">
        <v>641.65300000000002</v>
      </c>
      <c r="N317" s="147">
        <v>581.08199999999999</v>
      </c>
      <c r="O317" s="147">
        <v>532.44799999999998</v>
      </c>
      <c r="P317" s="147">
        <v>519.35199999999998</v>
      </c>
      <c r="Q317" s="80">
        <v>2274.5349999999999</v>
      </c>
      <c r="R317" s="147">
        <v>537.55499999999995</v>
      </c>
      <c r="S317" s="147">
        <v>623.19399999999996</v>
      </c>
      <c r="T317" s="147">
        <v>439.23500000000001</v>
      </c>
      <c r="U317" s="147">
        <v>385.42899999999997</v>
      </c>
      <c r="V317" s="80">
        <v>1985.413</v>
      </c>
      <c r="W317" s="147">
        <v>522.18499999999995</v>
      </c>
      <c r="X317" s="147">
        <v>561.73699999999997</v>
      </c>
      <c r="Y317" s="147">
        <v>540.64300000000003</v>
      </c>
      <c r="Z317" s="147">
        <v>567.67399999999998</v>
      </c>
      <c r="AA317" s="80">
        <v>2192.239</v>
      </c>
      <c r="AB317" s="147">
        <v>583.67100000000005</v>
      </c>
      <c r="AC317" s="147">
        <v>773.20899999999995</v>
      </c>
      <c r="AD317" s="147">
        <v>697.09100000000001</v>
      </c>
      <c r="AE317" s="147">
        <v>562.99400000000003</v>
      </c>
      <c r="AF317" s="80">
        <v>2616.9650000000001</v>
      </c>
      <c r="AG317" s="147">
        <v>716.13900000000001</v>
      </c>
      <c r="AH317" s="147">
        <v>608.59400000000005</v>
      </c>
      <c r="AI317" s="147">
        <v>555.36500000000001</v>
      </c>
      <c r="AJ317" s="147">
        <v>502.03300000000002</v>
      </c>
      <c r="AK317" s="80">
        <v>2382.1309999999999</v>
      </c>
      <c r="AL317" s="147">
        <v>657.42</v>
      </c>
      <c r="AM317" s="147">
        <v>657.42</v>
      </c>
      <c r="AN317" s="147">
        <v>835.87300000000005</v>
      </c>
      <c r="AO317" s="147">
        <v>835.87299999999993</v>
      </c>
      <c r="AP317" s="147">
        <v>534.13599999999997</v>
      </c>
      <c r="AQ317" s="147">
        <v>587.53899999999999</v>
      </c>
      <c r="AR317" s="80">
        <v>2614.9679999999998</v>
      </c>
      <c r="AS317" s="80">
        <v>2614.9679999999998</v>
      </c>
      <c r="AT317" s="147">
        <v>933.11099999999999</v>
      </c>
      <c r="AU317" s="147">
        <v>759.57399999999996</v>
      </c>
    </row>
    <row r="318" spans="1:47">
      <c r="A318" s="110" t="s">
        <v>339</v>
      </c>
      <c r="B318" s="41" t="s">
        <v>340</v>
      </c>
      <c r="C318" s="111">
        <v>10</v>
      </c>
      <c r="D318" s="111">
        <v>57</v>
      </c>
      <c r="E318" s="111">
        <v>14</v>
      </c>
      <c r="F318" s="111">
        <v>-53</v>
      </c>
      <c r="G318" s="81">
        <v>28</v>
      </c>
      <c r="H318" s="111">
        <v>13</v>
      </c>
      <c r="I318" s="111">
        <v>-4</v>
      </c>
      <c r="J318" s="111">
        <v>-44</v>
      </c>
      <c r="K318" s="148">
        <v>-3.132602999999996</v>
      </c>
      <c r="L318" s="81">
        <v>-51.132602999999996</v>
      </c>
      <c r="M318" s="149">
        <v>-48.49</v>
      </c>
      <c r="N318" s="149">
        <v>-12.756</v>
      </c>
      <c r="O318" s="149">
        <v>-9.9278750772001004E-2</v>
      </c>
      <c r="P318" s="149">
        <v>-4.9240000000000004</v>
      </c>
      <c r="Q318" s="81">
        <v>-17.779278750772001</v>
      </c>
      <c r="R318" s="149">
        <v>4.9647185108776402</v>
      </c>
      <c r="S318" s="149">
        <v>10.291601708055699</v>
      </c>
      <c r="T318" s="149">
        <v>-7.6849999999999996</v>
      </c>
      <c r="U318" s="149">
        <v>14.641</v>
      </c>
      <c r="V318" s="81">
        <v>17.247601708055701</v>
      </c>
      <c r="W318" s="149">
        <v>-7.7566499999999996</v>
      </c>
      <c r="X318" s="149">
        <v>-4.5363841153351823</v>
      </c>
      <c r="Y318" s="149">
        <v>-2.64</v>
      </c>
      <c r="Z318" s="149">
        <v>-6</v>
      </c>
      <c r="AA318" s="81">
        <v>-13.176384115335182</v>
      </c>
      <c r="AB318" s="149">
        <v>-18.983493403725529</v>
      </c>
      <c r="AC318" s="149">
        <v>-6.788494</v>
      </c>
      <c r="AD318" s="149">
        <v>18.898682999999998</v>
      </c>
      <c r="AE318" s="149">
        <v>18.102136403725531</v>
      </c>
      <c r="AF318" s="81">
        <v>30.212325403725529</v>
      </c>
      <c r="AG318" s="149">
        <v>8.4770000000000003</v>
      </c>
      <c r="AH318" s="149">
        <v>-7.4817429999999998</v>
      </c>
      <c r="AI318" s="149">
        <v>3.8570670000890614</v>
      </c>
      <c r="AJ318" s="149">
        <v>0.91293636806177347</v>
      </c>
      <c r="AK318" s="81">
        <v>-2.7117396318491647</v>
      </c>
      <c r="AL318" s="149">
        <v>-30.534176611000003</v>
      </c>
      <c r="AM318" s="149">
        <v>-30.534176611000003</v>
      </c>
      <c r="AN318" s="149">
        <v>21.920011193166903</v>
      </c>
      <c r="AO318" s="149">
        <v>21.920011193166903</v>
      </c>
      <c r="AP318" s="149">
        <v>13.820625948485114</v>
      </c>
      <c r="AQ318" s="149">
        <v>-24.446643668918671</v>
      </c>
      <c r="AR318" s="81">
        <v>-19.240183138266659</v>
      </c>
      <c r="AS318" s="81">
        <v>-19.240183138266659</v>
      </c>
      <c r="AT318" s="149">
        <v>-7.8994411147003332</v>
      </c>
      <c r="AU318" s="149">
        <v>-14.844075440462202</v>
      </c>
    </row>
    <row r="319" spans="1:47">
      <c r="A319" s="21" t="s">
        <v>341</v>
      </c>
      <c r="B319" s="29" t="s">
        <v>28</v>
      </c>
      <c r="C319" s="101">
        <v>-445</v>
      </c>
      <c r="D319" s="101">
        <v>-354</v>
      </c>
      <c r="E319" s="101">
        <v>-353</v>
      </c>
      <c r="F319" s="101">
        <v>-450</v>
      </c>
      <c r="G319" s="106">
        <v>-1602</v>
      </c>
      <c r="H319" s="95">
        <v>-474.149</v>
      </c>
      <c r="I319" s="95">
        <v>-383.2</v>
      </c>
      <c r="J319" s="95">
        <v>-358.37599999999998</v>
      </c>
      <c r="K319" s="95">
        <v>-394.26600000000002</v>
      </c>
      <c r="L319" s="96">
        <v>-1609.991</v>
      </c>
      <c r="M319" s="95">
        <v>-496.10500000000002</v>
      </c>
      <c r="N319" s="95">
        <v>-373.34699999999998</v>
      </c>
      <c r="O319" s="95">
        <v>-369.25099999999998</v>
      </c>
      <c r="P319" s="95">
        <v>-418.07900000000001</v>
      </c>
      <c r="Q319" s="96">
        <v>-1656.7819999999999</v>
      </c>
      <c r="R319" s="95">
        <v>-483.51800000000003</v>
      </c>
      <c r="S319" s="95">
        <v>-393.161</v>
      </c>
      <c r="T319" s="95">
        <v>-378.71</v>
      </c>
      <c r="U319" s="95">
        <v>-404.28199999999998</v>
      </c>
      <c r="V319" s="96">
        <v>-1659.671</v>
      </c>
      <c r="W319" s="95">
        <v>-524.28800000000001</v>
      </c>
      <c r="X319" s="95">
        <v>-377.83100000000002</v>
      </c>
      <c r="Y319" s="95">
        <v>-384.91399999999999</v>
      </c>
      <c r="Z319" s="95">
        <v>-407.63099999999997</v>
      </c>
      <c r="AA319" s="96">
        <v>-1694.664</v>
      </c>
      <c r="AB319" s="95">
        <v>-525.54999999999995</v>
      </c>
      <c r="AC319" s="95">
        <v>-403.57100000000003</v>
      </c>
      <c r="AD319" s="95">
        <v>-378.75299999999999</v>
      </c>
      <c r="AE319" s="95">
        <v>-418.30700000000002</v>
      </c>
      <c r="AF319" s="96">
        <v>-1726.181</v>
      </c>
      <c r="AG319" s="95">
        <v>-594.14300000000003</v>
      </c>
      <c r="AH319" s="95">
        <v>-400.86</v>
      </c>
      <c r="AI319" s="95">
        <v>-403.2</v>
      </c>
      <c r="AJ319" s="95">
        <v>-447.3</v>
      </c>
      <c r="AK319" s="96">
        <v>-1845.5029999999999</v>
      </c>
      <c r="AL319" s="95">
        <v>-681.39800000000002</v>
      </c>
      <c r="AM319" s="95">
        <v>-681.39800000000002</v>
      </c>
      <c r="AN319" s="95">
        <v>-430.505</v>
      </c>
      <c r="AO319" s="95">
        <v>-430.505</v>
      </c>
      <c r="AP319" s="95">
        <v>-449.29199999999997</v>
      </c>
      <c r="AQ319" s="95">
        <v>-458.56799999999998</v>
      </c>
      <c r="AR319" s="96">
        <v>-2019.7629999999999</v>
      </c>
      <c r="AS319" s="96">
        <v>-2019.7629999999999</v>
      </c>
      <c r="AT319" s="95">
        <v>-685.83900000000006</v>
      </c>
      <c r="AU319" s="95">
        <v>-473.52300000000002</v>
      </c>
    </row>
    <row r="320" spans="1:47">
      <c r="A320" s="97" t="s">
        <v>342</v>
      </c>
      <c r="B320" s="31" t="s">
        <v>30</v>
      </c>
      <c r="C320" s="98"/>
      <c r="D320" s="98"/>
      <c r="E320" s="98"/>
      <c r="F320" s="99"/>
      <c r="G320" s="100"/>
      <c r="H320" s="99">
        <v>0</v>
      </c>
      <c r="I320" s="99">
        <v>0</v>
      </c>
      <c r="J320" s="99">
        <v>0</v>
      </c>
      <c r="K320" s="99">
        <v>0</v>
      </c>
      <c r="L320" s="100">
        <v>0</v>
      </c>
      <c r="M320" s="99">
        <v>-100.02000000000001</v>
      </c>
      <c r="N320" s="99">
        <v>0</v>
      </c>
      <c r="O320" s="99">
        <v>0</v>
      </c>
      <c r="P320" s="99">
        <v>0</v>
      </c>
      <c r="Q320" s="100">
        <v>-100.02000000000001</v>
      </c>
      <c r="R320" s="99">
        <v>-106.20670856841988</v>
      </c>
      <c r="S320" s="99">
        <v>-2.1496124616431431</v>
      </c>
      <c r="T320" s="99">
        <v>0</v>
      </c>
      <c r="U320" s="99">
        <v>0</v>
      </c>
      <c r="V320" s="100">
        <v>-108.35632103006303</v>
      </c>
      <c r="W320" s="99">
        <v>-124.9521164623317</v>
      </c>
      <c r="X320" s="99">
        <v>8.9219670531117004</v>
      </c>
      <c r="Y320" s="99">
        <v>0</v>
      </c>
      <c r="Z320" s="99">
        <v>0</v>
      </c>
      <c r="AA320" s="100">
        <v>-116.03014940922</v>
      </c>
      <c r="AB320" s="99">
        <v>-122.79042100043799</v>
      </c>
      <c r="AC320" s="99">
        <v>-38.313560828860517</v>
      </c>
      <c r="AD320" s="99">
        <v>0</v>
      </c>
      <c r="AE320" s="99">
        <v>0</v>
      </c>
      <c r="AF320" s="100">
        <v>-161.1039818292985</v>
      </c>
      <c r="AG320" s="99">
        <v>-182.40763455866067</v>
      </c>
      <c r="AH320" s="99">
        <v>1.2879053484197982</v>
      </c>
      <c r="AI320" s="99">
        <v>0</v>
      </c>
      <c r="AJ320" s="99">
        <v>0</v>
      </c>
      <c r="AK320" s="100">
        <v>-181.11972921024088</v>
      </c>
      <c r="AL320" s="99">
        <v>-257.00121079208799</v>
      </c>
      <c r="AM320" s="99">
        <v>-257.00121079208799</v>
      </c>
      <c r="AN320" s="99">
        <v>10.832641784986976</v>
      </c>
      <c r="AO320" s="99">
        <v>10.832641784986976</v>
      </c>
      <c r="AP320" s="99">
        <v>0</v>
      </c>
      <c r="AQ320" s="99">
        <v>0</v>
      </c>
      <c r="AR320" s="100">
        <v>-246.16856900710101</v>
      </c>
      <c r="AS320" s="100">
        <v>-246.16856900710101</v>
      </c>
      <c r="AT320" s="99">
        <v>-174.58025140539115</v>
      </c>
      <c r="AU320" s="99">
        <v>-2.0515902342900461</v>
      </c>
    </row>
    <row r="321" spans="1:47">
      <c r="A321" s="21" t="s">
        <v>343</v>
      </c>
      <c r="B321" s="28" t="s">
        <v>32</v>
      </c>
      <c r="C321" s="63">
        <v>232</v>
      </c>
      <c r="D321" s="63">
        <v>324</v>
      </c>
      <c r="E321" s="63">
        <v>35</v>
      </c>
      <c r="F321" s="63">
        <v>-72</v>
      </c>
      <c r="G321" s="64">
        <v>519</v>
      </c>
      <c r="H321" s="63">
        <v>34.540999999999997</v>
      </c>
      <c r="I321" s="63">
        <v>170.96899999999999</v>
      </c>
      <c r="J321" s="77">
        <v>297.50299999999999</v>
      </c>
      <c r="K321" s="77">
        <v>133.18799999999999</v>
      </c>
      <c r="L321" s="64">
        <v>636.20100000000002</v>
      </c>
      <c r="M321" s="142">
        <v>145.548</v>
      </c>
      <c r="N321" s="142">
        <v>207.73500000000001</v>
      </c>
      <c r="O321" s="142">
        <v>163.197</v>
      </c>
      <c r="P321" s="142">
        <v>101.273</v>
      </c>
      <c r="Q321" s="64">
        <v>617.75300000000004</v>
      </c>
      <c r="R321" s="142">
        <v>54.036999999999999</v>
      </c>
      <c r="S321" s="142">
        <v>230.03299999999999</v>
      </c>
      <c r="T321" s="142">
        <v>60.524999999999999</v>
      </c>
      <c r="U321" s="142">
        <v>-18.853000000000002</v>
      </c>
      <c r="V321" s="64">
        <v>325.74200000000002</v>
      </c>
      <c r="W321" s="142">
        <v>-2.1030000000000002</v>
      </c>
      <c r="X321" s="142">
        <v>183.90600000000001</v>
      </c>
      <c r="Y321" s="142">
        <v>155.72900000000001</v>
      </c>
      <c r="Z321" s="142">
        <v>160.04300000000001</v>
      </c>
      <c r="AA321" s="64">
        <v>497.57499999999999</v>
      </c>
      <c r="AB321" s="142">
        <v>58.121000000000002</v>
      </c>
      <c r="AC321" s="142">
        <v>369.63799999999998</v>
      </c>
      <c r="AD321" s="142">
        <v>318.33800000000002</v>
      </c>
      <c r="AE321" s="142">
        <v>144.68700000000001</v>
      </c>
      <c r="AF321" s="64">
        <v>890.78399999999999</v>
      </c>
      <c r="AG321" s="142">
        <v>121.996</v>
      </c>
      <c r="AH321" s="142">
        <v>207.73400000000001</v>
      </c>
      <c r="AI321" s="142">
        <v>152.16499999999999</v>
      </c>
      <c r="AJ321" s="142">
        <v>54.732999999999997</v>
      </c>
      <c r="AK321" s="64">
        <v>536.62800000000004</v>
      </c>
      <c r="AL321" s="142">
        <v>-23.978000000000002</v>
      </c>
      <c r="AM321" s="142">
        <v>-23.978000000000002</v>
      </c>
      <c r="AN321" s="142">
        <v>405.36799999999999</v>
      </c>
      <c r="AO321" s="142">
        <v>405.36799999999999</v>
      </c>
      <c r="AP321" s="142">
        <v>84.843999999999994</v>
      </c>
      <c r="AQ321" s="142">
        <v>128.971</v>
      </c>
      <c r="AR321" s="64">
        <v>595.20500000000004</v>
      </c>
      <c r="AS321" s="64">
        <v>595.20500000000004</v>
      </c>
      <c r="AT321" s="142">
        <v>247.27199999999999</v>
      </c>
      <c r="AU321" s="142">
        <v>286.05099999999999</v>
      </c>
    </row>
    <row r="322" spans="1:47">
      <c r="A322" s="21" t="s">
        <v>344</v>
      </c>
      <c r="B322" s="29" t="s">
        <v>34</v>
      </c>
      <c r="C322" s="101">
        <v>-2</v>
      </c>
      <c r="D322" s="101">
        <v>-33</v>
      </c>
      <c r="E322" s="101">
        <v>1</v>
      </c>
      <c r="F322" s="101">
        <v>-42</v>
      </c>
      <c r="G322" s="106">
        <v>-76</v>
      </c>
      <c r="H322" s="95">
        <v>-10.458</v>
      </c>
      <c r="I322" s="95">
        <v>-30.5</v>
      </c>
      <c r="J322" s="95">
        <v>11.290999999999997</v>
      </c>
      <c r="K322" s="95">
        <v>-15.683</v>
      </c>
      <c r="L322" s="96">
        <v>-45.35</v>
      </c>
      <c r="M322" s="95">
        <v>-6.2740000000000009</v>
      </c>
      <c r="N322" s="95">
        <v>-7.3810000000000002</v>
      </c>
      <c r="O322" s="95">
        <v>-36.923000000000002</v>
      </c>
      <c r="P322" s="95">
        <v>-7.827</v>
      </c>
      <c r="Q322" s="96">
        <v>-58.405000000000001</v>
      </c>
      <c r="R322" s="95">
        <v>-10.013999999999999</v>
      </c>
      <c r="S322" s="95">
        <v>-5.2610000000000001</v>
      </c>
      <c r="T322" s="95">
        <v>-16.093</v>
      </c>
      <c r="U322" s="95">
        <v>9.5180000000000007</v>
      </c>
      <c r="V322" s="96">
        <v>-21.85</v>
      </c>
      <c r="W322" s="95">
        <v>8.3260000000000005</v>
      </c>
      <c r="X322" s="95">
        <v>-28.215</v>
      </c>
      <c r="Y322" s="95">
        <v>-7.4850000000000003</v>
      </c>
      <c r="Z322" s="95">
        <v>3.7160000000000002</v>
      </c>
      <c r="AA322" s="96">
        <v>-23.658000000000001</v>
      </c>
      <c r="AB322" s="95">
        <v>-19.504999999999999</v>
      </c>
      <c r="AC322" s="95">
        <v>-26.477</v>
      </c>
      <c r="AD322" s="95">
        <v>5.1239999999999997</v>
      </c>
      <c r="AE322" s="95">
        <v>13.638999999999999</v>
      </c>
      <c r="AF322" s="96">
        <v>-27.219000000000001</v>
      </c>
      <c r="AG322" s="95">
        <v>13.35</v>
      </c>
      <c r="AH322" s="95">
        <v>4.7380000000000004</v>
      </c>
      <c r="AI322" s="95">
        <v>-1.4330000000000001</v>
      </c>
      <c r="AJ322" s="95">
        <v>10.382999999999999</v>
      </c>
      <c r="AK322" s="96">
        <v>27.038</v>
      </c>
      <c r="AL322" s="95">
        <v>3.9209999999999998</v>
      </c>
      <c r="AM322" s="95">
        <v>3.9209999999999998</v>
      </c>
      <c r="AN322" s="95">
        <v>3.4</v>
      </c>
      <c r="AO322" s="95">
        <v>3.4</v>
      </c>
      <c r="AP322" s="95">
        <v>39.406999999999996</v>
      </c>
      <c r="AQ322" s="95">
        <v>16.855</v>
      </c>
      <c r="AR322" s="96">
        <v>63.582999999999998</v>
      </c>
      <c r="AS322" s="96">
        <v>63.582999999999998</v>
      </c>
      <c r="AT322" s="95">
        <v>-13.09</v>
      </c>
      <c r="AU322" s="95">
        <v>41.829000000000001</v>
      </c>
    </row>
    <row r="323" spans="1:47">
      <c r="A323" s="97" t="s">
        <v>345</v>
      </c>
      <c r="B323" s="31" t="s">
        <v>36</v>
      </c>
      <c r="C323" s="98"/>
      <c r="D323" s="98"/>
      <c r="E323" s="98"/>
      <c r="F323" s="99"/>
      <c r="G323" s="100"/>
      <c r="H323" s="99">
        <v>0</v>
      </c>
      <c r="I323" s="99">
        <v>-25</v>
      </c>
      <c r="J323" s="99">
        <v>-25</v>
      </c>
      <c r="K323" s="99">
        <v>0</v>
      </c>
      <c r="L323" s="100">
        <v>-50</v>
      </c>
      <c r="M323" s="99">
        <v>-20</v>
      </c>
      <c r="N323" s="99">
        <v>0</v>
      </c>
      <c r="O323" s="99">
        <v>-37.5</v>
      </c>
      <c r="P323" s="99">
        <v>0</v>
      </c>
      <c r="Q323" s="100">
        <v>-57.5</v>
      </c>
      <c r="R323" s="99">
        <v>0</v>
      </c>
      <c r="S323" s="99">
        <v>0</v>
      </c>
      <c r="T323" s="99">
        <v>0</v>
      </c>
      <c r="U323" s="99">
        <v>0</v>
      </c>
      <c r="V323" s="100">
        <v>0</v>
      </c>
      <c r="W323" s="99">
        <v>0</v>
      </c>
      <c r="X323" s="99">
        <v>0</v>
      </c>
      <c r="Y323" s="99">
        <v>0</v>
      </c>
      <c r="Z323" s="99">
        <v>0</v>
      </c>
      <c r="AA323" s="100">
        <v>0</v>
      </c>
      <c r="AB323" s="99">
        <v>0</v>
      </c>
      <c r="AC323" s="99">
        <v>0</v>
      </c>
      <c r="AD323" s="99">
        <v>0</v>
      </c>
      <c r="AE323" s="99">
        <v>0</v>
      </c>
      <c r="AF323" s="100">
        <v>0</v>
      </c>
      <c r="AG323" s="99">
        <v>0</v>
      </c>
      <c r="AH323" s="99">
        <v>0</v>
      </c>
      <c r="AI323" s="99">
        <v>0</v>
      </c>
      <c r="AJ323" s="99">
        <v>0</v>
      </c>
      <c r="AK323" s="100">
        <v>0</v>
      </c>
      <c r="AL323" s="99">
        <v>0</v>
      </c>
      <c r="AM323" s="99">
        <v>0</v>
      </c>
      <c r="AN323" s="99">
        <v>0</v>
      </c>
      <c r="AO323" s="99">
        <v>0</v>
      </c>
      <c r="AP323" s="99">
        <v>0</v>
      </c>
      <c r="AQ323" s="99">
        <v>0</v>
      </c>
      <c r="AR323" s="100">
        <v>0</v>
      </c>
      <c r="AS323" s="100">
        <v>0</v>
      </c>
      <c r="AT323" s="99">
        <v>0</v>
      </c>
      <c r="AU323" s="99">
        <v>0</v>
      </c>
    </row>
    <row r="324" spans="1:47">
      <c r="A324" s="21" t="s">
        <v>346</v>
      </c>
      <c r="B324" s="29" t="s">
        <v>38</v>
      </c>
      <c r="C324" s="101">
        <v>0</v>
      </c>
      <c r="D324" s="101">
        <v>0</v>
      </c>
      <c r="E324" s="101">
        <v>0</v>
      </c>
      <c r="F324" s="101">
        <v>0</v>
      </c>
      <c r="G324" s="106">
        <v>0</v>
      </c>
      <c r="H324" s="101">
        <v>0</v>
      </c>
      <c r="I324" s="101">
        <v>0</v>
      </c>
      <c r="J324" s="75">
        <v>0</v>
      </c>
      <c r="K324" s="75">
        <v>0</v>
      </c>
      <c r="L324" s="106">
        <v>0</v>
      </c>
      <c r="M324" s="139">
        <v>0</v>
      </c>
      <c r="N324" s="139">
        <v>0</v>
      </c>
      <c r="O324" s="139">
        <v>0</v>
      </c>
      <c r="P324" s="139">
        <v>0</v>
      </c>
      <c r="Q324" s="106">
        <v>0</v>
      </c>
      <c r="R324" s="139">
        <v>0</v>
      </c>
      <c r="S324" s="139">
        <v>0</v>
      </c>
      <c r="T324" s="139">
        <v>0</v>
      </c>
      <c r="U324" s="139">
        <v>0</v>
      </c>
      <c r="V324" s="106">
        <v>0</v>
      </c>
      <c r="W324" s="139">
        <v>0</v>
      </c>
      <c r="X324" s="139">
        <v>0</v>
      </c>
      <c r="Y324" s="139">
        <v>0</v>
      </c>
      <c r="Z324" s="139">
        <v>0</v>
      </c>
      <c r="AA324" s="106">
        <v>0</v>
      </c>
      <c r="AB324" s="139">
        <v>0</v>
      </c>
      <c r="AC324" s="139">
        <v>0</v>
      </c>
      <c r="AD324" s="139">
        <v>0</v>
      </c>
      <c r="AE324" s="139">
        <v>0</v>
      </c>
      <c r="AF324" s="106">
        <v>0</v>
      </c>
      <c r="AG324" s="139">
        <v>0</v>
      </c>
      <c r="AH324" s="139">
        <v>0</v>
      </c>
      <c r="AI324" s="139">
        <v>0</v>
      </c>
      <c r="AJ324" s="139">
        <v>0</v>
      </c>
      <c r="AK324" s="106">
        <v>0</v>
      </c>
      <c r="AL324" s="139">
        <v>0</v>
      </c>
      <c r="AM324" s="139">
        <v>0</v>
      </c>
      <c r="AN324" s="139">
        <v>0</v>
      </c>
      <c r="AO324" s="139">
        <v>0</v>
      </c>
      <c r="AP324" s="139">
        <v>0</v>
      </c>
      <c r="AQ324" s="139">
        <v>0</v>
      </c>
      <c r="AR324" s="106">
        <v>0</v>
      </c>
      <c r="AS324" s="106">
        <v>0</v>
      </c>
      <c r="AT324" s="139">
        <v>0</v>
      </c>
      <c r="AU324" s="139">
        <v>0</v>
      </c>
    </row>
    <row r="325" spans="1:47">
      <c r="A325" s="21" t="s">
        <v>347</v>
      </c>
      <c r="B325" s="29" t="s">
        <v>40</v>
      </c>
      <c r="C325" s="101">
        <v>0</v>
      </c>
      <c r="D325" s="101">
        <v>0</v>
      </c>
      <c r="E325" s="101">
        <v>0</v>
      </c>
      <c r="F325" s="101">
        <v>0</v>
      </c>
      <c r="G325" s="106">
        <v>0</v>
      </c>
      <c r="H325" s="101">
        <v>0</v>
      </c>
      <c r="I325" s="101">
        <v>0.26500000000000001</v>
      </c>
      <c r="J325" s="75">
        <v>-3.3000000000000002E-2</v>
      </c>
      <c r="K325" s="75">
        <v>2.7E-2</v>
      </c>
      <c r="L325" s="106">
        <v>0.25900000000000001</v>
      </c>
      <c r="M325" s="139">
        <v>0</v>
      </c>
      <c r="N325" s="139">
        <v>0</v>
      </c>
      <c r="O325" s="139">
        <v>0</v>
      </c>
      <c r="P325" s="139">
        <v>0.182</v>
      </c>
      <c r="Q325" s="106">
        <v>0.182</v>
      </c>
      <c r="R325" s="139">
        <v>0</v>
      </c>
      <c r="S325" s="139">
        <v>0</v>
      </c>
      <c r="T325" s="139">
        <v>0</v>
      </c>
      <c r="U325" s="139">
        <v>0</v>
      </c>
      <c r="V325" s="106">
        <v>0</v>
      </c>
      <c r="W325" s="139">
        <v>1.853</v>
      </c>
      <c r="X325" s="139">
        <v>6.0000000000000001E-3</v>
      </c>
      <c r="Y325" s="139">
        <v>7.6999999999999999E-2</v>
      </c>
      <c r="Z325" s="139">
        <v>0</v>
      </c>
      <c r="AA325" s="106">
        <v>1.9359999999999999</v>
      </c>
      <c r="AB325" s="139">
        <v>7.0000000000000001E-3</v>
      </c>
      <c r="AC325" s="139">
        <v>4.0000000000000001E-3</v>
      </c>
      <c r="AD325" s="139">
        <v>0</v>
      </c>
      <c r="AE325" s="139">
        <v>-1.0999999999999999E-2</v>
      </c>
      <c r="AF325" s="106">
        <v>0</v>
      </c>
      <c r="AG325" s="139">
        <v>6.8000000000000005E-2</v>
      </c>
      <c r="AH325" s="139">
        <v>3.0000000000000001E-3</v>
      </c>
      <c r="AI325" s="139">
        <v>0</v>
      </c>
      <c r="AJ325" s="139">
        <v>0.19500000000000001</v>
      </c>
      <c r="AK325" s="106">
        <v>0.26600000000000001</v>
      </c>
      <c r="AL325" s="139">
        <v>0</v>
      </c>
      <c r="AM325" s="139">
        <v>0</v>
      </c>
      <c r="AN325" s="139">
        <v>0</v>
      </c>
      <c r="AO325" s="139">
        <v>0</v>
      </c>
      <c r="AP325" s="139">
        <v>0</v>
      </c>
      <c r="AQ325" s="139">
        <v>0</v>
      </c>
      <c r="AR325" s="106">
        <v>0</v>
      </c>
      <c r="AS325" s="106">
        <v>0</v>
      </c>
      <c r="AT325" s="139">
        <v>0</v>
      </c>
      <c r="AU325" s="139">
        <v>0</v>
      </c>
    </row>
    <row r="326" spans="1:47">
      <c r="A326" s="21" t="s">
        <v>348</v>
      </c>
      <c r="B326" s="29" t="s">
        <v>42</v>
      </c>
      <c r="C326" s="101">
        <v>0</v>
      </c>
      <c r="D326" s="101">
        <v>0</v>
      </c>
      <c r="E326" s="101">
        <v>0</v>
      </c>
      <c r="F326" s="101">
        <v>0</v>
      </c>
      <c r="G326" s="106">
        <v>0</v>
      </c>
      <c r="H326" s="101">
        <v>0</v>
      </c>
      <c r="I326" s="101">
        <v>0</v>
      </c>
      <c r="J326" s="75">
        <v>0</v>
      </c>
      <c r="K326" s="75">
        <v>0</v>
      </c>
      <c r="L326" s="106">
        <v>0</v>
      </c>
      <c r="M326" s="139">
        <v>0</v>
      </c>
      <c r="N326" s="139">
        <v>0</v>
      </c>
      <c r="O326" s="139">
        <v>0</v>
      </c>
      <c r="P326" s="139">
        <v>0</v>
      </c>
      <c r="Q326" s="106">
        <v>0</v>
      </c>
      <c r="R326" s="139">
        <v>0</v>
      </c>
      <c r="S326" s="139">
        <v>0</v>
      </c>
      <c r="T326" s="139">
        <v>0</v>
      </c>
      <c r="U326" s="139">
        <v>0</v>
      </c>
      <c r="V326" s="106">
        <v>0</v>
      </c>
      <c r="W326" s="139">
        <v>0</v>
      </c>
      <c r="X326" s="139">
        <v>0</v>
      </c>
      <c r="Y326" s="139">
        <v>0</v>
      </c>
      <c r="Z326" s="139">
        <v>0</v>
      </c>
      <c r="AA326" s="106">
        <v>0</v>
      </c>
      <c r="AB326" s="139">
        <v>0</v>
      </c>
      <c r="AC326" s="139">
        <v>0</v>
      </c>
      <c r="AD326" s="139">
        <v>0</v>
      </c>
      <c r="AE326" s="139">
        <v>0</v>
      </c>
      <c r="AF326" s="106">
        <v>0</v>
      </c>
      <c r="AG326" s="139">
        <v>0</v>
      </c>
      <c r="AH326" s="139">
        <v>0</v>
      </c>
      <c r="AI326" s="139">
        <v>0</v>
      </c>
      <c r="AJ326" s="139">
        <v>0</v>
      </c>
      <c r="AK326" s="106">
        <v>0</v>
      </c>
      <c r="AL326" s="139">
        <v>0</v>
      </c>
      <c r="AM326" s="139">
        <v>0</v>
      </c>
      <c r="AN326" s="139">
        <v>0</v>
      </c>
      <c r="AO326" s="139">
        <v>0</v>
      </c>
      <c r="AP326" s="139">
        <v>0</v>
      </c>
      <c r="AQ326" s="139">
        <v>0</v>
      </c>
      <c r="AR326" s="106">
        <v>0</v>
      </c>
      <c r="AS326" s="106">
        <v>0</v>
      </c>
      <c r="AT326" s="139">
        <v>0</v>
      </c>
      <c r="AU326" s="139">
        <v>0</v>
      </c>
    </row>
    <row r="327" spans="1:47">
      <c r="A327" s="21" t="s">
        <v>349</v>
      </c>
      <c r="B327" s="28" t="s">
        <v>44</v>
      </c>
      <c r="C327" s="63">
        <v>230</v>
      </c>
      <c r="D327" s="63">
        <v>291</v>
      </c>
      <c r="E327" s="63">
        <v>36</v>
      </c>
      <c r="F327" s="63">
        <v>-114</v>
      </c>
      <c r="G327" s="64">
        <v>443</v>
      </c>
      <c r="H327" s="63">
        <v>24.082999999999998</v>
      </c>
      <c r="I327" s="63">
        <v>140.73400000000001</v>
      </c>
      <c r="J327" s="77">
        <v>308.76100000000002</v>
      </c>
      <c r="K327" s="77">
        <v>117.532</v>
      </c>
      <c r="L327" s="64">
        <v>591.11</v>
      </c>
      <c r="M327" s="142">
        <v>139.274</v>
      </c>
      <c r="N327" s="142">
        <v>200.35400000000001</v>
      </c>
      <c r="O327" s="142">
        <v>126.274</v>
      </c>
      <c r="P327" s="142">
        <v>93.628</v>
      </c>
      <c r="Q327" s="64">
        <v>559.53</v>
      </c>
      <c r="R327" s="142">
        <v>44.023000000000003</v>
      </c>
      <c r="S327" s="142">
        <v>224.77199999999999</v>
      </c>
      <c r="T327" s="142">
        <v>44.432000000000002</v>
      </c>
      <c r="U327" s="142">
        <v>-9.3350000000000009</v>
      </c>
      <c r="V327" s="64">
        <v>303.892</v>
      </c>
      <c r="W327" s="142">
        <v>8.0760000000000005</v>
      </c>
      <c r="X327" s="142">
        <v>155.697</v>
      </c>
      <c r="Y327" s="142">
        <v>148.321</v>
      </c>
      <c r="Z327" s="142">
        <v>163.75899999999999</v>
      </c>
      <c r="AA327" s="64">
        <v>475.85300000000001</v>
      </c>
      <c r="AB327" s="142">
        <v>38.622999999999998</v>
      </c>
      <c r="AC327" s="142">
        <v>343.16500000000002</v>
      </c>
      <c r="AD327" s="142">
        <v>323.46199999999999</v>
      </c>
      <c r="AE327" s="142">
        <v>158.315</v>
      </c>
      <c r="AF327" s="64">
        <v>863.56500000000005</v>
      </c>
      <c r="AG327" s="142">
        <v>135.41399999999999</v>
      </c>
      <c r="AH327" s="142">
        <v>212.47499999999999</v>
      </c>
      <c r="AI327" s="142">
        <v>150.732</v>
      </c>
      <c r="AJ327" s="142">
        <v>65.311000000000007</v>
      </c>
      <c r="AK327" s="64">
        <v>563.93200000000002</v>
      </c>
      <c r="AL327" s="142">
        <v>-20.056999999999999</v>
      </c>
      <c r="AM327" s="142">
        <v>-20.056999999999999</v>
      </c>
      <c r="AN327" s="142">
        <v>408.76799999999997</v>
      </c>
      <c r="AO327" s="142">
        <v>408.76800000000003</v>
      </c>
      <c r="AP327" s="142">
        <v>124.251</v>
      </c>
      <c r="AQ327" s="142">
        <v>145.82599999999999</v>
      </c>
      <c r="AR327" s="64">
        <v>658.78800000000001</v>
      </c>
      <c r="AS327" s="64">
        <v>658.78800000000001</v>
      </c>
      <c r="AT327" s="142">
        <v>234.18199999999999</v>
      </c>
      <c r="AU327" s="142">
        <v>327.88</v>
      </c>
    </row>
    <row r="328" spans="1:47">
      <c r="A328" s="21" t="s">
        <v>350</v>
      </c>
      <c r="B328" s="29" t="s">
        <v>46</v>
      </c>
      <c r="C328" s="101">
        <v>-90</v>
      </c>
      <c r="D328" s="101">
        <v>-91</v>
      </c>
      <c r="E328" s="101">
        <v>-16</v>
      </c>
      <c r="F328" s="101">
        <v>39</v>
      </c>
      <c r="G328" s="106">
        <v>-158</v>
      </c>
      <c r="H328" s="101">
        <v>-28.199000000000002</v>
      </c>
      <c r="I328" s="101">
        <v>-41.256999999999998</v>
      </c>
      <c r="J328" s="75">
        <v>-51.475999999999999</v>
      </c>
      <c r="K328" s="75">
        <v>-51.531999999999996</v>
      </c>
      <c r="L328" s="106">
        <v>-172.464</v>
      </c>
      <c r="M328" s="139">
        <v>-48.713999999999999</v>
      </c>
      <c r="N328" s="139">
        <v>-57.792999999999999</v>
      </c>
      <c r="O328" s="139">
        <v>-36.082000000000001</v>
      </c>
      <c r="P328" s="139">
        <v>-22.341000000000001</v>
      </c>
      <c r="Q328" s="106">
        <v>-164.93</v>
      </c>
      <c r="R328" s="139">
        <v>-35.354999999999997</v>
      </c>
      <c r="S328" s="139">
        <v>-43.813000000000002</v>
      </c>
      <c r="T328" s="139">
        <v>-17.474</v>
      </c>
      <c r="U328" s="139">
        <v>16.844000000000001</v>
      </c>
      <c r="V328" s="106">
        <v>-79.798000000000002</v>
      </c>
      <c r="W328" s="139">
        <v>-26.462</v>
      </c>
      <c r="X328" s="139">
        <v>-23.91</v>
      </c>
      <c r="Y328" s="139">
        <v>-22.811</v>
      </c>
      <c r="Z328" s="139">
        <v>-42.026000000000003</v>
      </c>
      <c r="AA328" s="106">
        <v>-115.209</v>
      </c>
      <c r="AB328" s="139">
        <v>-31.355</v>
      </c>
      <c r="AC328" s="139">
        <v>-108.217</v>
      </c>
      <c r="AD328" s="139">
        <v>-86.477999999999994</v>
      </c>
      <c r="AE328" s="139">
        <v>-23.391999999999999</v>
      </c>
      <c r="AF328" s="106">
        <v>-249.44200000000001</v>
      </c>
      <c r="AG328" s="139">
        <v>-71.828999999999994</v>
      </c>
      <c r="AH328" s="139">
        <v>-55.697000000000003</v>
      </c>
      <c r="AI328" s="139">
        <v>-27.074999999999999</v>
      </c>
      <c r="AJ328" s="139">
        <v>-2.052</v>
      </c>
      <c r="AK328" s="106">
        <v>-156.65299999999999</v>
      </c>
      <c r="AL328" s="139">
        <v>-50.645000000000003</v>
      </c>
      <c r="AM328" s="139">
        <v>-50.645000000000003</v>
      </c>
      <c r="AN328" s="139">
        <v>-56.228000000000002</v>
      </c>
      <c r="AO328" s="139">
        <v>-56.228000000000002</v>
      </c>
      <c r="AP328" s="139">
        <v>-21.53</v>
      </c>
      <c r="AQ328" s="139">
        <v>-31.818000000000001</v>
      </c>
      <c r="AR328" s="106">
        <v>-160.221</v>
      </c>
      <c r="AS328" s="106">
        <v>-160.221</v>
      </c>
      <c r="AT328" s="139">
        <v>-87.138999999999996</v>
      </c>
      <c r="AU328" s="139">
        <v>-39.164999999999999</v>
      </c>
    </row>
    <row r="329" spans="1:47">
      <c r="A329" s="21" t="s">
        <v>351</v>
      </c>
      <c r="B329" s="29" t="s">
        <v>48</v>
      </c>
      <c r="C329" s="101">
        <v>0</v>
      </c>
      <c r="D329" s="101">
        <v>-1</v>
      </c>
      <c r="E329" s="101">
        <v>-1</v>
      </c>
      <c r="F329" s="101">
        <v>0</v>
      </c>
      <c r="G329" s="106">
        <v>-2</v>
      </c>
      <c r="H329" s="101">
        <v>-9.0999999999999998E-2</v>
      </c>
      <c r="I329" s="101">
        <v>11.255000000000001</v>
      </c>
      <c r="J329" s="75">
        <v>-0.35699999999999998</v>
      </c>
      <c r="K329" s="75">
        <v>0.09</v>
      </c>
      <c r="L329" s="106">
        <v>10.897</v>
      </c>
      <c r="M329" s="139">
        <v>0</v>
      </c>
      <c r="N329" s="139">
        <v>0</v>
      </c>
      <c r="O329" s="139">
        <v>0</v>
      </c>
      <c r="P329" s="139">
        <v>0</v>
      </c>
      <c r="Q329" s="106">
        <v>0</v>
      </c>
      <c r="R329" s="139">
        <v>0</v>
      </c>
      <c r="S329" s="139">
        <v>0</v>
      </c>
      <c r="T329" s="139">
        <v>0</v>
      </c>
      <c r="U329" s="139">
        <v>0</v>
      </c>
      <c r="V329" s="106">
        <v>0</v>
      </c>
      <c r="W329" s="139">
        <v>0</v>
      </c>
      <c r="X329" s="139">
        <v>0</v>
      </c>
      <c r="Y329" s="139">
        <v>0</v>
      </c>
      <c r="Z329" s="139">
        <v>0</v>
      </c>
      <c r="AA329" s="106">
        <v>0</v>
      </c>
      <c r="AB329" s="139">
        <v>0</v>
      </c>
      <c r="AC329" s="139">
        <v>0</v>
      </c>
      <c r="AD329" s="139">
        <v>0</v>
      </c>
      <c r="AE329" s="139">
        <v>0</v>
      </c>
      <c r="AF329" s="106">
        <v>0</v>
      </c>
      <c r="AG329" s="139">
        <v>0</v>
      </c>
      <c r="AH329" s="139">
        <v>0</v>
      </c>
      <c r="AI329" s="139">
        <v>0</v>
      </c>
      <c r="AJ329" s="139">
        <v>0</v>
      </c>
      <c r="AK329" s="106">
        <v>0</v>
      </c>
      <c r="AL329" s="139">
        <v>0</v>
      </c>
      <c r="AM329" s="139">
        <v>0</v>
      </c>
      <c r="AN329" s="139">
        <v>0</v>
      </c>
      <c r="AO329" s="139">
        <v>0</v>
      </c>
      <c r="AP329" s="139">
        <v>-1.0609999999999999</v>
      </c>
      <c r="AQ329" s="139">
        <v>1.0609999999999999</v>
      </c>
      <c r="AR329" s="106">
        <v>0</v>
      </c>
      <c r="AS329" s="106">
        <v>0</v>
      </c>
      <c r="AT329" s="139">
        <v>0</v>
      </c>
      <c r="AU329" s="139">
        <v>0</v>
      </c>
    </row>
    <row r="330" spans="1:47">
      <c r="A330" s="21" t="s">
        <v>352</v>
      </c>
      <c r="B330" s="28" t="s">
        <v>50</v>
      </c>
      <c r="C330" s="63">
        <v>140</v>
      </c>
      <c r="D330" s="63">
        <v>199</v>
      </c>
      <c r="E330" s="63">
        <v>19</v>
      </c>
      <c r="F330" s="63">
        <v>-75</v>
      </c>
      <c r="G330" s="64">
        <v>283</v>
      </c>
      <c r="H330" s="63">
        <v>-4.2069999999999999</v>
      </c>
      <c r="I330" s="63">
        <v>110.732</v>
      </c>
      <c r="J330" s="77">
        <v>256.928</v>
      </c>
      <c r="K330" s="77">
        <v>66.09</v>
      </c>
      <c r="L330" s="64">
        <v>429.54300000000001</v>
      </c>
      <c r="M330" s="142">
        <v>90.56</v>
      </c>
      <c r="N330" s="142">
        <v>142.56100000000001</v>
      </c>
      <c r="O330" s="142">
        <v>90.191999999999993</v>
      </c>
      <c r="P330" s="142">
        <v>71.287000000000006</v>
      </c>
      <c r="Q330" s="64">
        <v>394.6</v>
      </c>
      <c r="R330" s="142">
        <v>8.6679999999999993</v>
      </c>
      <c r="S330" s="142">
        <v>180.959</v>
      </c>
      <c r="T330" s="142">
        <v>26.957999999999998</v>
      </c>
      <c r="U330" s="142">
        <v>7.5090000000000003</v>
      </c>
      <c r="V330" s="64">
        <v>224.09399999999999</v>
      </c>
      <c r="W330" s="142">
        <v>-18.385999999999999</v>
      </c>
      <c r="X330" s="142">
        <v>131.78700000000001</v>
      </c>
      <c r="Y330" s="142">
        <v>125.51</v>
      </c>
      <c r="Z330" s="142">
        <v>121.733</v>
      </c>
      <c r="AA330" s="64">
        <v>360.64400000000001</v>
      </c>
      <c r="AB330" s="142">
        <v>7.2679999999999998</v>
      </c>
      <c r="AC330" s="142">
        <v>234.94800000000001</v>
      </c>
      <c r="AD330" s="142">
        <v>236.98400000000001</v>
      </c>
      <c r="AE330" s="142">
        <v>134.923</v>
      </c>
      <c r="AF330" s="64">
        <v>614.12300000000005</v>
      </c>
      <c r="AG330" s="142">
        <v>63.585000000000001</v>
      </c>
      <c r="AH330" s="142">
        <v>156.77799999999999</v>
      </c>
      <c r="AI330" s="142">
        <v>123.657</v>
      </c>
      <c r="AJ330" s="142">
        <v>63.259</v>
      </c>
      <c r="AK330" s="64">
        <v>407.279</v>
      </c>
      <c r="AL330" s="142">
        <v>-70.701999999999998</v>
      </c>
      <c r="AM330" s="142">
        <v>-70.701999999999998</v>
      </c>
      <c r="AN330" s="142">
        <v>352.54</v>
      </c>
      <c r="AO330" s="142">
        <v>352.54</v>
      </c>
      <c r="AP330" s="142">
        <v>101.66</v>
      </c>
      <c r="AQ330" s="142">
        <v>115.069</v>
      </c>
      <c r="AR330" s="64">
        <v>498.56700000000001</v>
      </c>
      <c r="AS330" s="64">
        <v>498.56700000000001</v>
      </c>
      <c r="AT330" s="142">
        <v>147.04300000000001</v>
      </c>
      <c r="AU330" s="142">
        <v>288.71499999999997</v>
      </c>
    </row>
    <row r="331" spans="1:47">
      <c r="A331" s="21" t="s">
        <v>353</v>
      </c>
      <c r="B331" s="29" t="s">
        <v>52</v>
      </c>
      <c r="C331" s="101">
        <v>-3</v>
      </c>
      <c r="D331" s="101">
        <v>-4</v>
      </c>
      <c r="E331" s="101">
        <v>-1</v>
      </c>
      <c r="F331" s="101">
        <v>2</v>
      </c>
      <c r="G331" s="106">
        <v>-6</v>
      </c>
      <c r="H331" s="101">
        <v>6.3E-2</v>
      </c>
      <c r="I331" s="101">
        <v>0.40799999999999997</v>
      </c>
      <c r="J331" s="101">
        <v>-10.220000000000001</v>
      </c>
      <c r="K331" s="101">
        <v>-0.14599999999999999</v>
      </c>
      <c r="L331" s="106">
        <v>-9.8949999999999996</v>
      </c>
      <c r="M331" s="139">
        <v>-2.08</v>
      </c>
      <c r="N331" s="139">
        <v>-2.7320000000000002</v>
      </c>
      <c r="O331" s="139">
        <v>-1.56</v>
      </c>
      <c r="P331" s="139">
        <v>-1.5089999999999999</v>
      </c>
      <c r="Q331" s="106">
        <v>-7.8810000000000002</v>
      </c>
      <c r="R331" s="139">
        <v>-0.31</v>
      </c>
      <c r="S331" s="139">
        <v>-3.9740000000000002</v>
      </c>
      <c r="T331" s="139">
        <v>-0.495</v>
      </c>
      <c r="U331" s="139">
        <v>-4.2999999999999997E-2</v>
      </c>
      <c r="V331" s="106">
        <v>-4.8220000000000001</v>
      </c>
      <c r="W331" s="139">
        <v>0.13500000000000001</v>
      </c>
      <c r="X331" s="139">
        <v>-2.69</v>
      </c>
      <c r="Y331" s="139">
        <v>-2.82</v>
      </c>
      <c r="Z331" s="139">
        <v>-4.3529999999999998</v>
      </c>
      <c r="AA331" s="106">
        <v>-9.7279999999999998</v>
      </c>
      <c r="AB331" s="139">
        <v>-0.109</v>
      </c>
      <c r="AC331" s="139">
        <v>-4.8369999999999997</v>
      </c>
      <c r="AD331" s="139">
        <v>-5.1349999999999998</v>
      </c>
      <c r="AE331" s="139">
        <v>-3.78</v>
      </c>
      <c r="AF331" s="106">
        <v>-13.861000000000001</v>
      </c>
      <c r="AG331" s="139">
        <v>-0.92800000000000005</v>
      </c>
      <c r="AH331" s="139">
        <v>-3.1389999999999998</v>
      </c>
      <c r="AI331" s="139">
        <v>-2.4689999999999999</v>
      </c>
      <c r="AJ331" s="139">
        <v>-1.7669999999999999</v>
      </c>
      <c r="AK331" s="106">
        <v>-8.3030000000000008</v>
      </c>
      <c r="AL331" s="139">
        <v>1.534</v>
      </c>
      <c r="AM331" s="139">
        <v>1.534</v>
      </c>
      <c r="AN331" s="139">
        <v>-8.2680000000000007</v>
      </c>
      <c r="AO331" s="139">
        <v>-8.2680000000000007</v>
      </c>
      <c r="AP331" s="139">
        <v>-2.351</v>
      </c>
      <c r="AQ331" s="139">
        <v>-3.0579999999999998</v>
      </c>
      <c r="AR331" s="106">
        <v>-12.143000000000001</v>
      </c>
      <c r="AS331" s="106">
        <v>-12.143000000000001</v>
      </c>
      <c r="AT331" s="139">
        <v>-3.6419999999999999</v>
      </c>
      <c r="AU331" s="139">
        <v>-7.0469999999999997</v>
      </c>
    </row>
    <row r="332" spans="1:47">
      <c r="A332" s="21" t="s">
        <v>354</v>
      </c>
      <c r="B332" s="36" t="s">
        <v>54</v>
      </c>
      <c r="C332" s="64">
        <v>137</v>
      </c>
      <c r="D332" s="64">
        <v>195</v>
      </c>
      <c r="E332" s="64">
        <v>18</v>
      </c>
      <c r="F332" s="64">
        <v>-73</v>
      </c>
      <c r="G332" s="64">
        <v>277</v>
      </c>
      <c r="H332" s="64">
        <v>-4.1440000000000001</v>
      </c>
      <c r="I332" s="64">
        <v>111.14</v>
      </c>
      <c r="J332" s="78">
        <v>246.708</v>
      </c>
      <c r="K332" s="78">
        <v>65.944000000000003</v>
      </c>
      <c r="L332" s="64">
        <v>419.64800000000002</v>
      </c>
      <c r="M332" s="143">
        <v>88.48</v>
      </c>
      <c r="N332" s="143">
        <v>139.82900000000001</v>
      </c>
      <c r="O332" s="143">
        <v>88.632000000000005</v>
      </c>
      <c r="P332" s="143">
        <v>69.778000000000006</v>
      </c>
      <c r="Q332" s="64">
        <v>386.71899999999999</v>
      </c>
      <c r="R332" s="143">
        <v>8.3580000000000005</v>
      </c>
      <c r="S332" s="143">
        <v>176.98500000000001</v>
      </c>
      <c r="T332" s="143">
        <v>26.463000000000001</v>
      </c>
      <c r="U332" s="143">
        <v>7.4660000000000002</v>
      </c>
      <c r="V332" s="64">
        <v>219.27199999999999</v>
      </c>
      <c r="W332" s="143">
        <v>-18.251000000000001</v>
      </c>
      <c r="X332" s="143">
        <v>129.09700000000001</v>
      </c>
      <c r="Y332" s="143">
        <v>122.69</v>
      </c>
      <c r="Z332" s="143">
        <v>117.38</v>
      </c>
      <c r="AA332" s="64">
        <v>350.916</v>
      </c>
      <c r="AB332" s="143">
        <v>7.1589999999999998</v>
      </c>
      <c r="AC332" s="143">
        <v>230.11099999999999</v>
      </c>
      <c r="AD332" s="143">
        <v>231.84899999999999</v>
      </c>
      <c r="AE332" s="143">
        <v>131.143</v>
      </c>
      <c r="AF332" s="64">
        <v>600.26199999999994</v>
      </c>
      <c r="AG332" s="143">
        <v>62.656999999999996</v>
      </c>
      <c r="AH332" s="143">
        <v>153.63900000000001</v>
      </c>
      <c r="AI332" s="143">
        <v>121.188</v>
      </c>
      <c r="AJ332" s="143">
        <v>61.491999999999997</v>
      </c>
      <c r="AK332" s="64">
        <v>398.976</v>
      </c>
      <c r="AL332" s="143">
        <v>-69.168000000000006</v>
      </c>
      <c r="AM332" s="143">
        <v>-69.168000000000006</v>
      </c>
      <c r="AN332" s="143">
        <v>344.27199999999999</v>
      </c>
      <c r="AO332" s="143">
        <v>344.27199999999999</v>
      </c>
      <c r="AP332" s="143">
        <v>99.308999999999997</v>
      </c>
      <c r="AQ332" s="143">
        <v>112.011</v>
      </c>
      <c r="AR332" s="64">
        <v>486.42399999999998</v>
      </c>
      <c r="AS332" s="64">
        <v>486.42399999999998</v>
      </c>
      <c r="AT332" s="143">
        <v>143.40100000000001</v>
      </c>
      <c r="AU332" s="143">
        <v>281.66800000000001</v>
      </c>
    </row>
    <row r="333" spans="1:47">
      <c r="A333" s="123" t="s">
        <v>355</v>
      </c>
      <c r="B333" s="31" t="s">
        <v>340</v>
      </c>
      <c r="C333" s="98">
        <v>10</v>
      </c>
      <c r="D333" s="98">
        <v>57</v>
      </c>
      <c r="E333" s="98">
        <v>14</v>
      </c>
      <c r="F333" s="99">
        <v>-53</v>
      </c>
      <c r="G333" s="100">
        <v>28</v>
      </c>
      <c r="H333" s="99">
        <v>9</v>
      </c>
      <c r="I333" s="99">
        <v>-2.54</v>
      </c>
      <c r="J333" s="99">
        <v>-28.264199999999999</v>
      </c>
      <c r="K333" s="99">
        <v>-2.099802999999997</v>
      </c>
      <c r="L333" s="100">
        <v>-32.904002999999996</v>
      </c>
      <c r="M333" s="99">
        <v>-30.536999999999999</v>
      </c>
      <c r="N333" s="99">
        <v>-8.1774828000000017</v>
      </c>
      <c r="O333" s="99">
        <v>-6.8993684454851448E-2</v>
      </c>
      <c r="P333" s="99">
        <v>-3.5710000000000002</v>
      </c>
      <c r="Q333" s="100">
        <v>-11.817476484454854</v>
      </c>
      <c r="R333" s="99">
        <v>3.6015631964237329</v>
      </c>
      <c r="S333" s="99">
        <v>7.4658520644774082</v>
      </c>
      <c r="T333" s="99">
        <v>-5.5732309728749998</v>
      </c>
      <c r="U333" s="99">
        <v>10.617784602975</v>
      </c>
      <c r="V333" s="100">
        <v>12.510405694577408</v>
      </c>
      <c r="W333" s="99">
        <v>-5.6251921859321516</v>
      </c>
      <c r="X333" s="99">
        <v>-3.2898264744885091</v>
      </c>
      <c r="Y333" s="99">
        <v>-1.9140000000000001</v>
      </c>
      <c r="Z333" s="99">
        <v>-4.35125385</v>
      </c>
      <c r="AA333" s="100">
        <v>-9.5550803244885092</v>
      </c>
      <c r="AB333" s="99">
        <v>-13.76699730802382</v>
      </c>
      <c r="AC333" s="99">
        <v>-4.9230740000000006</v>
      </c>
      <c r="AD333" s="99">
        <v>13.705493999999998</v>
      </c>
      <c r="AE333" s="99">
        <v>13.126686021425531</v>
      </c>
      <c r="AF333" s="100">
        <v>21.909106021425529</v>
      </c>
      <c r="AG333" s="99">
        <v>6.1483150000000002</v>
      </c>
      <c r="AH333" s="99">
        <v>-5.426234</v>
      </c>
      <c r="AI333" s="99">
        <v>2.7971786967800036</v>
      </c>
      <c r="AJ333" s="99">
        <v>0.6620240098833573</v>
      </c>
      <c r="AK333" s="100">
        <v>-1.967031293336639</v>
      </c>
      <c r="AL333" s="99">
        <v>-22.143595756728452</v>
      </c>
      <c r="AM333" s="99">
        <v>-22.143595756728452</v>
      </c>
      <c r="AN333" s="99">
        <v>15.896588849064861</v>
      </c>
      <c r="AO333" s="99">
        <v>15.896588849064861</v>
      </c>
      <c r="AP333" s="99">
        <v>10.022780984731847</v>
      </c>
      <c r="AQ333" s="99">
        <v>-17.728925801668154</v>
      </c>
      <c r="AR333" s="100">
        <v>-13.953151724599898</v>
      </c>
      <c r="AS333" s="100">
        <v>-13.953151724599898</v>
      </c>
      <c r="AT333" s="99">
        <v>-5.7282862240268626</v>
      </c>
      <c r="AU333" s="99">
        <v>-10.763866575914246</v>
      </c>
    </row>
    <row r="334" spans="1:47">
      <c r="A334" s="21"/>
      <c r="B334" s="21"/>
      <c r="H334" s="88"/>
      <c r="I334" s="88"/>
      <c r="J334" s="101"/>
      <c r="K334" s="101"/>
      <c r="L334" s="88"/>
      <c r="M334" s="138"/>
      <c r="N334" s="138"/>
      <c r="O334" s="138"/>
      <c r="P334" s="138"/>
      <c r="Q334" s="88"/>
      <c r="R334" s="138"/>
      <c r="S334" s="138"/>
      <c r="T334" s="138"/>
      <c r="U334" s="138"/>
      <c r="V334" s="8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row>
    <row r="335" spans="1:47" ht="16.5" thickBot="1">
      <c r="A335" s="21"/>
      <c r="B335" s="102" t="s">
        <v>356</v>
      </c>
      <c r="C335" s="103"/>
      <c r="D335" s="103"/>
      <c r="E335" s="103"/>
      <c r="F335" s="103"/>
      <c r="G335" s="103"/>
      <c r="H335" s="103"/>
      <c r="I335" s="103"/>
      <c r="J335" s="103"/>
      <c r="K335" s="103"/>
      <c r="L335" s="103"/>
      <c r="M335" s="144"/>
      <c r="N335" s="144"/>
      <c r="O335" s="144"/>
      <c r="P335" s="144"/>
      <c r="Q335" s="103"/>
      <c r="R335" s="144"/>
      <c r="S335" s="144"/>
      <c r="T335" s="144"/>
      <c r="U335" s="144"/>
      <c r="V335" s="103"/>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c r="AR335" s="144"/>
      <c r="AS335" s="144"/>
      <c r="AT335" s="144"/>
      <c r="AU335" s="144"/>
    </row>
    <row r="336" spans="1:47">
      <c r="A336" s="21"/>
      <c r="H336" s="88"/>
      <c r="I336" s="88"/>
      <c r="J336" s="88"/>
      <c r="K336" s="88"/>
      <c r="L336" s="88"/>
      <c r="M336" s="134"/>
      <c r="N336" s="134"/>
      <c r="O336" s="134"/>
      <c r="P336" s="134"/>
      <c r="Q336" s="88"/>
      <c r="R336" s="134"/>
      <c r="S336" s="134"/>
      <c r="T336" s="134"/>
      <c r="U336" s="134"/>
      <c r="V336" s="88"/>
      <c r="W336" s="134"/>
      <c r="X336" s="134"/>
      <c r="Y336" s="134"/>
      <c r="Z336" s="134"/>
      <c r="AA336" s="134"/>
      <c r="AB336" s="134"/>
      <c r="AC336" s="134"/>
      <c r="AD336" s="134"/>
      <c r="AE336" s="134"/>
      <c r="AF336" s="134"/>
      <c r="AG336" s="134"/>
      <c r="AH336" s="134"/>
      <c r="AI336" s="134"/>
      <c r="AJ336" s="134"/>
      <c r="AK336" s="134"/>
      <c r="AL336" s="134"/>
      <c r="AM336" s="141" t="s">
        <v>601</v>
      </c>
      <c r="AN336" s="134"/>
      <c r="AO336" s="141" t="str">
        <f>+$AM$13</f>
        <v>IFRS 17</v>
      </c>
      <c r="AP336" s="134"/>
      <c r="AQ336" s="134"/>
      <c r="AR336" s="134"/>
      <c r="AS336" s="331" t="s">
        <v>601</v>
      </c>
      <c r="AT336" s="134"/>
      <c r="AU336" s="134"/>
    </row>
    <row r="337" spans="1:47" ht="25.5">
      <c r="A337" s="21"/>
      <c r="B337" s="104" t="s">
        <v>24</v>
      </c>
      <c r="C337" s="105" t="s">
        <v>100</v>
      </c>
      <c r="D337" s="105" t="s">
        <v>101</v>
      </c>
      <c r="E337" s="105" t="s">
        <v>102</v>
      </c>
      <c r="F337" s="105" t="s">
        <v>103</v>
      </c>
      <c r="G337" s="105" t="s">
        <v>104</v>
      </c>
      <c r="H337" s="105" t="s">
        <v>482</v>
      </c>
      <c r="I337" s="105" t="s">
        <v>483</v>
      </c>
      <c r="J337" s="105" t="s">
        <v>484</v>
      </c>
      <c r="K337" s="105" t="s">
        <v>485</v>
      </c>
      <c r="L337" s="105" t="s">
        <v>486</v>
      </c>
      <c r="M337" s="141" t="s">
        <v>487</v>
      </c>
      <c r="N337" s="141" t="s">
        <v>488</v>
      </c>
      <c r="O337" s="141" t="s">
        <v>489</v>
      </c>
      <c r="P337" s="141" t="s">
        <v>490</v>
      </c>
      <c r="Q337" s="105" t="s">
        <v>491</v>
      </c>
      <c r="R337" s="141" t="s">
        <v>492</v>
      </c>
      <c r="S337" s="141" t="s">
        <v>493</v>
      </c>
      <c r="T337" s="141" t="s">
        <v>494</v>
      </c>
      <c r="U337" s="141" t="s">
        <v>495</v>
      </c>
      <c r="V337" s="105" t="s">
        <v>496</v>
      </c>
      <c r="W337" s="141" t="s">
        <v>497</v>
      </c>
      <c r="X337" s="141" t="s">
        <v>498</v>
      </c>
      <c r="Y337" s="141" t="s">
        <v>499</v>
      </c>
      <c r="Z337" s="141" t="s">
        <v>500</v>
      </c>
      <c r="AA337" s="141" t="s">
        <v>501</v>
      </c>
      <c r="AB337" s="141" t="s">
        <v>502</v>
      </c>
      <c r="AC337" s="141" t="s">
        <v>503</v>
      </c>
      <c r="AD337" s="141" t="s">
        <v>504</v>
      </c>
      <c r="AE337" s="141" t="s">
        <v>505</v>
      </c>
      <c r="AF337" s="141" t="s">
        <v>506</v>
      </c>
      <c r="AG337" s="141" t="s">
        <v>507</v>
      </c>
      <c r="AH337" s="141" t="s">
        <v>508</v>
      </c>
      <c r="AI337" s="141" t="s">
        <v>509</v>
      </c>
      <c r="AJ337" s="141" t="s">
        <v>510</v>
      </c>
      <c r="AK337" s="141" t="s">
        <v>511</v>
      </c>
      <c r="AL337" s="141" t="s">
        <v>512</v>
      </c>
      <c r="AM337" s="141" t="s">
        <v>512</v>
      </c>
      <c r="AN337" s="141" t="s">
        <v>569</v>
      </c>
      <c r="AO337" s="141" t="str">
        <f t="shared" ref="AO337" si="39">AO$14</f>
        <v>Q2-22
Stated</v>
      </c>
      <c r="AP337" s="141" t="s">
        <v>573</v>
      </c>
      <c r="AQ337" s="141" t="s">
        <v>604</v>
      </c>
      <c r="AR337" s="141" t="s">
        <v>605</v>
      </c>
      <c r="AS337" s="331" t="s">
        <v>605</v>
      </c>
      <c r="AT337" s="141" t="s">
        <v>610</v>
      </c>
      <c r="AU337" s="141" t="str">
        <f t="shared" ref="AU337" si="40">AU$14</f>
        <v>Q2-23
Stated</v>
      </c>
    </row>
    <row r="338" spans="1:47">
      <c r="A338" s="21"/>
      <c r="B338" s="26"/>
      <c r="H338" s="88"/>
      <c r="I338" s="88"/>
      <c r="J338" s="88"/>
      <c r="K338" s="88"/>
      <c r="L338" s="88"/>
      <c r="M338" s="134"/>
      <c r="N338" s="134"/>
      <c r="O338" s="134"/>
      <c r="P338" s="134"/>
      <c r="Q338" s="88"/>
      <c r="R338" s="134"/>
      <c r="S338" s="134"/>
      <c r="T338" s="134"/>
      <c r="U338" s="134"/>
      <c r="V338" s="88"/>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row>
    <row r="339" spans="1:47">
      <c r="A339" s="21" t="s">
        <v>357</v>
      </c>
      <c r="B339" s="28" t="s">
        <v>26</v>
      </c>
      <c r="C339" s="63">
        <v>189</v>
      </c>
      <c r="D339" s="63">
        <v>192</v>
      </c>
      <c r="E339" s="63">
        <v>183</v>
      </c>
      <c r="F339" s="63">
        <v>185</v>
      </c>
      <c r="G339" s="64">
        <v>749</v>
      </c>
      <c r="H339" s="63">
        <v>185.03124036577699</v>
      </c>
      <c r="I339" s="63">
        <v>200.91034471323101</v>
      </c>
      <c r="J339" s="77">
        <v>183.04549855706699</v>
      </c>
      <c r="K339" s="77">
        <v>180.98556766796099</v>
      </c>
      <c r="L339" s="64">
        <v>749.97265130403605</v>
      </c>
      <c r="M339" s="142">
        <v>193.200497540713</v>
      </c>
      <c r="N339" s="142">
        <v>210.62199019587101</v>
      </c>
      <c r="O339" s="142">
        <v>197.650437761647</v>
      </c>
      <c r="P339" s="142">
        <v>207.35046344890401</v>
      </c>
      <c r="Q339" s="64">
        <v>808.82338894713496</v>
      </c>
      <c r="R339" s="142">
        <v>210.52408749255301</v>
      </c>
      <c r="S339" s="142">
        <v>219.19382430128601</v>
      </c>
      <c r="T339" s="142">
        <v>219.31561368208</v>
      </c>
      <c r="U339" s="142">
        <v>229.68161215012699</v>
      </c>
      <c r="V339" s="64">
        <v>878.71513762604604</v>
      </c>
      <c r="W339" s="142">
        <v>218.19539094041801</v>
      </c>
      <c r="X339" s="142">
        <v>232.52068895908999</v>
      </c>
      <c r="Y339" s="142">
        <v>226.31613390056501</v>
      </c>
      <c r="Z339" s="142">
        <v>259.67124038470303</v>
      </c>
      <c r="AA339" s="64">
        <v>936.70345418477598</v>
      </c>
      <c r="AB339" s="142">
        <v>281.21151622531403</v>
      </c>
      <c r="AC339" s="142">
        <v>288.141544474623</v>
      </c>
      <c r="AD339" s="142">
        <v>278.49232680078097</v>
      </c>
      <c r="AE339" s="142">
        <v>280.83027401264798</v>
      </c>
      <c r="AF339" s="64">
        <v>1128.67566151337</v>
      </c>
      <c r="AG339" s="142">
        <v>297.55449133993801</v>
      </c>
      <c r="AH339" s="142">
        <v>283.090721789805</v>
      </c>
      <c r="AI339" s="142">
        <v>287.84201294115098</v>
      </c>
      <c r="AJ339" s="142">
        <v>310.59878048846599</v>
      </c>
      <c r="AK339" s="64">
        <v>1179.0860065593599</v>
      </c>
      <c r="AL339" s="142">
        <v>311.87082129705902</v>
      </c>
      <c r="AM339" s="142">
        <v>311.87082129705902</v>
      </c>
      <c r="AN339" s="142">
        <v>313.22927870175101</v>
      </c>
      <c r="AO339" s="142">
        <v>313.22927870175101</v>
      </c>
      <c r="AP339" s="142">
        <v>311.66854425554902</v>
      </c>
      <c r="AQ339" s="142">
        <v>339.35013516751599</v>
      </c>
      <c r="AR339" s="64">
        <v>1276.1187794218799</v>
      </c>
      <c r="AS339" s="64">
        <v>1276.1187794218799</v>
      </c>
      <c r="AT339" s="142">
        <v>360.03628801883599</v>
      </c>
      <c r="AU339" s="142">
        <v>370.93498159615302</v>
      </c>
    </row>
    <row r="340" spans="1:47">
      <c r="A340" s="21" t="s">
        <v>358</v>
      </c>
      <c r="B340" s="29" t="s">
        <v>28</v>
      </c>
      <c r="C340" s="101">
        <v>-162</v>
      </c>
      <c r="D340" s="101">
        <v>-145</v>
      </c>
      <c r="E340" s="101">
        <v>-143</v>
      </c>
      <c r="F340" s="101">
        <v>-144</v>
      </c>
      <c r="G340" s="106">
        <v>-594</v>
      </c>
      <c r="H340" s="95">
        <v>-158.51855064431399</v>
      </c>
      <c r="I340" s="95">
        <v>-148.85054182963401</v>
      </c>
      <c r="J340" s="95">
        <v>-146.77429358550401</v>
      </c>
      <c r="K340" s="95">
        <v>-150.00960491378399</v>
      </c>
      <c r="L340" s="96">
        <v>-604.152990973236</v>
      </c>
      <c r="M340" s="95">
        <v>-162.25376975806699</v>
      </c>
      <c r="N340" s="95">
        <v>-143.681913906278</v>
      </c>
      <c r="O340" s="95">
        <v>-151.78799801067399</v>
      </c>
      <c r="P340" s="95">
        <v>-159.86170183597201</v>
      </c>
      <c r="Q340" s="96">
        <v>-617.58538351099003</v>
      </c>
      <c r="R340" s="95">
        <v>-179.341881856025</v>
      </c>
      <c r="S340" s="95">
        <v>-159.28594609214099</v>
      </c>
      <c r="T340" s="95">
        <v>-159.557975253199</v>
      </c>
      <c r="U340" s="95">
        <v>-167.71853291143799</v>
      </c>
      <c r="V340" s="96">
        <v>-665.90433611280196</v>
      </c>
      <c r="W340" s="95">
        <v>-185.90683972526901</v>
      </c>
      <c r="X340" s="95">
        <v>-172.47528029893499</v>
      </c>
      <c r="Y340" s="95">
        <v>-166.36577905083601</v>
      </c>
      <c r="Z340" s="95">
        <v>-217.35097997720402</v>
      </c>
      <c r="AA340" s="96">
        <v>-742.09887905224298</v>
      </c>
      <c r="AB340" s="95">
        <v>-237.116095990829</v>
      </c>
      <c r="AC340" s="95">
        <v>-218.99933798329101</v>
      </c>
      <c r="AD340" s="95">
        <v>-220.85421348801799</v>
      </c>
      <c r="AE340" s="95">
        <v>-224.62867980118199</v>
      </c>
      <c r="AF340" s="96">
        <v>-901.59832726332104</v>
      </c>
      <c r="AG340" s="95">
        <v>-258.20855793594399</v>
      </c>
      <c r="AH340" s="95">
        <v>-233.630337850758</v>
      </c>
      <c r="AI340" s="95">
        <v>-220.62032427358201</v>
      </c>
      <c r="AJ340" s="95">
        <v>-255.72606059479301</v>
      </c>
      <c r="AK340" s="96">
        <v>-968.18528065507701</v>
      </c>
      <c r="AL340" s="95">
        <v>-282.92675742044202</v>
      </c>
      <c r="AM340" s="95">
        <v>-282.92675742044202</v>
      </c>
      <c r="AN340" s="95">
        <v>-221.42049588167899</v>
      </c>
      <c r="AO340" s="95">
        <v>-221.42049588167831</v>
      </c>
      <c r="AP340" s="95">
        <v>-213.86736380447601</v>
      </c>
      <c r="AQ340" s="95">
        <v>-221.58888175614899</v>
      </c>
      <c r="AR340" s="96">
        <v>-939.80349886274496</v>
      </c>
      <c r="AS340" s="96">
        <v>-939.80349886274496</v>
      </c>
      <c r="AT340" s="95">
        <v>-281.01885022856101</v>
      </c>
      <c r="AU340" s="95">
        <v>-228.52260874428299</v>
      </c>
    </row>
    <row r="341" spans="1:47">
      <c r="A341" s="97" t="s">
        <v>359</v>
      </c>
      <c r="B341" s="31" t="s">
        <v>30</v>
      </c>
      <c r="C341" s="98"/>
      <c r="D341" s="98"/>
      <c r="E341" s="98"/>
      <c r="F341" s="99"/>
      <c r="G341" s="100"/>
      <c r="H341" s="99">
        <v>-7.3</v>
      </c>
      <c r="I341" s="99">
        <v>-0.96</v>
      </c>
      <c r="J341" s="99">
        <v>0</v>
      </c>
      <c r="K341" s="99">
        <v>0</v>
      </c>
      <c r="L341" s="100">
        <v>-8.26</v>
      </c>
      <c r="M341" s="99">
        <v>-1.64</v>
      </c>
      <c r="N341" s="99">
        <v>1.2</v>
      </c>
      <c r="O341" s="99">
        <v>0</v>
      </c>
      <c r="P341" s="99">
        <v>0</v>
      </c>
      <c r="Q341" s="100">
        <v>-0.43999999999999995</v>
      </c>
      <c r="R341" s="99">
        <v>-15.8817321275925</v>
      </c>
      <c r="S341" s="99">
        <v>1.13515097888612</v>
      </c>
      <c r="T341" s="99">
        <v>0</v>
      </c>
      <c r="U341" s="99">
        <v>0</v>
      </c>
      <c r="V341" s="100">
        <v>-14.74658114870638</v>
      </c>
      <c r="W341" s="99">
        <v>-16.100000000000001</v>
      </c>
      <c r="X341" s="99">
        <v>8.0000000000001847E-2</v>
      </c>
      <c r="Y341" s="99">
        <v>0</v>
      </c>
      <c r="Z341" s="99">
        <v>4.0999999839641532E-7</v>
      </c>
      <c r="AA341" s="100">
        <v>-16.019999590000001</v>
      </c>
      <c r="AB341" s="99">
        <v>-21.173999999999999</v>
      </c>
      <c r="AC341" s="99">
        <v>-7.3100000000000023</v>
      </c>
      <c r="AD341" s="99">
        <v>0</v>
      </c>
      <c r="AE341" s="99">
        <v>0</v>
      </c>
      <c r="AF341" s="100">
        <v>-28.484000000000002</v>
      </c>
      <c r="AG341" s="99">
        <v>-33.981180010000003</v>
      </c>
      <c r="AH341" s="99">
        <v>0.76191200000010184</v>
      </c>
      <c r="AI341" s="99">
        <v>0</v>
      </c>
      <c r="AJ341" s="99">
        <v>0</v>
      </c>
      <c r="AK341" s="100">
        <v>-33.219268009999901</v>
      </c>
      <c r="AL341" s="99">
        <v>-58.231664070000001</v>
      </c>
      <c r="AM341" s="99">
        <v>-58.231664070000001</v>
      </c>
      <c r="AN341" s="99">
        <v>0.24542441999999909</v>
      </c>
      <c r="AO341" s="99">
        <v>0.24542441999999909</v>
      </c>
      <c r="AP341" s="99">
        <v>0</v>
      </c>
      <c r="AQ341" s="99">
        <v>0</v>
      </c>
      <c r="AR341" s="100">
        <v>-57.986239650000002</v>
      </c>
      <c r="AS341" s="100">
        <v>-57.986239650000002</v>
      </c>
      <c r="AT341" s="99">
        <v>-43.933807209999998</v>
      </c>
      <c r="AU341" s="99">
        <v>2.3748895899999951</v>
      </c>
    </row>
    <row r="342" spans="1:47">
      <c r="A342" s="21" t="s">
        <v>360</v>
      </c>
      <c r="B342" s="28" t="s">
        <v>32</v>
      </c>
      <c r="C342" s="63">
        <v>27</v>
      </c>
      <c r="D342" s="63">
        <v>47</v>
      </c>
      <c r="E342" s="63">
        <v>40</v>
      </c>
      <c r="F342" s="63">
        <v>41</v>
      </c>
      <c r="G342" s="64">
        <v>155</v>
      </c>
      <c r="H342" s="63">
        <v>26.512689721462301</v>
      </c>
      <c r="I342" s="63">
        <v>52.0598028835973</v>
      </c>
      <c r="J342" s="77">
        <v>36.271204971563201</v>
      </c>
      <c r="K342" s="77">
        <v>30.975962754177498</v>
      </c>
      <c r="L342" s="64">
        <v>145.81966033079999</v>
      </c>
      <c r="M342" s="142">
        <v>30.946727782646001</v>
      </c>
      <c r="N342" s="142">
        <v>66.940076289593705</v>
      </c>
      <c r="O342" s="142">
        <v>45.862439750972499</v>
      </c>
      <c r="P342" s="142">
        <v>47.488761612932201</v>
      </c>
      <c r="Q342" s="64">
        <v>191.23800543614399</v>
      </c>
      <c r="R342" s="142">
        <v>31.182205636528</v>
      </c>
      <c r="S342" s="142">
        <v>59.907878209144897</v>
      </c>
      <c r="T342" s="142">
        <v>59.7576384288813</v>
      </c>
      <c r="U342" s="142">
        <v>61.963079238689403</v>
      </c>
      <c r="V342" s="64">
        <v>212.810801513244</v>
      </c>
      <c r="W342" s="142">
        <v>32.288551215148999</v>
      </c>
      <c r="X342" s="142">
        <v>60.045408660155502</v>
      </c>
      <c r="Y342" s="142">
        <v>59.950354849728903</v>
      </c>
      <c r="Z342" s="142">
        <v>42.320260407499099</v>
      </c>
      <c r="AA342" s="64">
        <v>194.60457513253201</v>
      </c>
      <c r="AB342" s="142">
        <v>44.095420234484898</v>
      </c>
      <c r="AC342" s="142">
        <v>69.142206491331194</v>
      </c>
      <c r="AD342" s="142">
        <v>57.638113312763103</v>
      </c>
      <c r="AE342" s="142">
        <v>56.201594211465398</v>
      </c>
      <c r="AF342" s="64">
        <v>227.077334250045</v>
      </c>
      <c r="AG342" s="142">
        <v>39.345933403993797</v>
      </c>
      <c r="AH342" s="142">
        <v>49.460383939047198</v>
      </c>
      <c r="AI342" s="142">
        <v>67.221688667569595</v>
      </c>
      <c r="AJ342" s="142">
        <v>54.872719893673803</v>
      </c>
      <c r="AK342" s="64">
        <v>210.900725904284</v>
      </c>
      <c r="AL342" s="142">
        <v>28.9440638766173</v>
      </c>
      <c r="AM342" s="142">
        <v>28.9440638766173</v>
      </c>
      <c r="AN342" s="142">
        <v>91.808782820072906</v>
      </c>
      <c r="AO342" s="142">
        <v>91.808782820072707</v>
      </c>
      <c r="AP342" s="142">
        <v>97.801180451072597</v>
      </c>
      <c r="AQ342" s="142">
        <v>117.76125341136699</v>
      </c>
      <c r="AR342" s="64">
        <v>336.31528055912997</v>
      </c>
      <c r="AS342" s="64">
        <v>336.31528055912997</v>
      </c>
      <c r="AT342" s="142">
        <v>79.017437790274698</v>
      </c>
      <c r="AU342" s="142">
        <v>142.412372851871</v>
      </c>
    </row>
    <row r="343" spans="1:47">
      <c r="A343" s="21" t="s">
        <v>361</v>
      </c>
      <c r="B343" s="29" t="s">
        <v>34</v>
      </c>
      <c r="C343" s="101">
        <v>0</v>
      </c>
      <c r="D343" s="101">
        <v>0</v>
      </c>
      <c r="E343" s="101">
        <v>0</v>
      </c>
      <c r="F343" s="101">
        <v>0</v>
      </c>
      <c r="G343" s="106">
        <v>0</v>
      </c>
      <c r="H343" s="101">
        <v>-1.7999999999999999E-2</v>
      </c>
      <c r="I343" s="101">
        <v>-1.0999999999999999E-2</v>
      </c>
      <c r="J343" s="101">
        <v>1.2E-2</v>
      </c>
      <c r="K343" s="101">
        <v>5.0000000000000001E-3</v>
      </c>
      <c r="L343" s="106">
        <v>-1.2E-2</v>
      </c>
      <c r="M343" s="138">
        <v>-1.0999999999999999E-2</v>
      </c>
      <c r="N343" s="138">
        <v>-2.5000000000000001E-2</v>
      </c>
      <c r="O343" s="138">
        <v>-4.0820308148445901E-2</v>
      </c>
      <c r="P343" s="138">
        <v>4.8028042096023203E-2</v>
      </c>
      <c r="Q343" s="106">
        <v>-2.8792266052422799E-2</v>
      </c>
      <c r="R343" s="138">
        <v>0.13055949382413001</v>
      </c>
      <c r="S343" s="138">
        <v>-0.42556720762995898</v>
      </c>
      <c r="T343" s="138">
        <v>5.3000657593880796</v>
      </c>
      <c r="U343" s="138">
        <v>-1.5319274147177799</v>
      </c>
      <c r="V343" s="106">
        <v>3.4731306308644698</v>
      </c>
      <c r="W343" s="138">
        <v>-4.8794235528040701</v>
      </c>
      <c r="X343" s="138">
        <v>-1.6430949295827699</v>
      </c>
      <c r="Y343" s="138">
        <v>2.4095955711758501</v>
      </c>
      <c r="Z343" s="138">
        <v>-0.1330778902027</v>
      </c>
      <c r="AA343" s="106">
        <v>-4.2460008014136799</v>
      </c>
      <c r="AB343" s="138">
        <v>-2.5404527707492202</v>
      </c>
      <c r="AC343" s="138">
        <v>-3.01691109369935</v>
      </c>
      <c r="AD343" s="138">
        <v>2.6059175533097401</v>
      </c>
      <c r="AE343" s="138">
        <v>-2.77699057316112</v>
      </c>
      <c r="AF343" s="106">
        <v>-5.72843688429995</v>
      </c>
      <c r="AG343" s="138">
        <v>4.3949999999999996</v>
      </c>
      <c r="AH343" s="138">
        <v>0.71882476022949005</v>
      </c>
      <c r="AI343" s="138">
        <v>1.8449264690560601</v>
      </c>
      <c r="AJ343" s="138">
        <v>0.54995568262026995</v>
      </c>
      <c r="AK343" s="106">
        <v>7.5087069119058203</v>
      </c>
      <c r="AL343" s="138">
        <v>0.44900000000000001</v>
      </c>
      <c r="AM343" s="138">
        <v>0.44900000000000001</v>
      </c>
      <c r="AN343" s="138">
        <v>1.319</v>
      </c>
      <c r="AO343" s="138">
        <v>1.319</v>
      </c>
      <c r="AP343" s="138">
        <v>-1.6080000000000001</v>
      </c>
      <c r="AQ343" s="138">
        <v>-2.5219120169367502</v>
      </c>
      <c r="AR343" s="106">
        <v>-2.36191201693675</v>
      </c>
      <c r="AS343" s="106">
        <v>-2.36191201693675</v>
      </c>
      <c r="AT343" s="138">
        <v>-0.49199999999999999</v>
      </c>
      <c r="AU343" s="138">
        <v>-2.4492878233069701</v>
      </c>
    </row>
    <row r="344" spans="1:47">
      <c r="A344" s="21" t="s">
        <v>362</v>
      </c>
      <c r="B344" s="29" t="s">
        <v>38</v>
      </c>
      <c r="C344" s="101">
        <v>0</v>
      </c>
      <c r="D344" s="101">
        <v>0</v>
      </c>
      <c r="E344" s="101">
        <v>0</v>
      </c>
      <c r="F344" s="101">
        <v>0</v>
      </c>
      <c r="G344" s="106">
        <v>0</v>
      </c>
      <c r="H344" s="101">
        <v>0</v>
      </c>
      <c r="I344" s="101">
        <v>0</v>
      </c>
      <c r="J344" s="75">
        <v>0</v>
      </c>
      <c r="K344" s="75">
        <v>0</v>
      </c>
      <c r="L344" s="106">
        <v>0</v>
      </c>
      <c r="M344" s="139">
        <v>0</v>
      </c>
      <c r="N344" s="139">
        <v>0</v>
      </c>
      <c r="O344" s="139">
        <v>0</v>
      </c>
      <c r="P344" s="139">
        <v>0</v>
      </c>
      <c r="Q344" s="106">
        <v>0</v>
      </c>
      <c r="R344" s="139">
        <v>0</v>
      </c>
      <c r="S344" s="139">
        <v>0</v>
      </c>
      <c r="T344" s="139">
        <v>0</v>
      </c>
      <c r="U344" s="139">
        <v>0</v>
      </c>
      <c r="V344" s="106">
        <v>0</v>
      </c>
      <c r="W344" s="139">
        <v>0</v>
      </c>
      <c r="X344" s="139">
        <v>0</v>
      </c>
      <c r="Y344" s="139">
        <v>0</v>
      </c>
      <c r="Z344" s="139">
        <v>2.8000000000000001E-2</v>
      </c>
      <c r="AA344" s="106">
        <v>2.8000000000000001E-2</v>
      </c>
      <c r="AB344" s="139">
        <v>1.93483215520782</v>
      </c>
      <c r="AC344" s="139">
        <v>1.2561653463257501</v>
      </c>
      <c r="AD344" s="139">
        <v>1.48901566985766</v>
      </c>
      <c r="AE344" s="139">
        <v>2.3078529489203299</v>
      </c>
      <c r="AF344" s="106">
        <v>6.9878661203115602</v>
      </c>
      <c r="AG344" s="139">
        <v>1.57366752302855</v>
      </c>
      <c r="AH344" s="139">
        <v>1.8052546692900999</v>
      </c>
      <c r="AI344" s="139">
        <v>2.1086923931546</v>
      </c>
      <c r="AJ344" s="139">
        <v>2.0645367272055801</v>
      </c>
      <c r="AK344" s="106">
        <v>7.5521513126788298</v>
      </c>
      <c r="AL344" s="139">
        <v>2.8691409503337799</v>
      </c>
      <c r="AM344" s="139">
        <v>2.8691409503337799</v>
      </c>
      <c r="AN344" s="139">
        <v>3.21705606524413</v>
      </c>
      <c r="AO344" s="139">
        <v>3.21705606524413</v>
      </c>
      <c r="AP344" s="139">
        <v>5.0886097594725799</v>
      </c>
      <c r="AQ344" s="139">
        <v>4.2457150043474901</v>
      </c>
      <c r="AR344" s="106">
        <v>15.420521779397999</v>
      </c>
      <c r="AS344" s="106">
        <v>15.420521779397999</v>
      </c>
      <c r="AT344" s="139">
        <v>3.6126345459626501</v>
      </c>
      <c r="AU344" s="139">
        <v>7.2648234943469197</v>
      </c>
    </row>
    <row r="345" spans="1:47">
      <c r="A345" s="21" t="s">
        <v>363</v>
      </c>
      <c r="B345" s="29" t="s">
        <v>40</v>
      </c>
      <c r="C345" s="101">
        <v>0</v>
      </c>
      <c r="D345" s="101">
        <v>0</v>
      </c>
      <c r="E345" s="101">
        <v>0</v>
      </c>
      <c r="F345" s="101">
        <v>0</v>
      </c>
      <c r="G345" s="106">
        <v>0</v>
      </c>
      <c r="H345" s="101">
        <v>0</v>
      </c>
      <c r="I345" s="101">
        <v>0</v>
      </c>
      <c r="J345" s="75">
        <v>0</v>
      </c>
      <c r="K345" s="75">
        <v>4.3999999999999997E-2</v>
      </c>
      <c r="L345" s="106">
        <v>4.3999999999999997E-2</v>
      </c>
      <c r="M345" s="139">
        <v>0</v>
      </c>
      <c r="N345" s="139">
        <v>0</v>
      </c>
      <c r="O345" s="139">
        <v>0</v>
      </c>
      <c r="P345" s="139">
        <v>0</v>
      </c>
      <c r="Q345" s="106">
        <v>0</v>
      </c>
      <c r="R345" s="139">
        <v>0</v>
      </c>
      <c r="S345" s="139">
        <v>13.382999999999999</v>
      </c>
      <c r="T345" s="139">
        <v>0.629</v>
      </c>
      <c r="U345" s="139">
        <v>0</v>
      </c>
      <c r="V345" s="106">
        <v>14.012</v>
      </c>
      <c r="W345" s="139">
        <v>0</v>
      </c>
      <c r="X345" s="139">
        <v>0</v>
      </c>
      <c r="Y345" s="139">
        <v>-3.617</v>
      </c>
      <c r="Z345" s="139">
        <v>-6.2160000000000002</v>
      </c>
      <c r="AA345" s="106">
        <v>-9.8330000000000002</v>
      </c>
      <c r="AB345" s="139">
        <v>0</v>
      </c>
      <c r="AC345" s="139">
        <v>0</v>
      </c>
      <c r="AD345" s="139">
        <v>0</v>
      </c>
      <c r="AE345" s="139">
        <v>0</v>
      </c>
      <c r="AF345" s="106">
        <v>0</v>
      </c>
      <c r="AG345" s="139">
        <v>0</v>
      </c>
      <c r="AH345" s="139">
        <v>0.17699999999999999</v>
      </c>
      <c r="AI345" s="139">
        <v>0</v>
      </c>
      <c r="AJ345" s="139">
        <v>0</v>
      </c>
      <c r="AK345" s="106">
        <v>0.17699999999999999</v>
      </c>
      <c r="AL345" s="139">
        <v>6.3E-2</v>
      </c>
      <c r="AM345" s="139">
        <v>6.3E-2</v>
      </c>
      <c r="AN345" s="139">
        <v>-5.3999999999999999E-2</v>
      </c>
      <c r="AO345" s="139">
        <v>-5.3999999999999999E-2</v>
      </c>
      <c r="AP345" s="139">
        <v>2.1999999999999999E-2</v>
      </c>
      <c r="AQ345" s="139">
        <v>-8.4789999999999992</v>
      </c>
      <c r="AR345" s="106">
        <v>-8.4480000000000004</v>
      </c>
      <c r="AS345" s="106">
        <v>-8.4480000000000004</v>
      </c>
      <c r="AT345" s="139">
        <v>4.9649999999999999</v>
      </c>
      <c r="AU345" s="139">
        <v>0</v>
      </c>
    </row>
    <row r="346" spans="1:47">
      <c r="A346" s="21" t="s">
        <v>364</v>
      </c>
      <c r="B346" s="29" t="s">
        <v>42</v>
      </c>
      <c r="C346" s="101">
        <v>0</v>
      </c>
      <c r="D346" s="101">
        <v>0</v>
      </c>
      <c r="E346" s="101">
        <v>0</v>
      </c>
      <c r="F346" s="101">
        <v>0</v>
      </c>
      <c r="G346" s="106">
        <v>0</v>
      </c>
      <c r="H346" s="101">
        <v>0</v>
      </c>
      <c r="I346" s="101">
        <v>0</v>
      </c>
      <c r="J346" s="75">
        <v>0</v>
      </c>
      <c r="K346" s="75">
        <v>0</v>
      </c>
      <c r="L346" s="106">
        <v>0</v>
      </c>
      <c r="M346" s="139">
        <v>0</v>
      </c>
      <c r="N346" s="139">
        <v>0</v>
      </c>
      <c r="O346" s="139">
        <v>0</v>
      </c>
      <c r="P346" s="139">
        <v>0</v>
      </c>
      <c r="Q346" s="106">
        <v>0</v>
      </c>
      <c r="R346" s="139">
        <v>0</v>
      </c>
      <c r="S346" s="139">
        <v>0</v>
      </c>
      <c r="T346" s="139">
        <v>0</v>
      </c>
      <c r="U346" s="139">
        <v>0</v>
      </c>
      <c r="V346" s="106">
        <v>0</v>
      </c>
      <c r="W346" s="139">
        <v>0</v>
      </c>
      <c r="X346" s="139">
        <v>0</v>
      </c>
      <c r="Y346" s="139">
        <v>0</v>
      </c>
      <c r="Z346" s="139">
        <v>21.661000000000001</v>
      </c>
      <c r="AA346" s="106">
        <v>21.661000000000001</v>
      </c>
      <c r="AB346" s="139">
        <v>0</v>
      </c>
      <c r="AC346" s="139">
        <v>0</v>
      </c>
      <c r="AD346" s="139">
        <v>0</v>
      </c>
      <c r="AE346" s="139">
        <v>0</v>
      </c>
      <c r="AF346" s="106">
        <v>0</v>
      </c>
      <c r="AG346" s="139">
        <v>0</v>
      </c>
      <c r="AH346" s="139">
        <v>0</v>
      </c>
      <c r="AI346" s="139">
        <v>6.1734623126250499E-2</v>
      </c>
      <c r="AJ346" s="139">
        <v>1.28287927261843E-3</v>
      </c>
      <c r="AK346" s="106">
        <v>6.3017502398868996E-2</v>
      </c>
      <c r="AL346" s="139">
        <v>0</v>
      </c>
      <c r="AM346" s="139">
        <v>0</v>
      </c>
      <c r="AN346" s="139">
        <v>0</v>
      </c>
      <c r="AO346" s="139">
        <v>0</v>
      </c>
      <c r="AP346" s="139">
        <v>0</v>
      </c>
      <c r="AQ346" s="139">
        <v>0</v>
      </c>
      <c r="AR346" s="106">
        <v>0</v>
      </c>
      <c r="AS346" s="106">
        <v>0</v>
      </c>
      <c r="AT346" s="139">
        <v>0</v>
      </c>
      <c r="AU346" s="139">
        <v>0</v>
      </c>
    </row>
    <row r="347" spans="1:47">
      <c r="A347" s="21" t="s">
        <v>365</v>
      </c>
      <c r="B347" s="28" t="s">
        <v>44</v>
      </c>
      <c r="C347" s="63">
        <v>27</v>
      </c>
      <c r="D347" s="63">
        <v>47</v>
      </c>
      <c r="E347" s="63">
        <v>40</v>
      </c>
      <c r="F347" s="63">
        <v>41</v>
      </c>
      <c r="G347" s="64">
        <v>155</v>
      </c>
      <c r="H347" s="63">
        <v>26.494689721462301</v>
      </c>
      <c r="I347" s="63">
        <v>52.048802883597297</v>
      </c>
      <c r="J347" s="77">
        <v>36.283204971563201</v>
      </c>
      <c r="K347" s="77">
        <v>31.024962754177501</v>
      </c>
      <c r="L347" s="64">
        <v>145.8516603308</v>
      </c>
      <c r="M347" s="142">
        <v>30.935727782646001</v>
      </c>
      <c r="N347" s="142">
        <v>66.915076289593699</v>
      </c>
      <c r="O347" s="142">
        <v>45.821619442824101</v>
      </c>
      <c r="P347" s="142">
        <v>47.536789655028201</v>
      </c>
      <c r="Q347" s="64">
        <v>191.209213170092</v>
      </c>
      <c r="R347" s="142">
        <v>31.312765130352201</v>
      </c>
      <c r="S347" s="142">
        <v>72.865311001514897</v>
      </c>
      <c r="T347" s="142">
        <v>65.686704188269402</v>
      </c>
      <c r="U347" s="142">
        <v>60.431151823971597</v>
      </c>
      <c r="V347" s="64">
        <v>230.29593214410801</v>
      </c>
      <c r="W347" s="142">
        <v>27.409127662344901</v>
      </c>
      <c r="X347" s="142">
        <v>58.4023137305727</v>
      </c>
      <c r="Y347" s="142">
        <v>58.742950420904798</v>
      </c>
      <c r="Z347" s="142">
        <v>57.660182517296398</v>
      </c>
      <c r="AA347" s="64">
        <v>202.214574331119</v>
      </c>
      <c r="AB347" s="142">
        <v>43.489799618943501</v>
      </c>
      <c r="AC347" s="142">
        <v>67.381460743957604</v>
      </c>
      <c r="AD347" s="142">
        <v>61.733046535930598</v>
      </c>
      <c r="AE347" s="142">
        <v>55.732456587224597</v>
      </c>
      <c r="AF347" s="64">
        <v>228.33676348605599</v>
      </c>
      <c r="AG347" s="142">
        <v>45.314600927022397</v>
      </c>
      <c r="AH347" s="142">
        <v>52.1614633685668</v>
      </c>
      <c r="AI347" s="142">
        <v>71.237042152906497</v>
      </c>
      <c r="AJ347" s="142">
        <v>57.488495182772198</v>
      </c>
      <c r="AK347" s="64">
        <v>226.20160163126801</v>
      </c>
      <c r="AL347" s="142">
        <v>32.325204826951101</v>
      </c>
      <c r="AM347" s="142">
        <v>32.325204826951101</v>
      </c>
      <c r="AN347" s="142">
        <v>96.290838885317001</v>
      </c>
      <c r="AO347" s="142">
        <v>96.290838885316901</v>
      </c>
      <c r="AP347" s="142">
        <v>101.303790210545</v>
      </c>
      <c r="AQ347" s="142">
        <v>111.006056398778</v>
      </c>
      <c r="AR347" s="64">
        <v>340.925890321591</v>
      </c>
      <c r="AS347" s="64">
        <v>340.925890321591</v>
      </c>
      <c r="AT347" s="142">
        <v>87.103072336237304</v>
      </c>
      <c r="AU347" s="142">
        <v>147.22790852291101</v>
      </c>
    </row>
    <row r="348" spans="1:47">
      <c r="A348" s="21" t="s">
        <v>366</v>
      </c>
      <c r="B348" s="29" t="s">
        <v>46</v>
      </c>
      <c r="C348" s="101">
        <v>-10</v>
      </c>
      <c r="D348" s="101">
        <v>-16</v>
      </c>
      <c r="E348" s="101">
        <v>-11</v>
      </c>
      <c r="F348" s="101">
        <v>-10</v>
      </c>
      <c r="G348" s="106">
        <v>-47</v>
      </c>
      <c r="H348" s="101">
        <v>-7.6707218461945699</v>
      </c>
      <c r="I348" s="101">
        <v>-14.160424573316901</v>
      </c>
      <c r="J348" s="75">
        <v>-10.340123229867899</v>
      </c>
      <c r="K348" s="75">
        <v>-2.5315964894775602</v>
      </c>
      <c r="L348" s="106">
        <v>-34.702866138856997</v>
      </c>
      <c r="M348" s="139">
        <v>-8.7560688906344204</v>
      </c>
      <c r="N348" s="139">
        <v>-16.992744436133101</v>
      </c>
      <c r="O348" s="139">
        <v>-11.5987104812951</v>
      </c>
      <c r="P348" s="139">
        <v>-8.3293180024244595</v>
      </c>
      <c r="Q348" s="106">
        <v>-45.676841810487097</v>
      </c>
      <c r="R348" s="139">
        <v>-10.5502257337654</v>
      </c>
      <c r="S348" s="139">
        <v>-12.558134914634101</v>
      </c>
      <c r="T348" s="139">
        <v>-16.902953336406402</v>
      </c>
      <c r="U348" s="139">
        <v>-16.3516859632817</v>
      </c>
      <c r="V348" s="106">
        <v>-56.362999948087598</v>
      </c>
      <c r="W348" s="139">
        <v>-9.5308471056081405</v>
      </c>
      <c r="X348" s="139">
        <v>-14.9289863090215</v>
      </c>
      <c r="Y348" s="139">
        <v>-12.858042381604999</v>
      </c>
      <c r="Z348" s="139">
        <v>-15.0333305349334</v>
      </c>
      <c r="AA348" s="106">
        <v>-52.3512063311681</v>
      </c>
      <c r="AB348" s="139">
        <v>-12.3220336552515</v>
      </c>
      <c r="AC348" s="139">
        <v>-16.683779236923499</v>
      </c>
      <c r="AD348" s="139">
        <v>-12.2652104015398</v>
      </c>
      <c r="AE348" s="139">
        <v>-7.7747586077543396</v>
      </c>
      <c r="AF348" s="106">
        <v>-49.045781901469098</v>
      </c>
      <c r="AG348" s="139">
        <v>-14.1500027709577</v>
      </c>
      <c r="AH348" s="139">
        <v>-11.720307603041199</v>
      </c>
      <c r="AI348" s="139">
        <v>-17.109958733129901</v>
      </c>
      <c r="AJ348" s="139">
        <v>-7.3326935161827</v>
      </c>
      <c r="AK348" s="106">
        <v>-50.312962623311499</v>
      </c>
      <c r="AL348" s="139">
        <v>-11.867929253194401</v>
      </c>
      <c r="AM348" s="139">
        <v>-11.867929253194401</v>
      </c>
      <c r="AN348" s="139">
        <v>-18.8750685505101</v>
      </c>
      <c r="AO348" s="139">
        <v>-18.8750685505101</v>
      </c>
      <c r="AP348" s="139">
        <v>-22.391374748716</v>
      </c>
      <c r="AQ348" s="139">
        <v>-23.234132327204001</v>
      </c>
      <c r="AR348" s="106">
        <v>-76.368504879624496</v>
      </c>
      <c r="AS348" s="106">
        <v>-76.368504879624496</v>
      </c>
      <c r="AT348" s="139">
        <v>-21.974099915223899</v>
      </c>
      <c r="AU348" s="139">
        <v>-37.870841914270699</v>
      </c>
    </row>
    <row r="349" spans="1:47">
      <c r="A349" s="21" t="s">
        <v>367</v>
      </c>
      <c r="B349" s="29" t="s">
        <v>48</v>
      </c>
      <c r="C349" s="101">
        <v>0</v>
      </c>
      <c r="D349" s="101">
        <v>0</v>
      </c>
      <c r="E349" s="101">
        <v>0</v>
      </c>
      <c r="F349" s="101">
        <v>0</v>
      </c>
      <c r="G349" s="106">
        <v>0</v>
      </c>
      <c r="H349" s="101">
        <v>0</v>
      </c>
      <c r="I349" s="101">
        <v>0</v>
      </c>
      <c r="J349" s="75">
        <v>0</v>
      </c>
      <c r="K349" s="75">
        <v>0</v>
      </c>
      <c r="L349" s="106">
        <v>0</v>
      </c>
      <c r="M349" s="139">
        <v>0</v>
      </c>
      <c r="N349" s="139">
        <v>0</v>
      </c>
      <c r="O349" s="139">
        <v>0</v>
      </c>
      <c r="P349" s="139">
        <v>0</v>
      </c>
      <c r="Q349" s="106">
        <v>0</v>
      </c>
      <c r="R349" s="139">
        <v>0</v>
      </c>
      <c r="S349" s="139">
        <v>0</v>
      </c>
      <c r="T349" s="139">
        <v>0</v>
      </c>
      <c r="U349" s="139">
        <v>0</v>
      </c>
      <c r="V349" s="106">
        <v>0</v>
      </c>
      <c r="W349" s="139">
        <v>0</v>
      </c>
      <c r="X349" s="139">
        <v>0</v>
      </c>
      <c r="Y349" s="139">
        <v>0</v>
      </c>
      <c r="Z349" s="139">
        <v>0</v>
      </c>
      <c r="AA349" s="106">
        <v>0</v>
      </c>
      <c r="AB349" s="139">
        <v>0</v>
      </c>
      <c r="AC349" s="139">
        <v>0</v>
      </c>
      <c r="AD349" s="139">
        <v>0</v>
      </c>
      <c r="AE349" s="139">
        <v>0</v>
      </c>
      <c r="AF349" s="106">
        <v>0</v>
      </c>
      <c r="AG349" s="139">
        <v>0</v>
      </c>
      <c r="AH349" s="139">
        <v>0</v>
      </c>
      <c r="AI349" s="139">
        <v>0</v>
      </c>
      <c r="AJ349" s="139">
        <v>0</v>
      </c>
      <c r="AK349" s="106">
        <v>0</v>
      </c>
      <c r="AL349" s="139">
        <v>0</v>
      </c>
      <c r="AM349" s="139">
        <v>0</v>
      </c>
      <c r="AN349" s="139">
        <v>0</v>
      </c>
      <c r="AO349" s="139">
        <v>0</v>
      </c>
      <c r="AP349" s="139">
        <v>0</v>
      </c>
      <c r="AQ349" s="139">
        <v>0</v>
      </c>
      <c r="AR349" s="106">
        <v>0</v>
      </c>
      <c r="AS349" s="106">
        <v>0</v>
      </c>
      <c r="AT349" s="139">
        <v>0</v>
      </c>
      <c r="AU349" s="139">
        <v>0</v>
      </c>
    </row>
    <row r="350" spans="1:47">
      <c r="A350" s="21" t="s">
        <v>368</v>
      </c>
      <c r="B350" s="28" t="s">
        <v>50</v>
      </c>
      <c r="C350" s="63">
        <v>17</v>
      </c>
      <c r="D350" s="63">
        <v>31</v>
      </c>
      <c r="E350" s="63">
        <v>29</v>
      </c>
      <c r="F350" s="63">
        <v>31</v>
      </c>
      <c r="G350" s="64">
        <v>108</v>
      </c>
      <c r="H350" s="63">
        <v>18.823967875267801</v>
      </c>
      <c r="I350" s="63">
        <v>37.888378310280402</v>
      </c>
      <c r="J350" s="77">
        <v>25.943081741695298</v>
      </c>
      <c r="K350" s="77">
        <v>28.493366264699901</v>
      </c>
      <c r="L350" s="64">
        <v>111.148794191943</v>
      </c>
      <c r="M350" s="142">
        <v>22.179658892011599</v>
      </c>
      <c r="N350" s="142">
        <v>49.922331853460598</v>
      </c>
      <c r="O350" s="142">
        <v>34.222908961529001</v>
      </c>
      <c r="P350" s="142">
        <v>39.2074716526038</v>
      </c>
      <c r="Q350" s="64">
        <v>145.53237135960501</v>
      </c>
      <c r="R350" s="142">
        <v>20.762539396586799</v>
      </c>
      <c r="S350" s="142">
        <v>60.307176086880801</v>
      </c>
      <c r="T350" s="142">
        <v>48.783750851862898</v>
      </c>
      <c r="U350" s="142">
        <v>44.079465860689901</v>
      </c>
      <c r="V350" s="64">
        <v>173.93293219602</v>
      </c>
      <c r="W350" s="142">
        <v>17.878280556736801</v>
      </c>
      <c r="X350" s="142">
        <v>43.473327421551197</v>
      </c>
      <c r="Y350" s="142">
        <v>45.884908039299702</v>
      </c>
      <c r="Z350" s="142">
        <v>42.626851982363</v>
      </c>
      <c r="AA350" s="64">
        <v>149.86336799995101</v>
      </c>
      <c r="AB350" s="142">
        <v>31.167765963691998</v>
      </c>
      <c r="AC350" s="142">
        <v>50.697681507034098</v>
      </c>
      <c r="AD350" s="142">
        <v>49.467836134390701</v>
      </c>
      <c r="AE350" s="142">
        <v>47.957697979470296</v>
      </c>
      <c r="AF350" s="64">
        <v>179.290981584587</v>
      </c>
      <c r="AG350" s="142">
        <v>31.164598156064599</v>
      </c>
      <c r="AH350" s="142">
        <v>40.4411557655257</v>
      </c>
      <c r="AI350" s="142">
        <v>54.127083419776604</v>
      </c>
      <c r="AJ350" s="142">
        <v>50.155801666589603</v>
      </c>
      <c r="AK350" s="64">
        <v>175.88863900795599</v>
      </c>
      <c r="AL350" s="142">
        <v>20.4572755737567</v>
      </c>
      <c r="AM350" s="142">
        <v>20.4572755737567</v>
      </c>
      <c r="AN350" s="142">
        <v>77.415770334806993</v>
      </c>
      <c r="AO350" s="142">
        <v>77.415770334806993</v>
      </c>
      <c r="AP350" s="142">
        <v>78.912415461829099</v>
      </c>
      <c r="AQ350" s="142">
        <v>87.771924071574006</v>
      </c>
      <c r="AR350" s="64">
        <v>264.55738544196703</v>
      </c>
      <c r="AS350" s="64">
        <v>264.55738544196703</v>
      </c>
      <c r="AT350" s="142">
        <v>65.128972421013501</v>
      </c>
      <c r="AU350" s="142">
        <v>109.35706660864</v>
      </c>
    </row>
    <row r="351" spans="1:47">
      <c r="A351" s="21" t="s">
        <v>369</v>
      </c>
      <c r="B351" s="29" t="s">
        <v>52</v>
      </c>
      <c r="C351" s="101">
        <v>-3</v>
      </c>
      <c r="D351" s="101">
        <v>-5</v>
      </c>
      <c r="E351" s="101">
        <v>-4</v>
      </c>
      <c r="F351" s="101">
        <v>-5</v>
      </c>
      <c r="G351" s="106">
        <v>-17</v>
      </c>
      <c r="H351" s="101">
        <v>-3.10426134565575</v>
      </c>
      <c r="I351" s="101">
        <v>-5.9639400121844801</v>
      </c>
      <c r="J351" s="101">
        <v>-4.1718285236955204</v>
      </c>
      <c r="K351" s="101">
        <v>-4.55469831461886</v>
      </c>
      <c r="L351" s="106">
        <v>-17.794728196154601</v>
      </c>
      <c r="M351" s="139">
        <v>-3.6076132971158099</v>
      </c>
      <c r="N351" s="139">
        <v>-7.7690412663242201</v>
      </c>
      <c r="O351" s="139">
        <v>-5.4137269677867801</v>
      </c>
      <c r="P351" s="139">
        <v>-5.5526184687731996</v>
      </c>
      <c r="Q351" s="106">
        <v>-22.343</v>
      </c>
      <c r="R351" s="139">
        <v>-1.51571207412956E-6</v>
      </c>
      <c r="S351" s="139">
        <v>-3.7015500671395399E-6</v>
      </c>
      <c r="T351" s="139">
        <v>-3.1134021393825501E-6</v>
      </c>
      <c r="U351" s="139">
        <v>-2.82553479374286E-6</v>
      </c>
      <c r="V351" s="106">
        <v>-1.1156199074394499E-5</v>
      </c>
      <c r="W351" s="139">
        <v>-1.32912005178633E-6</v>
      </c>
      <c r="X351" s="139">
        <v>-2.8012940595756401E-6</v>
      </c>
      <c r="Y351" s="139">
        <v>-2.9488037122304099E-6</v>
      </c>
      <c r="Z351" s="139">
        <v>-1.0088037665529699E-3</v>
      </c>
      <c r="AA351" s="106">
        <v>-1.0158829843765699E-3</v>
      </c>
      <c r="AB351" s="139">
        <v>-10.429530123020401</v>
      </c>
      <c r="AC351" s="139">
        <v>-16.3975982968858</v>
      </c>
      <c r="AD351" s="139">
        <v>-16.063578878223399</v>
      </c>
      <c r="AE351" s="139">
        <v>-15.571733274709599</v>
      </c>
      <c r="AF351" s="106">
        <v>-58.4624405728391</v>
      </c>
      <c r="AG351" s="139">
        <v>-10.5714798926517</v>
      </c>
      <c r="AH351" s="139">
        <v>-13.4008292997559</v>
      </c>
      <c r="AI351" s="139">
        <v>-17.5744262697945</v>
      </c>
      <c r="AJ351" s="139">
        <v>-16.363795134520402</v>
      </c>
      <c r="AK351" s="106">
        <v>-57.910530596722502</v>
      </c>
      <c r="AL351" s="139">
        <v>-7.2822626646922402</v>
      </c>
      <c r="AM351" s="139">
        <v>-7.2822626646922402</v>
      </c>
      <c r="AN351" s="139">
        <v>-24.654600071979001</v>
      </c>
      <c r="AO351" s="139">
        <v>-24.654600071979061</v>
      </c>
      <c r="AP351" s="139">
        <v>-25.111077002145802</v>
      </c>
      <c r="AQ351" s="139">
        <v>-27.812601684000999</v>
      </c>
      <c r="AR351" s="106">
        <v>-84.860541422818002</v>
      </c>
      <c r="AS351" s="106">
        <v>-84.860541422818002</v>
      </c>
      <c r="AT351" s="139">
        <v>-20.966297699204301</v>
      </c>
      <c r="AU351" s="139">
        <v>-34.455863367102602</v>
      </c>
    </row>
    <row r="352" spans="1:47">
      <c r="A352" s="21" t="s">
        <v>370</v>
      </c>
      <c r="B352" s="36" t="s">
        <v>54</v>
      </c>
      <c r="C352" s="64">
        <v>14</v>
      </c>
      <c r="D352" s="64">
        <v>26</v>
      </c>
      <c r="E352" s="64">
        <v>25</v>
      </c>
      <c r="F352" s="64">
        <v>26</v>
      </c>
      <c r="G352" s="64">
        <v>91</v>
      </c>
      <c r="H352" s="64">
        <v>15.719706529612001</v>
      </c>
      <c r="I352" s="64">
        <v>31.924438298096</v>
      </c>
      <c r="J352" s="78">
        <v>21.7712532179997</v>
      </c>
      <c r="K352" s="78">
        <v>23.938667950081101</v>
      </c>
      <c r="L352" s="64">
        <v>93.354065995788801</v>
      </c>
      <c r="M352" s="143">
        <v>18.572045594895702</v>
      </c>
      <c r="N352" s="143">
        <v>42.153290587136397</v>
      </c>
      <c r="O352" s="143">
        <v>28.8091819937422</v>
      </c>
      <c r="P352" s="143">
        <v>33.654853183830603</v>
      </c>
      <c r="Q352" s="64">
        <v>123.189371359605</v>
      </c>
      <c r="R352" s="143">
        <v>20.762537880874699</v>
      </c>
      <c r="S352" s="143">
        <v>60.307172385330702</v>
      </c>
      <c r="T352" s="143">
        <v>48.783747738460796</v>
      </c>
      <c r="U352" s="143">
        <v>44.079463035155101</v>
      </c>
      <c r="V352" s="64">
        <v>173.932921039821</v>
      </c>
      <c r="W352" s="143">
        <v>17.878279227616702</v>
      </c>
      <c r="X352" s="143">
        <v>43.473324620257202</v>
      </c>
      <c r="Y352" s="143">
        <v>45.884905090495998</v>
      </c>
      <c r="Z352" s="143">
        <v>42.625843178596398</v>
      </c>
      <c r="AA352" s="64">
        <v>149.86235211696601</v>
      </c>
      <c r="AB352" s="143">
        <v>20.738235840671699</v>
      </c>
      <c r="AC352" s="143">
        <v>34.300083210148301</v>
      </c>
      <c r="AD352" s="143">
        <v>33.404257256167298</v>
      </c>
      <c r="AE352" s="143">
        <v>32.385964704760703</v>
      </c>
      <c r="AF352" s="64">
        <v>120.828541011748</v>
      </c>
      <c r="AG352" s="143">
        <v>20.593118263413</v>
      </c>
      <c r="AH352" s="143">
        <v>27.040326465769599</v>
      </c>
      <c r="AI352" s="143">
        <v>36.552657149982103</v>
      </c>
      <c r="AJ352" s="143">
        <v>33.792006532069202</v>
      </c>
      <c r="AK352" s="64">
        <v>117.978108411234</v>
      </c>
      <c r="AL352" s="143">
        <v>13.175012909064501</v>
      </c>
      <c r="AM352" s="143">
        <v>13.175012909064501</v>
      </c>
      <c r="AN352" s="143">
        <v>52.761170262828003</v>
      </c>
      <c r="AO352" s="143">
        <v>52.761170262827896</v>
      </c>
      <c r="AP352" s="143">
        <v>53.801338459683301</v>
      </c>
      <c r="AQ352" s="143">
        <v>59.959322387573003</v>
      </c>
      <c r="AR352" s="64">
        <v>179.69684401914901</v>
      </c>
      <c r="AS352" s="64">
        <v>179.69684401914901</v>
      </c>
      <c r="AT352" s="143">
        <v>44.162674721809204</v>
      </c>
      <c r="AU352" s="143">
        <v>74.901203241537104</v>
      </c>
    </row>
    <row r="353" spans="1:47">
      <c r="A353" s="21"/>
      <c r="H353" s="88"/>
      <c r="I353" s="88"/>
      <c r="J353" s="88"/>
      <c r="K353" s="88"/>
      <c r="L353" s="88"/>
      <c r="M353" s="134"/>
      <c r="N353" s="134"/>
      <c r="O353" s="134"/>
      <c r="P353" s="134"/>
      <c r="Q353" s="88"/>
      <c r="R353" s="134"/>
      <c r="S353" s="134"/>
      <c r="T353" s="134"/>
      <c r="U353" s="134"/>
      <c r="V353" s="88"/>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row>
    <row r="354" spans="1:47" outlineLevel="1">
      <c r="A354" s="21"/>
      <c r="H354" s="88"/>
      <c r="I354" s="88"/>
      <c r="J354" s="88"/>
      <c r="K354" s="88"/>
      <c r="L354" s="88"/>
      <c r="M354" s="134"/>
      <c r="N354" s="134"/>
      <c r="O354" s="134"/>
      <c r="P354" s="134"/>
      <c r="Q354" s="88"/>
      <c r="R354" s="134"/>
      <c r="S354" s="134"/>
      <c r="T354" s="134"/>
      <c r="U354" s="134"/>
      <c r="V354" s="88"/>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row>
    <row r="355" spans="1:47" ht="16.5" outlineLevel="1" thickBot="1">
      <c r="A355" s="21"/>
      <c r="B355" s="24" t="s">
        <v>371</v>
      </c>
      <c r="C355" s="90"/>
      <c r="D355" s="90"/>
      <c r="E355" s="90"/>
      <c r="F355" s="90"/>
      <c r="G355" s="90"/>
      <c r="H355" s="90"/>
      <c r="I355" s="90"/>
      <c r="J355" s="90"/>
      <c r="K355" s="90"/>
      <c r="L355" s="90"/>
      <c r="M355" s="136"/>
      <c r="N355" s="136"/>
      <c r="O355" s="136"/>
      <c r="P355" s="136"/>
      <c r="Q355" s="90"/>
      <c r="R355" s="136"/>
      <c r="S355" s="136"/>
      <c r="T355" s="136"/>
      <c r="U355" s="136"/>
      <c r="V355" s="90"/>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row>
    <row r="356" spans="1:47" outlineLevel="1">
      <c r="A356" s="21"/>
      <c r="H356" s="88"/>
      <c r="I356" s="88"/>
      <c r="J356" s="88"/>
      <c r="K356" s="88"/>
      <c r="L356" s="88"/>
      <c r="M356" s="134"/>
      <c r="N356" s="134"/>
      <c r="O356" s="134"/>
      <c r="P356" s="134"/>
      <c r="Q356" s="88"/>
      <c r="R356" s="134"/>
      <c r="S356" s="134"/>
      <c r="T356" s="134"/>
      <c r="U356" s="134"/>
      <c r="V356" s="88"/>
      <c r="W356" s="134"/>
      <c r="X356" s="134"/>
      <c r="Y356" s="134"/>
      <c r="Z356" s="134"/>
      <c r="AA356" s="134"/>
      <c r="AB356" s="134"/>
      <c r="AC356" s="134"/>
      <c r="AD356" s="134"/>
      <c r="AE356" s="134"/>
      <c r="AF356" s="134"/>
      <c r="AG356" s="134"/>
      <c r="AH356" s="134"/>
      <c r="AI356" s="134"/>
      <c r="AJ356" s="134"/>
      <c r="AK356" s="134"/>
      <c r="AL356" s="134"/>
      <c r="AM356" s="60" t="s">
        <v>601</v>
      </c>
      <c r="AN356" s="134"/>
      <c r="AO356" s="60" t="str">
        <f>+$AM$13</f>
        <v>IFRS 17</v>
      </c>
      <c r="AP356" s="134"/>
      <c r="AQ356" s="134"/>
      <c r="AR356" s="134"/>
      <c r="AS356" s="331" t="s">
        <v>601</v>
      </c>
      <c r="AT356" s="134"/>
      <c r="AU356" s="134"/>
    </row>
    <row r="357" spans="1:47" ht="25.5" outlineLevel="1">
      <c r="A357" s="21"/>
      <c r="B357" s="25" t="s">
        <v>24</v>
      </c>
      <c r="C357" s="61" t="s">
        <v>100</v>
      </c>
      <c r="D357" s="61" t="s">
        <v>101</v>
      </c>
      <c r="E357" s="61" t="s">
        <v>102</v>
      </c>
      <c r="F357" s="61" t="s">
        <v>103</v>
      </c>
      <c r="G357" s="61" t="s">
        <v>104</v>
      </c>
      <c r="H357" s="61" t="s">
        <v>482</v>
      </c>
      <c r="I357" s="61" t="s">
        <v>483</v>
      </c>
      <c r="J357" s="61" t="s">
        <v>484</v>
      </c>
      <c r="K357" s="61" t="s">
        <v>485</v>
      </c>
      <c r="L357" s="61" t="s">
        <v>486</v>
      </c>
      <c r="M357" s="60" t="s">
        <v>487</v>
      </c>
      <c r="N357" s="60" t="s">
        <v>488</v>
      </c>
      <c r="O357" s="60" t="s">
        <v>489</v>
      </c>
      <c r="P357" s="60" t="s">
        <v>490</v>
      </c>
      <c r="Q357" s="61" t="s">
        <v>491</v>
      </c>
      <c r="R357" s="60" t="s">
        <v>492</v>
      </c>
      <c r="S357" s="60" t="s">
        <v>493</v>
      </c>
      <c r="T357" s="60" t="s">
        <v>494</v>
      </c>
      <c r="U357" s="60" t="s">
        <v>495</v>
      </c>
      <c r="V357" s="61" t="s">
        <v>496</v>
      </c>
      <c r="W357" s="60" t="s">
        <v>497</v>
      </c>
      <c r="X357" s="60" t="s">
        <v>498</v>
      </c>
      <c r="Y357" s="60" t="s">
        <v>499</v>
      </c>
      <c r="Z357" s="60" t="s">
        <v>500</v>
      </c>
      <c r="AA357" s="60" t="s">
        <v>501</v>
      </c>
      <c r="AB357" s="60" t="s">
        <v>502</v>
      </c>
      <c r="AC357" s="60" t="s">
        <v>503</v>
      </c>
      <c r="AD357" s="60" t="s">
        <v>504</v>
      </c>
      <c r="AE357" s="60" t="s">
        <v>505</v>
      </c>
      <c r="AF357" s="60" t="s">
        <v>506</v>
      </c>
      <c r="AG357" s="60" t="s">
        <v>507</v>
      </c>
      <c r="AH357" s="60" t="s">
        <v>508</v>
      </c>
      <c r="AI357" s="60" t="s">
        <v>509</v>
      </c>
      <c r="AJ357" s="60" t="s">
        <v>510</v>
      </c>
      <c r="AK357" s="60" t="s">
        <v>511</v>
      </c>
      <c r="AL357" s="60" t="s">
        <v>512</v>
      </c>
      <c r="AM357" s="60" t="s">
        <v>512</v>
      </c>
      <c r="AN357" s="60" t="s">
        <v>569</v>
      </c>
      <c r="AO357" s="60" t="str">
        <f t="shared" ref="AO357" si="41">AO$14</f>
        <v>Q2-22
Stated</v>
      </c>
      <c r="AP357" s="60" t="s">
        <v>573</v>
      </c>
      <c r="AQ357" s="60" t="s">
        <v>604</v>
      </c>
      <c r="AR357" s="60" t="s">
        <v>605</v>
      </c>
      <c r="AS357" s="331" t="s">
        <v>605</v>
      </c>
      <c r="AT357" s="60" t="s">
        <v>610</v>
      </c>
      <c r="AU357" s="60" t="str">
        <f t="shared" ref="AU357" si="42">AU$14</f>
        <v>Q2-23
Stated</v>
      </c>
    </row>
    <row r="358" spans="1:47" outlineLevel="1">
      <c r="A358" s="21"/>
      <c r="B358" s="26"/>
      <c r="H358" s="88"/>
      <c r="I358" s="88"/>
      <c r="J358" s="88"/>
      <c r="K358" s="88"/>
      <c r="L358" s="88"/>
      <c r="M358" s="134"/>
      <c r="N358" s="134"/>
      <c r="O358" s="134"/>
      <c r="P358" s="134"/>
      <c r="Q358" s="88"/>
      <c r="R358" s="134"/>
      <c r="S358" s="134"/>
      <c r="T358" s="134"/>
      <c r="U358" s="134"/>
      <c r="V358" s="88"/>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row>
    <row r="359" spans="1:47" outlineLevel="1">
      <c r="A359" s="21"/>
      <c r="B359" s="28" t="s">
        <v>26</v>
      </c>
      <c r="C359" s="63"/>
      <c r="D359" s="63"/>
      <c r="E359" s="63"/>
      <c r="F359" s="63"/>
      <c r="G359" s="64"/>
      <c r="H359" s="63"/>
      <c r="I359" s="63"/>
      <c r="J359" s="63"/>
      <c r="K359" s="63"/>
      <c r="L359" s="64"/>
      <c r="M359" s="137"/>
      <c r="N359" s="137"/>
      <c r="O359" s="137"/>
      <c r="P359" s="137"/>
      <c r="Q359" s="64"/>
      <c r="R359" s="137"/>
      <c r="S359" s="137"/>
      <c r="T359" s="137"/>
      <c r="U359" s="137"/>
      <c r="V359" s="64"/>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row>
    <row r="360" spans="1:47" outlineLevel="1">
      <c r="A360" s="21"/>
      <c r="B360" s="29" t="s">
        <v>28</v>
      </c>
      <c r="C360" s="101"/>
      <c r="D360" s="101"/>
      <c r="E360" s="101"/>
      <c r="F360" s="101"/>
      <c r="G360" s="106"/>
      <c r="H360" s="101"/>
      <c r="I360" s="101"/>
      <c r="J360" s="101"/>
      <c r="K360" s="101"/>
      <c r="L360" s="106"/>
      <c r="M360" s="138"/>
      <c r="N360" s="138"/>
      <c r="O360" s="138"/>
      <c r="P360" s="138"/>
      <c r="Q360" s="106"/>
      <c r="R360" s="138"/>
      <c r="S360" s="138"/>
      <c r="T360" s="138"/>
      <c r="U360" s="138"/>
      <c r="V360" s="106"/>
      <c r="W360" s="138"/>
      <c r="X360" s="138"/>
      <c r="Y360" s="138"/>
      <c r="Z360" s="138"/>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row>
    <row r="361" spans="1:47" outlineLevel="1">
      <c r="A361" s="21"/>
      <c r="B361" s="28" t="s">
        <v>32</v>
      </c>
      <c r="C361" s="63"/>
      <c r="D361" s="63"/>
      <c r="E361" s="63"/>
      <c r="F361" s="63"/>
      <c r="G361" s="64"/>
      <c r="H361" s="63"/>
      <c r="I361" s="63"/>
      <c r="J361" s="63"/>
      <c r="K361" s="63"/>
      <c r="L361" s="64"/>
      <c r="M361" s="137"/>
      <c r="N361" s="137"/>
      <c r="O361" s="137"/>
      <c r="P361" s="137"/>
      <c r="Q361" s="64"/>
      <c r="R361" s="137"/>
      <c r="S361" s="137"/>
      <c r="T361" s="137"/>
      <c r="U361" s="137"/>
      <c r="V361" s="64"/>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row>
    <row r="362" spans="1:47" outlineLevel="1">
      <c r="A362" s="21"/>
      <c r="B362" s="29" t="s">
        <v>34</v>
      </c>
      <c r="C362" s="101"/>
      <c r="D362" s="101"/>
      <c r="E362" s="101"/>
      <c r="F362" s="101"/>
      <c r="G362" s="106"/>
      <c r="H362" s="101"/>
      <c r="I362" s="101"/>
      <c r="J362" s="101"/>
      <c r="K362" s="101"/>
      <c r="L362" s="106"/>
      <c r="M362" s="138"/>
      <c r="N362" s="138"/>
      <c r="O362" s="138"/>
      <c r="P362" s="138"/>
      <c r="Q362" s="106"/>
      <c r="R362" s="138"/>
      <c r="S362" s="138"/>
      <c r="T362" s="138"/>
      <c r="U362" s="138"/>
      <c r="V362" s="106"/>
      <c r="W362" s="138"/>
      <c r="X362" s="138"/>
      <c r="Y362" s="138"/>
      <c r="Z362" s="138"/>
      <c r="AA362" s="138"/>
      <c r="AB362" s="138"/>
      <c r="AC362" s="138"/>
      <c r="AD362" s="138"/>
      <c r="AE362" s="138"/>
      <c r="AF362" s="138"/>
      <c r="AG362" s="138"/>
      <c r="AH362" s="138"/>
      <c r="AI362" s="138"/>
      <c r="AJ362" s="138"/>
      <c r="AK362" s="138"/>
      <c r="AL362" s="138"/>
      <c r="AM362" s="138"/>
      <c r="AN362" s="138"/>
      <c r="AO362" s="138"/>
      <c r="AP362" s="138"/>
      <c r="AQ362" s="138"/>
      <c r="AR362" s="138"/>
      <c r="AS362" s="138"/>
      <c r="AT362" s="138"/>
      <c r="AU362" s="138"/>
    </row>
    <row r="363" spans="1:47" outlineLevel="1">
      <c r="A363" s="21"/>
      <c r="B363" s="29" t="s">
        <v>38</v>
      </c>
      <c r="C363" s="101"/>
      <c r="D363" s="101"/>
      <c r="E363" s="101"/>
      <c r="F363" s="101"/>
      <c r="G363" s="106"/>
      <c r="H363" s="101"/>
      <c r="I363" s="101"/>
      <c r="J363" s="101"/>
      <c r="K363" s="101"/>
      <c r="L363" s="106"/>
      <c r="M363" s="138"/>
      <c r="N363" s="138"/>
      <c r="O363" s="138"/>
      <c r="P363" s="138"/>
      <c r="Q363" s="106"/>
      <c r="R363" s="138"/>
      <c r="S363" s="138"/>
      <c r="T363" s="138"/>
      <c r="U363" s="138"/>
      <c r="V363" s="106"/>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row>
    <row r="364" spans="1:47" outlineLevel="1">
      <c r="A364" s="21"/>
      <c r="B364" s="29" t="s">
        <v>40</v>
      </c>
      <c r="C364" s="101"/>
      <c r="D364" s="101"/>
      <c r="E364" s="101"/>
      <c r="F364" s="101"/>
      <c r="G364" s="106"/>
      <c r="H364" s="101"/>
      <c r="I364" s="101"/>
      <c r="J364" s="101"/>
      <c r="K364" s="101"/>
      <c r="L364" s="106"/>
      <c r="M364" s="138"/>
      <c r="N364" s="138"/>
      <c r="O364" s="138"/>
      <c r="P364" s="138"/>
      <c r="Q364" s="106"/>
      <c r="R364" s="138"/>
      <c r="S364" s="138"/>
      <c r="T364" s="138"/>
      <c r="U364" s="138"/>
      <c r="V364" s="106"/>
      <c r="W364" s="138"/>
      <c r="X364" s="138"/>
      <c r="Y364" s="138"/>
      <c r="Z364" s="138"/>
      <c r="AA364" s="138"/>
      <c r="AB364" s="138"/>
      <c r="AC364" s="138"/>
      <c r="AD364" s="138"/>
      <c r="AE364" s="138"/>
      <c r="AF364" s="138"/>
      <c r="AG364" s="138"/>
      <c r="AH364" s="138"/>
      <c r="AI364" s="138"/>
      <c r="AJ364" s="138"/>
      <c r="AK364" s="138"/>
      <c r="AL364" s="138"/>
      <c r="AM364" s="138"/>
      <c r="AN364" s="138"/>
      <c r="AO364" s="138"/>
      <c r="AP364" s="138"/>
      <c r="AQ364" s="138"/>
      <c r="AR364" s="138"/>
      <c r="AS364" s="138"/>
      <c r="AT364" s="138"/>
      <c r="AU364" s="138"/>
    </row>
    <row r="365" spans="1:47" outlineLevel="1">
      <c r="A365" s="21"/>
      <c r="B365" s="29" t="s">
        <v>42</v>
      </c>
      <c r="C365" s="101"/>
      <c r="D365" s="101"/>
      <c r="E365" s="101"/>
      <c r="F365" s="101"/>
      <c r="G365" s="106"/>
      <c r="H365" s="101"/>
      <c r="I365" s="101"/>
      <c r="J365" s="101"/>
      <c r="K365" s="101"/>
      <c r="L365" s="106"/>
      <c r="M365" s="138"/>
      <c r="N365" s="138"/>
      <c r="O365" s="138"/>
      <c r="P365" s="138"/>
      <c r="Q365" s="106"/>
      <c r="R365" s="138"/>
      <c r="S365" s="138"/>
      <c r="T365" s="138"/>
      <c r="U365" s="138"/>
      <c r="V365" s="106"/>
      <c r="W365" s="138"/>
      <c r="X365" s="138"/>
      <c r="Y365" s="138"/>
      <c r="Z365" s="138"/>
      <c r="AA365" s="138"/>
      <c r="AB365" s="138"/>
      <c r="AC365" s="138"/>
      <c r="AD365" s="138"/>
      <c r="AE365" s="138"/>
      <c r="AF365" s="138"/>
      <c r="AG365" s="138"/>
      <c r="AH365" s="138"/>
      <c r="AI365" s="138"/>
      <c r="AJ365" s="138"/>
      <c r="AK365" s="138"/>
      <c r="AL365" s="138"/>
      <c r="AM365" s="138"/>
      <c r="AN365" s="138"/>
      <c r="AO365" s="138"/>
      <c r="AP365" s="138"/>
      <c r="AQ365" s="138"/>
      <c r="AR365" s="138"/>
      <c r="AS365" s="138"/>
      <c r="AT365" s="138"/>
      <c r="AU365" s="138"/>
    </row>
    <row r="366" spans="1:47" outlineLevel="1">
      <c r="A366" s="21"/>
      <c r="B366" s="28" t="s">
        <v>44</v>
      </c>
      <c r="C366" s="63"/>
      <c r="D366" s="63"/>
      <c r="E366" s="63"/>
      <c r="F366" s="63"/>
      <c r="G366" s="64"/>
      <c r="H366" s="63"/>
      <c r="I366" s="63"/>
      <c r="J366" s="63"/>
      <c r="K366" s="63"/>
      <c r="L366" s="64"/>
      <c r="M366" s="137"/>
      <c r="N366" s="137"/>
      <c r="O366" s="137"/>
      <c r="P366" s="137"/>
      <c r="Q366" s="64"/>
      <c r="R366" s="137"/>
      <c r="S366" s="137"/>
      <c r="T366" s="137"/>
      <c r="U366" s="137"/>
      <c r="V366" s="64"/>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row>
    <row r="367" spans="1:47" outlineLevel="1">
      <c r="A367" s="21"/>
      <c r="B367" s="29" t="s">
        <v>46</v>
      </c>
      <c r="C367" s="101"/>
      <c r="D367" s="101"/>
      <c r="E367" s="101"/>
      <c r="F367" s="101"/>
      <c r="G367" s="106"/>
      <c r="H367" s="101"/>
      <c r="I367" s="101"/>
      <c r="J367" s="101"/>
      <c r="K367" s="101"/>
      <c r="L367" s="106"/>
      <c r="M367" s="138"/>
      <c r="N367" s="138"/>
      <c r="O367" s="138"/>
      <c r="P367" s="138"/>
      <c r="Q367" s="106"/>
      <c r="R367" s="138"/>
      <c r="S367" s="138"/>
      <c r="T367" s="138"/>
      <c r="U367" s="138"/>
      <c r="V367" s="106"/>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row>
    <row r="368" spans="1:47" outlineLevel="1">
      <c r="A368" s="21"/>
      <c r="B368" s="29" t="s">
        <v>48</v>
      </c>
      <c r="C368" s="101">
        <v>363</v>
      </c>
      <c r="D368" s="101">
        <v>230</v>
      </c>
      <c r="E368" s="101">
        <v>250</v>
      </c>
      <c r="F368" s="101">
        <v>229</v>
      </c>
      <c r="G368" s="106">
        <v>1072</v>
      </c>
      <c r="H368" s="101">
        <v>0</v>
      </c>
      <c r="I368" s="101">
        <v>0</v>
      </c>
      <c r="J368" s="101">
        <v>0</v>
      </c>
      <c r="K368" s="101">
        <v>0</v>
      </c>
      <c r="L368" s="106">
        <v>0</v>
      </c>
      <c r="M368" s="138">
        <v>0</v>
      </c>
      <c r="N368" s="138">
        <v>0</v>
      </c>
      <c r="O368" s="138">
        <v>0</v>
      </c>
      <c r="P368" s="138">
        <v>0</v>
      </c>
      <c r="Q368" s="106">
        <v>0</v>
      </c>
      <c r="R368" s="138">
        <v>0</v>
      </c>
      <c r="S368" s="138">
        <v>0</v>
      </c>
      <c r="T368" s="138">
        <v>0</v>
      </c>
      <c r="U368" s="138">
        <v>0</v>
      </c>
      <c r="V368" s="106">
        <v>0</v>
      </c>
      <c r="W368" s="138">
        <v>0</v>
      </c>
      <c r="X368" s="138">
        <v>0</v>
      </c>
      <c r="Y368" s="138">
        <v>0</v>
      </c>
      <c r="Z368" s="138">
        <v>0</v>
      </c>
      <c r="AA368" s="138">
        <v>0</v>
      </c>
      <c r="AB368" s="138">
        <v>0</v>
      </c>
      <c r="AC368" s="138">
        <v>0</v>
      </c>
      <c r="AD368" s="138">
        <v>0</v>
      </c>
      <c r="AE368" s="138">
        <v>0</v>
      </c>
      <c r="AF368" s="138">
        <v>0</v>
      </c>
      <c r="AG368" s="138">
        <v>0</v>
      </c>
      <c r="AH368" s="138">
        <v>0</v>
      </c>
      <c r="AI368" s="138">
        <v>0</v>
      </c>
      <c r="AJ368" s="138">
        <v>0</v>
      </c>
      <c r="AK368" s="138">
        <v>0</v>
      </c>
      <c r="AL368" s="138">
        <v>0</v>
      </c>
      <c r="AM368" s="138">
        <v>0</v>
      </c>
      <c r="AN368" s="138">
        <v>0</v>
      </c>
      <c r="AO368" s="138">
        <v>0</v>
      </c>
      <c r="AP368" s="138">
        <v>0</v>
      </c>
      <c r="AQ368" s="138">
        <v>0</v>
      </c>
      <c r="AR368" s="138">
        <v>0</v>
      </c>
      <c r="AS368" s="138">
        <v>0</v>
      </c>
      <c r="AT368" s="138">
        <v>0</v>
      </c>
      <c r="AU368" s="138">
        <v>0</v>
      </c>
    </row>
    <row r="369" spans="1:48" outlineLevel="1">
      <c r="A369" s="21"/>
      <c r="B369" s="28" t="s">
        <v>50</v>
      </c>
      <c r="C369" s="63">
        <v>363</v>
      </c>
      <c r="D369" s="63">
        <v>230</v>
      </c>
      <c r="E369" s="63">
        <v>250</v>
      </c>
      <c r="F369" s="63">
        <v>229</v>
      </c>
      <c r="G369" s="64">
        <v>1072</v>
      </c>
      <c r="H369" s="63">
        <v>0</v>
      </c>
      <c r="I369" s="63">
        <v>0</v>
      </c>
      <c r="J369" s="63">
        <v>0</v>
      </c>
      <c r="K369" s="63">
        <v>0</v>
      </c>
      <c r="L369" s="64">
        <v>0</v>
      </c>
      <c r="M369" s="137">
        <v>0</v>
      </c>
      <c r="N369" s="137">
        <v>0</v>
      </c>
      <c r="O369" s="137">
        <v>0</v>
      </c>
      <c r="P369" s="137">
        <v>0</v>
      </c>
      <c r="Q369" s="64">
        <v>0</v>
      </c>
      <c r="R369" s="137">
        <v>0</v>
      </c>
      <c r="S369" s="137">
        <v>0</v>
      </c>
      <c r="T369" s="137">
        <v>0</v>
      </c>
      <c r="U369" s="137">
        <v>0</v>
      </c>
      <c r="V369" s="64">
        <v>0</v>
      </c>
      <c r="W369" s="137">
        <v>0</v>
      </c>
      <c r="X369" s="137">
        <v>0</v>
      </c>
      <c r="Y369" s="137">
        <v>0</v>
      </c>
      <c r="Z369" s="137">
        <v>0</v>
      </c>
      <c r="AA369" s="137">
        <v>0</v>
      </c>
      <c r="AB369" s="137">
        <v>0</v>
      </c>
      <c r="AC369" s="137">
        <v>0</v>
      </c>
      <c r="AD369" s="137">
        <v>0</v>
      </c>
      <c r="AE369" s="137">
        <v>0</v>
      </c>
      <c r="AF369" s="137">
        <v>0</v>
      </c>
      <c r="AG369" s="137">
        <v>0</v>
      </c>
      <c r="AH369" s="137">
        <v>0</v>
      </c>
      <c r="AI369" s="137">
        <v>0</v>
      </c>
      <c r="AJ369" s="137">
        <v>0</v>
      </c>
      <c r="AK369" s="137">
        <v>0</v>
      </c>
      <c r="AL369" s="137">
        <v>0</v>
      </c>
      <c r="AM369" s="137">
        <v>0</v>
      </c>
      <c r="AN369" s="137">
        <v>0</v>
      </c>
      <c r="AO369" s="137">
        <v>0</v>
      </c>
      <c r="AP369" s="137">
        <v>0</v>
      </c>
      <c r="AQ369" s="137">
        <v>0</v>
      </c>
      <c r="AR369" s="137">
        <v>0</v>
      </c>
      <c r="AS369" s="137">
        <v>0</v>
      </c>
      <c r="AT369" s="137">
        <v>0</v>
      </c>
      <c r="AU369" s="137">
        <v>0</v>
      </c>
    </row>
    <row r="370" spans="1:48" outlineLevel="1">
      <c r="A370" s="21"/>
      <c r="B370" s="29" t="s">
        <v>52</v>
      </c>
      <c r="C370" s="101"/>
      <c r="D370" s="101"/>
      <c r="E370" s="101"/>
      <c r="F370" s="101"/>
      <c r="G370" s="106">
        <v>0</v>
      </c>
      <c r="H370" s="101"/>
      <c r="I370" s="101"/>
      <c r="J370" s="101"/>
      <c r="K370" s="101"/>
      <c r="L370" s="106"/>
      <c r="M370" s="138"/>
      <c r="N370" s="138"/>
      <c r="O370" s="138"/>
      <c r="P370" s="138"/>
      <c r="Q370" s="106"/>
      <c r="R370" s="138"/>
      <c r="S370" s="138"/>
      <c r="T370" s="138"/>
      <c r="U370" s="138"/>
      <c r="V370" s="106"/>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row>
    <row r="371" spans="1:48" outlineLevel="1">
      <c r="A371" s="21"/>
      <c r="B371" s="36" t="s">
        <v>54</v>
      </c>
      <c r="C371" s="64">
        <v>363</v>
      </c>
      <c r="D371" s="64">
        <v>230</v>
      </c>
      <c r="E371" s="64">
        <v>250</v>
      </c>
      <c r="F371" s="64">
        <v>229</v>
      </c>
      <c r="G371" s="64">
        <v>1072</v>
      </c>
      <c r="H371" s="64">
        <v>0</v>
      </c>
      <c r="I371" s="64">
        <v>0</v>
      </c>
      <c r="J371" s="64">
        <v>0</v>
      </c>
      <c r="K371" s="64">
        <v>0</v>
      </c>
      <c r="L371" s="64">
        <v>0</v>
      </c>
      <c r="M371" s="140">
        <v>0</v>
      </c>
      <c r="N371" s="140">
        <v>0</v>
      </c>
      <c r="O371" s="140">
        <v>0</v>
      </c>
      <c r="P371" s="140">
        <v>0</v>
      </c>
      <c r="Q371" s="64">
        <v>0</v>
      </c>
      <c r="R371" s="140">
        <v>0</v>
      </c>
      <c r="S371" s="140">
        <v>0</v>
      </c>
      <c r="T371" s="140">
        <v>0</v>
      </c>
      <c r="U371" s="140">
        <v>0</v>
      </c>
      <c r="V371" s="64">
        <v>0</v>
      </c>
      <c r="W371" s="140">
        <v>0</v>
      </c>
      <c r="X371" s="140">
        <v>0</v>
      </c>
      <c r="Y371" s="140">
        <v>0</v>
      </c>
      <c r="Z371" s="140">
        <v>0</v>
      </c>
      <c r="AA371" s="140">
        <v>0</v>
      </c>
      <c r="AB371" s="140">
        <v>0</v>
      </c>
      <c r="AC371" s="140">
        <v>0</v>
      </c>
      <c r="AD371" s="140">
        <v>0</v>
      </c>
      <c r="AE371" s="140">
        <v>0</v>
      </c>
      <c r="AF371" s="140">
        <v>0</v>
      </c>
      <c r="AG371" s="140">
        <v>0</v>
      </c>
      <c r="AH371" s="140">
        <v>0</v>
      </c>
      <c r="AI371" s="140">
        <v>0</v>
      </c>
      <c r="AJ371" s="140">
        <v>0</v>
      </c>
      <c r="AK371" s="140">
        <v>0</v>
      </c>
      <c r="AL371" s="140">
        <v>0</v>
      </c>
      <c r="AM371" s="140">
        <v>0</v>
      </c>
      <c r="AN371" s="140">
        <v>0</v>
      </c>
      <c r="AO371" s="140">
        <v>0</v>
      </c>
      <c r="AP371" s="140">
        <v>0</v>
      </c>
      <c r="AQ371" s="140">
        <v>0</v>
      </c>
      <c r="AR371" s="140">
        <v>0</v>
      </c>
      <c r="AS371" s="140">
        <v>0</v>
      </c>
      <c r="AT371" s="140">
        <v>0</v>
      </c>
      <c r="AU371" s="140">
        <v>0</v>
      </c>
    </row>
    <row r="372" spans="1:48" outlineLevel="1">
      <c r="A372" s="123" t="s">
        <v>372</v>
      </c>
      <c r="B372" s="31" t="s">
        <v>373</v>
      </c>
      <c r="C372" s="98">
        <v>-21.5</v>
      </c>
      <c r="D372" s="98">
        <v>-6.5</v>
      </c>
      <c r="E372" s="98">
        <v>2</v>
      </c>
      <c r="F372" s="99">
        <v>26</v>
      </c>
      <c r="G372" s="100">
        <v>0</v>
      </c>
      <c r="H372" s="99">
        <v>0</v>
      </c>
      <c r="I372" s="99">
        <v>0</v>
      </c>
      <c r="J372" s="99">
        <v>0</v>
      </c>
      <c r="K372" s="99">
        <v>0</v>
      </c>
      <c r="L372" s="100">
        <v>0</v>
      </c>
      <c r="M372" s="99">
        <v>0</v>
      </c>
      <c r="N372" s="99">
        <v>0</v>
      </c>
      <c r="O372" s="99">
        <v>0</v>
      </c>
      <c r="P372" s="99">
        <v>0</v>
      </c>
      <c r="Q372" s="100">
        <v>0</v>
      </c>
      <c r="R372" s="99">
        <v>0</v>
      </c>
      <c r="S372" s="99">
        <v>0</v>
      </c>
      <c r="T372" s="99">
        <v>0</v>
      </c>
      <c r="U372" s="99">
        <v>0</v>
      </c>
      <c r="V372" s="100">
        <v>0</v>
      </c>
      <c r="W372" s="99">
        <v>0</v>
      </c>
      <c r="X372" s="99">
        <v>0</v>
      </c>
      <c r="Y372" s="99">
        <v>0</v>
      </c>
      <c r="Z372" s="99">
        <v>0</v>
      </c>
      <c r="AA372" s="99">
        <v>0</v>
      </c>
      <c r="AB372" s="99">
        <v>0</v>
      </c>
      <c r="AC372" s="99">
        <v>0</v>
      </c>
      <c r="AD372" s="99">
        <v>0</v>
      </c>
      <c r="AE372" s="99">
        <v>0</v>
      </c>
      <c r="AF372" s="99">
        <v>0</v>
      </c>
      <c r="AG372" s="99">
        <v>0</v>
      </c>
      <c r="AH372" s="99">
        <v>0</v>
      </c>
      <c r="AI372" s="99">
        <v>0</v>
      </c>
      <c r="AJ372" s="99">
        <v>0</v>
      </c>
      <c r="AK372" s="99">
        <v>0</v>
      </c>
      <c r="AL372" s="99">
        <v>0</v>
      </c>
      <c r="AM372" s="99">
        <v>0</v>
      </c>
      <c r="AN372" s="99">
        <v>0</v>
      </c>
      <c r="AO372" s="99">
        <v>0</v>
      </c>
      <c r="AP372" s="99">
        <v>0</v>
      </c>
      <c r="AQ372" s="99">
        <v>0</v>
      </c>
      <c r="AR372" s="99">
        <v>0</v>
      </c>
      <c r="AS372" s="99">
        <v>0</v>
      </c>
      <c r="AT372" s="99">
        <v>0</v>
      </c>
      <c r="AU372" s="99">
        <v>0</v>
      </c>
    </row>
    <row r="373" spans="1:48" outlineLevel="1">
      <c r="A373" s="21"/>
      <c r="B373" s="125"/>
      <c r="C373" s="113"/>
      <c r="D373" s="113"/>
      <c r="E373" s="113"/>
      <c r="F373" s="126"/>
      <c r="G373" s="126"/>
      <c r="H373" s="126"/>
      <c r="I373" s="126"/>
      <c r="J373" s="126"/>
      <c r="K373" s="126"/>
      <c r="L373" s="126"/>
      <c r="M373" s="165"/>
      <c r="N373" s="165"/>
      <c r="O373" s="165"/>
      <c r="P373" s="165"/>
      <c r="Q373" s="126"/>
      <c r="R373" s="165"/>
      <c r="S373" s="165"/>
      <c r="T373" s="165"/>
      <c r="U373" s="165"/>
      <c r="V373" s="126"/>
      <c r="W373" s="165"/>
      <c r="X373" s="165"/>
      <c r="Y373" s="165"/>
      <c r="Z373" s="165"/>
      <c r="AA373" s="165"/>
      <c r="AB373" s="165"/>
      <c r="AC373" s="165"/>
      <c r="AD373" s="165"/>
      <c r="AE373" s="165"/>
      <c r="AF373" s="165"/>
      <c r="AG373" s="165"/>
      <c r="AH373" s="165"/>
      <c r="AI373" s="165"/>
      <c r="AJ373" s="165"/>
      <c r="AK373" s="165"/>
      <c r="AL373" s="165"/>
      <c r="AM373" s="165"/>
      <c r="AN373" s="165"/>
      <c r="AO373" s="165"/>
      <c r="AP373" s="165"/>
      <c r="AQ373" s="165"/>
      <c r="AR373" s="165"/>
      <c r="AS373" s="165"/>
      <c r="AT373" s="165"/>
      <c r="AU373" s="165"/>
    </row>
    <row r="374" spans="1:48">
      <c r="A374" s="21"/>
      <c r="B374" s="125"/>
      <c r="C374" s="113"/>
      <c r="D374" s="113"/>
      <c r="E374" s="113"/>
      <c r="F374" s="126"/>
      <c r="G374" s="126"/>
      <c r="H374" s="126"/>
      <c r="I374" s="126"/>
      <c r="J374" s="126"/>
      <c r="K374" s="126"/>
      <c r="L374" s="126"/>
      <c r="M374" s="165"/>
      <c r="N374" s="165"/>
      <c r="O374" s="165"/>
      <c r="P374" s="165"/>
      <c r="Q374" s="126"/>
      <c r="R374" s="165"/>
      <c r="S374" s="165"/>
      <c r="T374" s="165"/>
      <c r="U374" s="165"/>
      <c r="V374" s="126"/>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65"/>
      <c r="AR374" s="165"/>
      <c r="AS374" s="165"/>
      <c r="AT374" s="165"/>
      <c r="AU374" s="165"/>
    </row>
    <row r="375" spans="1:48" ht="16.5" thickBot="1">
      <c r="A375" s="21"/>
      <c r="B375" s="24" t="s">
        <v>374</v>
      </c>
      <c r="C375" s="90"/>
      <c r="D375" s="90"/>
      <c r="E375" s="90"/>
      <c r="F375" s="90"/>
      <c r="G375" s="90"/>
      <c r="H375" s="90"/>
      <c r="I375" s="90"/>
      <c r="J375" s="90"/>
      <c r="K375" s="90"/>
      <c r="L375" s="90"/>
      <c r="M375" s="136"/>
      <c r="N375" s="136"/>
      <c r="O375" s="136"/>
      <c r="P375" s="136"/>
      <c r="Q375" s="90"/>
      <c r="R375" s="136"/>
      <c r="S375" s="136"/>
      <c r="T375" s="136"/>
      <c r="U375" s="136"/>
      <c r="V375" s="90"/>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row>
    <row r="376" spans="1:48">
      <c r="A376" s="21"/>
      <c r="H376" s="88"/>
      <c r="I376" s="88"/>
      <c r="J376" s="88"/>
      <c r="K376" s="88"/>
      <c r="L376" s="88"/>
      <c r="M376" s="134"/>
      <c r="N376" s="134"/>
      <c r="O376" s="134"/>
      <c r="P376" s="134"/>
      <c r="Q376" s="88"/>
      <c r="R376" s="134"/>
      <c r="S376" s="134"/>
      <c r="T376" s="134"/>
      <c r="U376" s="134"/>
      <c r="V376" s="88"/>
      <c r="W376" s="134"/>
      <c r="X376" s="134"/>
      <c r="Y376" s="134"/>
      <c r="Z376" s="134"/>
      <c r="AA376" s="134"/>
      <c r="AB376" s="134"/>
      <c r="AC376" s="134"/>
      <c r="AD376" s="134"/>
      <c r="AE376" s="134"/>
      <c r="AF376" s="134"/>
      <c r="AG376" s="134"/>
      <c r="AH376" s="134"/>
      <c r="AI376" s="134"/>
      <c r="AJ376" s="134"/>
      <c r="AK376" s="134"/>
      <c r="AL376" s="134"/>
      <c r="AM376" s="60" t="s">
        <v>601</v>
      </c>
      <c r="AN376" s="134"/>
      <c r="AO376" s="60" t="str">
        <f>+$AM$13</f>
        <v>IFRS 17</v>
      </c>
      <c r="AP376" s="134"/>
      <c r="AQ376" s="134"/>
      <c r="AR376" s="134"/>
      <c r="AS376" s="331" t="s">
        <v>601</v>
      </c>
      <c r="AT376" s="134"/>
      <c r="AU376" s="134"/>
    </row>
    <row r="377" spans="1:48" ht="25.5">
      <c r="A377" s="21"/>
      <c r="B377" s="25" t="s">
        <v>24</v>
      </c>
      <c r="C377" s="61" t="s">
        <v>100</v>
      </c>
      <c r="D377" s="61" t="s">
        <v>101</v>
      </c>
      <c r="E377" s="61" t="s">
        <v>102</v>
      </c>
      <c r="F377" s="61" t="s">
        <v>103</v>
      </c>
      <c r="G377" s="61" t="s">
        <v>104</v>
      </c>
      <c r="H377" s="61" t="s">
        <v>482</v>
      </c>
      <c r="I377" s="61" t="s">
        <v>483</v>
      </c>
      <c r="J377" s="61" t="s">
        <v>484</v>
      </c>
      <c r="K377" s="61" t="s">
        <v>485</v>
      </c>
      <c r="L377" s="61" t="s">
        <v>486</v>
      </c>
      <c r="M377" s="60" t="s">
        <v>487</v>
      </c>
      <c r="N377" s="60" t="s">
        <v>488</v>
      </c>
      <c r="O377" s="60" t="s">
        <v>489</v>
      </c>
      <c r="P377" s="60" t="s">
        <v>490</v>
      </c>
      <c r="Q377" s="61" t="s">
        <v>491</v>
      </c>
      <c r="R377" s="60" t="s">
        <v>492</v>
      </c>
      <c r="S377" s="60" t="s">
        <v>493</v>
      </c>
      <c r="T377" s="60" t="s">
        <v>494</v>
      </c>
      <c r="U377" s="60" t="s">
        <v>495</v>
      </c>
      <c r="V377" s="61" t="s">
        <v>496</v>
      </c>
      <c r="W377" s="60" t="s">
        <v>497</v>
      </c>
      <c r="X377" s="60" t="s">
        <v>498</v>
      </c>
      <c r="Y377" s="60" t="s">
        <v>499</v>
      </c>
      <c r="Z377" s="60" t="s">
        <v>500</v>
      </c>
      <c r="AA377" s="60" t="s">
        <v>501</v>
      </c>
      <c r="AB377" s="60" t="s">
        <v>502</v>
      </c>
      <c r="AC377" s="60" t="s">
        <v>503</v>
      </c>
      <c r="AD377" s="60" t="s">
        <v>504</v>
      </c>
      <c r="AE377" s="60" t="s">
        <v>505</v>
      </c>
      <c r="AF377" s="60" t="s">
        <v>506</v>
      </c>
      <c r="AG377" s="60" t="s">
        <v>507</v>
      </c>
      <c r="AH377" s="60" t="s">
        <v>508</v>
      </c>
      <c r="AI377" s="60" t="s">
        <v>509</v>
      </c>
      <c r="AJ377" s="60" t="s">
        <v>510</v>
      </c>
      <c r="AK377" s="60" t="s">
        <v>511</v>
      </c>
      <c r="AL377" s="60" t="s">
        <v>512</v>
      </c>
      <c r="AM377" s="60" t="s">
        <v>512</v>
      </c>
      <c r="AN377" s="60" t="s">
        <v>569</v>
      </c>
      <c r="AO377" s="60" t="str">
        <f t="shared" ref="AO377" si="43">AO$14</f>
        <v>Q2-22
Stated</v>
      </c>
      <c r="AP377" s="60" t="s">
        <v>573</v>
      </c>
      <c r="AQ377" s="60" t="s">
        <v>604</v>
      </c>
      <c r="AR377" s="60" t="s">
        <v>605</v>
      </c>
      <c r="AS377" s="331" t="s">
        <v>605</v>
      </c>
      <c r="AT377" s="60" t="s">
        <v>610</v>
      </c>
      <c r="AU377" s="60" t="str">
        <f t="shared" ref="AU377" si="44">AU$14</f>
        <v>Q2-23
Stated</v>
      </c>
    </row>
    <row r="378" spans="1:48">
      <c r="A378" s="21"/>
      <c r="B378" s="26"/>
      <c r="H378" s="88"/>
      <c r="I378" s="88"/>
      <c r="J378" s="88"/>
      <c r="K378" s="88"/>
      <c r="L378" s="88"/>
      <c r="M378" s="134"/>
      <c r="N378" s="134"/>
      <c r="O378" s="134"/>
      <c r="P378" s="134"/>
      <c r="Q378" s="88"/>
      <c r="R378" s="134"/>
      <c r="S378" s="134"/>
      <c r="T378" s="134"/>
      <c r="U378" s="134"/>
      <c r="V378" s="88"/>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row>
    <row r="379" spans="1:48">
      <c r="A379" s="108" t="s">
        <v>375</v>
      </c>
      <c r="B379" s="39" t="s">
        <v>26</v>
      </c>
      <c r="C379" s="109">
        <v>-437</v>
      </c>
      <c r="D379" s="109">
        <v>-332</v>
      </c>
      <c r="E379" s="109">
        <v>-500</v>
      </c>
      <c r="F379" s="109">
        <v>-90</v>
      </c>
      <c r="G379" s="80">
        <v>-1359</v>
      </c>
      <c r="H379" s="109">
        <v>-705.82957036376399</v>
      </c>
      <c r="I379" s="109">
        <v>101.77681212531</v>
      </c>
      <c r="J379" s="109">
        <v>-624.22137826086202</v>
      </c>
      <c r="K379" s="146">
        <v>-119.75317266806999</v>
      </c>
      <c r="L379" s="80">
        <v>-1348.0273091673901</v>
      </c>
      <c r="M379" s="147">
        <v>-166.431065551871</v>
      </c>
      <c r="N379" s="147">
        <v>-53.653533950680099</v>
      </c>
      <c r="O379" s="147">
        <v>-106.290801638299</v>
      </c>
      <c r="P379" s="147">
        <v>-329.25092874599397</v>
      </c>
      <c r="Q379" s="80">
        <v>-655.626329886843</v>
      </c>
      <c r="R379" s="147">
        <v>-112.428008332899</v>
      </c>
      <c r="S379" s="147">
        <v>-6.4657819252278204</v>
      </c>
      <c r="T379" s="147">
        <v>-162.46595398889201</v>
      </c>
      <c r="U379" s="147">
        <v>-63.008456540951897</v>
      </c>
      <c r="V379" s="80">
        <v>-344.36820078797001</v>
      </c>
      <c r="W379" s="147">
        <v>-171.302502636745</v>
      </c>
      <c r="X379" s="147">
        <v>-85.079027750801899</v>
      </c>
      <c r="Y379" s="147">
        <v>-99.540420187914805</v>
      </c>
      <c r="Z379" s="147">
        <v>-141.05585747927</v>
      </c>
      <c r="AA379" s="80">
        <v>-496.97780805473201</v>
      </c>
      <c r="AB379" s="147">
        <v>99.115221737064203</v>
      </c>
      <c r="AC379" s="147">
        <v>-265.69428838972601</v>
      </c>
      <c r="AD379" s="147">
        <v>-3.4508892235882702</v>
      </c>
      <c r="AE379" s="147">
        <v>-68.341716729620003</v>
      </c>
      <c r="AF379" s="80">
        <v>-238.37167260587</v>
      </c>
      <c r="AG379" s="147">
        <v>13.967157976213599</v>
      </c>
      <c r="AH379" s="147">
        <v>104.656559742119</v>
      </c>
      <c r="AI379" s="147">
        <v>0.12673125964771201</v>
      </c>
      <c r="AJ379" s="147">
        <v>187.088696921017</v>
      </c>
      <c r="AK379" s="80">
        <v>305.839145898997</v>
      </c>
      <c r="AL379" s="147">
        <v>25.831045456431699</v>
      </c>
      <c r="AM379" s="147">
        <v>-167.70895454356801</v>
      </c>
      <c r="AN379" s="147">
        <v>200.048336845189</v>
      </c>
      <c r="AO379" s="147">
        <v>-32.913856841929999</v>
      </c>
      <c r="AP379" s="147">
        <v>-53.117360205807202</v>
      </c>
      <c r="AQ379" s="147">
        <v>-201.105718561998</v>
      </c>
      <c r="AR379" s="80">
        <v>-28.3436964661852</v>
      </c>
      <c r="AS379" s="80">
        <v>-714.75809504564199</v>
      </c>
      <c r="AT379" s="147">
        <v>-252.55904349607599</v>
      </c>
      <c r="AU379" s="147">
        <v>-65.684676707766997</v>
      </c>
      <c r="AV379" s="289"/>
    </row>
    <row r="380" spans="1:48">
      <c r="A380" s="110" t="s">
        <v>376</v>
      </c>
      <c r="B380" s="31" t="s">
        <v>377</v>
      </c>
      <c r="C380" s="127">
        <v>-31</v>
      </c>
      <c r="D380" s="127">
        <v>229</v>
      </c>
      <c r="E380" s="127">
        <v>-26</v>
      </c>
      <c r="F380" s="127">
        <v>100</v>
      </c>
      <c r="G380" s="128">
        <v>272</v>
      </c>
      <c r="H380" s="127">
        <v>19</v>
      </c>
      <c r="I380" s="127">
        <v>19.149999999999999</v>
      </c>
      <c r="J380" s="127">
        <v>-280.99</v>
      </c>
      <c r="K380" s="166">
        <v>103.46099999999998</v>
      </c>
      <c r="L380" s="128">
        <v>-158.37900000000002</v>
      </c>
      <c r="M380" s="167">
        <v>-8.4480000000000075</v>
      </c>
      <c r="N380" s="167">
        <v>-96.61</v>
      </c>
      <c r="O380" s="167">
        <v>-15.577000000000018</v>
      </c>
      <c r="P380" s="167">
        <v>-95.376999999999995</v>
      </c>
      <c r="Q380" s="128">
        <v>-207.56400000000002</v>
      </c>
      <c r="R380" s="167">
        <v>0</v>
      </c>
      <c r="S380" s="167">
        <v>0</v>
      </c>
      <c r="T380" s="167">
        <v>0</v>
      </c>
      <c r="U380" s="167">
        <v>0</v>
      </c>
      <c r="V380" s="128">
        <v>0</v>
      </c>
      <c r="W380" s="167">
        <v>0</v>
      </c>
      <c r="X380" s="167">
        <v>0</v>
      </c>
      <c r="Y380" s="167">
        <v>0</v>
      </c>
      <c r="Z380" s="167">
        <v>0</v>
      </c>
      <c r="AA380" s="128">
        <v>0</v>
      </c>
      <c r="AB380" s="167">
        <v>0</v>
      </c>
      <c r="AC380" s="167">
        <v>0</v>
      </c>
      <c r="AD380" s="167">
        <v>0</v>
      </c>
      <c r="AE380" s="167">
        <v>0</v>
      </c>
      <c r="AF380" s="128">
        <v>0</v>
      </c>
      <c r="AG380" s="167">
        <v>0</v>
      </c>
      <c r="AH380" s="167">
        <v>0</v>
      </c>
      <c r="AI380" s="167">
        <v>0</v>
      </c>
      <c r="AJ380" s="167">
        <v>0</v>
      </c>
      <c r="AK380" s="128">
        <v>0</v>
      </c>
      <c r="AL380" s="167">
        <v>0</v>
      </c>
      <c r="AM380" s="167">
        <v>0</v>
      </c>
      <c r="AN380" s="167">
        <v>0</v>
      </c>
      <c r="AO380" s="167">
        <v>0</v>
      </c>
      <c r="AP380" s="167">
        <v>0</v>
      </c>
      <c r="AQ380" s="167">
        <v>0</v>
      </c>
      <c r="AR380" s="128">
        <v>0</v>
      </c>
      <c r="AS380" s="128">
        <v>0</v>
      </c>
      <c r="AT380" s="167">
        <v>0</v>
      </c>
      <c r="AU380" s="167">
        <v>0</v>
      </c>
      <c r="AV380" s="289"/>
    </row>
    <row r="381" spans="1:48">
      <c r="A381" s="110" t="s">
        <v>378</v>
      </c>
      <c r="B381" s="41" t="s">
        <v>58</v>
      </c>
      <c r="C381" s="111"/>
      <c r="D381" s="111"/>
      <c r="E381" s="111"/>
      <c r="F381" s="111"/>
      <c r="G381" s="81">
        <v>0</v>
      </c>
      <c r="H381" s="111">
        <v>0</v>
      </c>
      <c r="I381" s="111">
        <v>0</v>
      </c>
      <c r="J381" s="111">
        <v>0</v>
      </c>
      <c r="K381" s="148">
        <v>-66.260000000000005</v>
      </c>
      <c r="L381" s="81">
        <v>-66.260000000000005</v>
      </c>
      <c r="M381" s="149">
        <v>2</v>
      </c>
      <c r="N381" s="149">
        <v>120</v>
      </c>
      <c r="O381" s="149">
        <v>31.789000000000001</v>
      </c>
      <c r="P381" s="149">
        <v>2.5630000000000002</v>
      </c>
      <c r="Q381" s="81">
        <v>154.352</v>
      </c>
      <c r="R381" s="149">
        <v>0</v>
      </c>
      <c r="S381" s="149">
        <v>0</v>
      </c>
      <c r="T381" s="149">
        <v>-9.3960000000000008</v>
      </c>
      <c r="U381" s="149">
        <v>6.1970000000000001</v>
      </c>
      <c r="V381" s="81">
        <v>-3.1990000000000007</v>
      </c>
      <c r="W381" s="149">
        <v>-12.571999999999999</v>
      </c>
      <c r="X381" s="149">
        <v>-15.006</v>
      </c>
      <c r="Y381" s="149">
        <v>-30.363</v>
      </c>
      <c r="Z381" s="149">
        <v>-32.008000000000003</v>
      </c>
      <c r="AA381" s="81">
        <v>-77.37700000000001</v>
      </c>
      <c r="AB381" s="149">
        <v>-29.255143</v>
      </c>
      <c r="AC381" s="149">
        <v>-16.447282999999999</v>
      </c>
      <c r="AD381" s="149">
        <v>-4.0223110000000002</v>
      </c>
      <c r="AE381" s="149">
        <v>-14.493489</v>
      </c>
      <c r="AF381" s="81">
        <v>-34.963082999999997</v>
      </c>
      <c r="AG381" s="149">
        <v>-3.9759139999999999</v>
      </c>
      <c r="AH381" s="149">
        <v>4.4474429999999998</v>
      </c>
      <c r="AI381" s="149">
        <v>0</v>
      </c>
      <c r="AJ381" s="149">
        <v>21.834236000000001</v>
      </c>
      <c r="AK381" s="81">
        <v>26.281679</v>
      </c>
      <c r="AL381" s="149">
        <v>17.628240999999999</v>
      </c>
      <c r="AM381" s="149">
        <v>17.628240999999999</v>
      </c>
      <c r="AN381" s="149">
        <v>34.985641000000001</v>
      </c>
      <c r="AO381" s="149">
        <v>34.985641000000001</v>
      </c>
      <c r="AP381" s="149">
        <v>0</v>
      </c>
      <c r="AQ381" s="149">
        <v>0</v>
      </c>
      <c r="AR381" s="81">
        <v>52.613882000000004</v>
      </c>
      <c r="AS381" s="81">
        <v>52.613882000000004</v>
      </c>
      <c r="AT381" s="149">
        <v>0</v>
      </c>
      <c r="AU381" s="149">
        <v>0</v>
      </c>
    </row>
    <row r="382" spans="1:48">
      <c r="A382" s="21" t="s">
        <v>379</v>
      </c>
      <c r="B382" s="29" t="s">
        <v>28</v>
      </c>
      <c r="C382" s="101">
        <v>-283</v>
      </c>
      <c r="D382" s="101">
        <v>-206</v>
      </c>
      <c r="E382" s="101">
        <v>-218</v>
      </c>
      <c r="F382" s="101">
        <v>-155</v>
      </c>
      <c r="G382" s="106">
        <v>-862</v>
      </c>
      <c r="H382" s="95">
        <v>-268.990429636236</v>
      </c>
      <c r="I382" s="95">
        <v>-199.79881212531001</v>
      </c>
      <c r="J382" s="95">
        <v>-182.676621739138</v>
      </c>
      <c r="K382" s="95">
        <v>-220.43682733193</v>
      </c>
      <c r="L382" s="96">
        <v>-871.90269083261398</v>
      </c>
      <c r="M382" s="95">
        <v>-273.49693444812902</v>
      </c>
      <c r="N382" s="95">
        <v>-204.28746604931999</v>
      </c>
      <c r="O382" s="95">
        <v>-184.240198361701</v>
      </c>
      <c r="P382" s="95">
        <v>-187.69207125400601</v>
      </c>
      <c r="Q382" s="96">
        <v>-849.71667011315697</v>
      </c>
      <c r="R382" s="95">
        <v>-251.05499166710101</v>
      </c>
      <c r="S382" s="95">
        <v>-185.59500991395899</v>
      </c>
      <c r="T382" s="95">
        <v>-211.56056390019799</v>
      </c>
      <c r="U382" s="95">
        <v>-256.07603870524002</v>
      </c>
      <c r="V382" s="96">
        <v>-904.28660418649804</v>
      </c>
      <c r="W382" s="95">
        <v>-254.17393977016701</v>
      </c>
      <c r="X382" s="95">
        <v>-210.422446581781</v>
      </c>
      <c r="Y382" s="95">
        <v>-178.63524093247099</v>
      </c>
      <c r="Z382" s="95">
        <v>-228.89079627729001</v>
      </c>
      <c r="AA382" s="96">
        <v>-872.12242356170896</v>
      </c>
      <c r="AB382" s="95">
        <v>-281.15528173137801</v>
      </c>
      <c r="AC382" s="95">
        <v>-189.918686916751</v>
      </c>
      <c r="AD382" s="95">
        <v>-208.62138201824601</v>
      </c>
      <c r="AE382" s="95">
        <v>-197.84327578716201</v>
      </c>
      <c r="AF382" s="96">
        <v>-877.53862645353604</v>
      </c>
      <c r="AG382" s="95">
        <v>-118.30241800237999</v>
      </c>
      <c r="AH382" s="95">
        <v>-206.76408811131199</v>
      </c>
      <c r="AI382" s="95">
        <v>-189.46796198636</v>
      </c>
      <c r="AJ382" s="95">
        <v>-206.50748577839099</v>
      </c>
      <c r="AK382" s="96">
        <v>-721.041953878443</v>
      </c>
      <c r="AL382" s="95">
        <v>-280.78151772703399</v>
      </c>
      <c r="AM382" s="95">
        <v>-74.906517727033901</v>
      </c>
      <c r="AN382" s="95">
        <v>-211.21789147768101</v>
      </c>
      <c r="AO382" s="95">
        <v>-3.3968914776810095</v>
      </c>
      <c r="AP382" s="95">
        <v>-207.869819399737</v>
      </c>
      <c r="AQ382" s="95">
        <v>-232.165162072779</v>
      </c>
      <c r="AR382" s="96">
        <v>-932.03439067723104</v>
      </c>
      <c r="AS382" s="96">
        <v>-143.87239067723101</v>
      </c>
      <c r="AT382" s="95">
        <v>-110.10822260689901</v>
      </c>
      <c r="AU382" s="95">
        <v>15.021908004306901</v>
      </c>
      <c r="AV382" s="289"/>
    </row>
    <row r="383" spans="1:48">
      <c r="A383" s="97" t="s">
        <v>380</v>
      </c>
      <c r="B383" s="31" t="s">
        <v>30</v>
      </c>
      <c r="C383" s="98"/>
      <c r="D383" s="98"/>
      <c r="E383" s="98"/>
      <c r="F383" s="99"/>
      <c r="G383" s="100"/>
      <c r="H383" s="99">
        <v>-40.409999999999997</v>
      </c>
      <c r="I383" s="99">
        <v>-11.530000000000001</v>
      </c>
      <c r="J383" s="99">
        <v>4.5919999999999996</v>
      </c>
      <c r="K383" s="99">
        <v>0</v>
      </c>
      <c r="L383" s="100">
        <v>-47.347999999999999</v>
      </c>
      <c r="M383" s="99">
        <v>-57.61</v>
      </c>
      <c r="N383" s="99">
        <v>-3.1851777258163807</v>
      </c>
      <c r="O383" s="99">
        <v>0</v>
      </c>
      <c r="P383" s="99">
        <v>0</v>
      </c>
      <c r="Q383" s="100">
        <v>-60.79517772581638</v>
      </c>
      <c r="R383" s="99">
        <v>-60.659478257471001</v>
      </c>
      <c r="S383" s="99">
        <v>-1.2767529076764701</v>
      </c>
      <c r="T383" s="99">
        <v>0</v>
      </c>
      <c r="U383" s="99">
        <v>0</v>
      </c>
      <c r="V383" s="100">
        <v>-61.936231165147468</v>
      </c>
      <c r="W383" s="99">
        <v>-77.58</v>
      </c>
      <c r="X383" s="99">
        <v>-3.2250000000000085</v>
      </c>
      <c r="Y383" s="99">
        <v>-2.36</v>
      </c>
      <c r="Z383" s="99">
        <v>-3.4829999999885786E-3</v>
      </c>
      <c r="AA383" s="100">
        <v>-83.168482999999995</v>
      </c>
      <c r="AB383" s="99">
        <v>-83.168999999999997</v>
      </c>
      <c r="AC383" s="99">
        <v>-2.4830000000000041</v>
      </c>
      <c r="AD383" s="99">
        <v>0</v>
      </c>
      <c r="AE383" s="99">
        <v>0</v>
      </c>
      <c r="AF383" s="100">
        <v>-85.652000000000001</v>
      </c>
      <c r="AG383" s="99">
        <v>57.949520000000007</v>
      </c>
      <c r="AH383" s="99">
        <v>0.24509338999999386</v>
      </c>
      <c r="AI383" s="99">
        <v>0</v>
      </c>
      <c r="AJ383" s="99">
        <v>0</v>
      </c>
      <c r="AK383" s="100">
        <v>58.194613390000001</v>
      </c>
      <c r="AL383" s="99">
        <v>-56.442258822423739</v>
      </c>
      <c r="AM383" s="99">
        <v>-56.442258822423739</v>
      </c>
      <c r="AN383" s="99">
        <v>-3.5684177576257525E-2</v>
      </c>
      <c r="AO383" s="99">
        <v>-3.5684177576257525E-2</v>
      </c>
      <c r="AP383" s="99">
        <v>0</v>
      </c>
      <c r="AQ383" s="99">
        <v>0</v>
      </c>
      <c r="AR383" s="100">
        <v>-56.477942999999996</v>
      </c>
      <c r="AS383" s="100">
        <v>-56.477942999999996</v>
      </c>
      <c r="AT383" s="99">
        <v>-71.591444899999999</v>
      </c>
      <c r="AU383" s="99">
        <v>-5.7124091000000021</v>
      </c>
    </row>
    <row r="384" spans="1:48">
      <c r="A384" s="21" t="s">
        <v>381</v>
      </c>
      <c r="B384" s="28" t="s">
        <v>32</v>
      </c>
      <c r="C384" s="63">
        <v>-720</v>
      </c>
      <c r="D384" s="63">
        <v>-538</v>
      </c>
      <c r="E384" s="63">
        <v>-718</v>
      </c>
      <c r="F384" s="63">
        <v>-245</v>
      </c>
      <c r="G384" s="64">
        <v>-2221</v>
      </c>
      <c r="H384" s="63">
        <v>-974.82</v>
      </c>
      <c r="I384" s="63">
        <v>-98.022000000000105</v>
      </c>
      <c r="J384" s="63">
        <v>-806.89800000000002</v>
      </c>
      <c r="K384" s="63">
        <v>-340.19</v>
      </c>
      <c r="L384" s="64">
        <v>-2219.9299999999998</v>
      </c>
      <c r="M384" s="137">
        <v>-439.928</v>
      </c>
      <c r="N384" s="137">
        <v>-257.94099999999997</v>
      </c>
      <c r="O384" s="137">
        <v>-290.53100000000001</v>
      </c>
      <c r="P384" s="137">
        <v>-516.94299999999998</v>
      </c>
      <c r="Q384" s="64">
        <v>-1505.3430000000001</v>
      </c>
      <c r="R384" s="137">
        <v>-363.483</v>
      </c>
      <c r="S384" s="137">
        <v>-192.060791839187</v>
      </c>
      <c r="T384" s="137">
        <v>-374.02651788908997</v>
      </c>
      <c r="U384" s="137">
        <v>-319.08449524619198</v>
      </c>
      <c r="V384" s="64">
        <v>-1248.6548049744699</v>
      </c>
      <c r="W384" s="137">
        <v>-425.47644240691199</v>
      </c>
      <c r="X384" s="137">
        <v>-295.50147433258297</v>
      </c>
      <c r="Y384" s="137">
        <v>-278.175661120386</v>
      </c>
      <c r="Z384" s="137">
        <v>-369.94665375656001</v>
      </c>
      <c r="AA384" s="64">
        <v>-1369.1002316164399</v>
      </c>
      <c r="AB384" s="137">
        <v>-182.040059994313</v>
      </c>
      <c r="AC384" s="137">
        <v>-455.61297530647698</v>
      </c>
      <c r="AD384" s="137">
        <v>-212.07227124183501</v>
      </c>
      <c r="AE384" s="137">
        <v>-266.18499251678202</v>
      </c>
      <c r="AF384" s="64">
        <v>-1115.9102990594099</v>
      </c>
      <c r="AG384" s="137">
        <v>-104.335260026166</v>
      </c>
      <c r="AH384" s="137">
        <v>-102.10752836919301</v>
      </c>
      <c r="AI384" s="137">
        <v>-189.34123072671201</v>
      </c>
      <c r="AJ384" s="137">
        <v>-19.418788857374</v>
      </c>
      <c r="AK384" s="64">
        <v>-415.20280797944599</v>
      </c>
      <c r="AL384" s="137">
        <v>-254.95047227060201</v>
      </c>
      <c r="AM384" s="137">
        <v>-242.615472270602</v>
      </c>
      <c r="AN384" s="137">
        <v>-11.1695546324924</v>
      </c>
      <c r="AO384" s="137">
        <v>-36.310748319611008</v>
      </c>
      <c r="AP384" s="137">
        <v>-260.98717960554399</v>
      </c>
      <c r="AQ384" s="137">
        <v>-433.27088063477697</v>
      </c>
      <c r="AR384" s="64">
        <v>-960.378087143416</v>
      </c>
      <c r="AS384" s="64">
        <v>-858.630485722873</v>
      </c>
      <c r="AT384" s="137">
        <v>-362.66726610297502</v>
      </c>
      <c r="AU384" s="137">
        <v>-50.662768703460003</v>
      </c>
    </row>
    <row r="385" spans="1:47">
      <c r="A385" s="21" t="s">
        <v>382</v>
      </c>
      <c r="B385" s="29" t="s">
        <v>34</v>
      </c>
      <c r="C385" s="101">
        <v>14</v>
      </c>
      <c r="D385" s="101">
        <v>79</v>
      </c>
      <c r="E385" s="101">
        <v>-135</v>
      </c>
      <c r="F385" s="101">
        <v>-187</v>
      </c>
      <c r="G385" s="106">
        <v>-229</v>
      </c>
      <c r="H385" s="95">
        <v>-10.068</v>
      </c>
      <c r="I385" s="95">
        <v>-1.8939999999999999</v>
      </c>
      <c r="J385" s="95">
        <v>-5.5990000000000002</v>
      </c>
      <c r="K385" s="95">
        <v>-9.3330000000000002</v>
      </c>
      <c r="L385" s="96">
        <v>-26.893999999999998</v>
      </c>
      <c r="M385" s="95">
        <v>-8.7620000000000005</v>
      </c>
      <c r="N385" s="95">
        <v>12.439</v>
      </c>
      <c r="O385" s="95">
        <v>3.0680000000000001</v>
      </c>
      <c r="P385" s="95">
        <v>-12.836</v>
      </c>
      <c r="Q385" s="96">
        <v>-6.0910000000000002</v>
      </c>
      <c r="R385" s="95">
        <v>-1.7210000000000001</v>
      </c>
      <c r="S385" s="95">
        <v>2.0000000000006679E-3</v>
      </c>
      <c r="T385" s="95">
        <v>-2.234</v>
      </c>
      <c r="U385" s="95">
        <v>-80.156999999999996</v>
      </c>
      <c r="V385" s="96">
        <v>-84.11</v>
      </c>
      <c r="W385" s="95">
        <v>1.5529999999999999</v>
      </c>
      <c r="X385" s="95">
        <v>-15.002000000000001</v>
      </c>
      <c r="Y385" s="95">
        <v>-5.343</v>
      </c>
      <c r="Z385" s="95">
        <v>-9.5909999999999993</v>
      </c>
      <c r="AA385" s="96">
        <v>-28.382999999999999</v>
      </c>
      <c r="AB385" s="95">
        <v>-36.494</v>
      </c>
      <c r="AC385" s="95">
        <v>-1.0049999999999999</v>
      </c>
      <c r="AD385" s="95">
        <v>1.768</v>
      </c>
      <c r="AE385" s="95">
        <v>6.258</v>
      </c>
      <c r="AF385" s="96">
        <v>-29.472999999999999</v>
      </c>
      <c r="AG385" s="95">
        <v>0.66400000000000003</v>
      </c>
      <c r="AH385" s="95">
        <v>-4.0250000000000004</v>
      </c>
      <c r="AI385" s="95">
        <v>-2.4750000000000001</v>
      </c>
      <c r="AJ385" s="95">
        <v>-6.149</v>
      </c>
      <c r="AK385" s="96">
        <v>-11.984999999999999</v>
      </c>
      <c r="AL385" s="95">
        <v>-1.9810000000000001</v>
      </c>
      <c r="AM385" s="95">
        <v>-1.677</v>
      </c>
      <c r="AN385" s="95">
        <v>-2.73</v>
      </c>
      <c r="AO385" s="95">
        <v>-2.5009999999999999</v>
      </c>
      <c r="AP385" s="95">
        <v>-0.877</v>
      </c>
      <c r="AQ385" s="95">
        <v>-3.57</v>
      </c>
      <c r="AR385" s="96">
        <v>-9.1579999999999995</v>
      </c>
      <c r="AS385" s="96">
        <v>-8.6839999999999993</v>
      </c>
      <c r="AT385" s="95">
        <v>1.1120000000000001</v>
      </c>
      <c r="AU385" s="95">
        <v>-1.605</v>
      </c>
    </row>
    <row r="386" spans="1:47">
      <c r="A386" s="97" t="s">
        <v>383</v>
      </c>
      <c r="B386" s="31" t="s">
        <v>36</v>
      </c>
      <c r="C386" s="98"/>
      <c r="D386" s="98"/>
      <c r="E386" s="98"/>
      <c r="F386" s="99"/>
      <c r="G386" s="100"/>
      <c r="H386" s="99">
        <v>0</v>
      </c>
      <c r="I386" s="99">
        <v>0</v>
      </c>
      <c r="J386" s="99">
        <v>0</v>
      </c>
      <c r="K386" s="99">
        <v>0</v>
      </c>
      <c r="L386" s="100">
        <v>0</v>
      </c>
      <c r="M386" s="99">
        <v>0</v>
      </c>
      <c r="N386" s="99">
        <v>0</v>
      </c>
      <c r="O386" s="99">
        <v>0</v>
      </c>
      <c r="P386" s="99">
        <v>0</v>
      </c>
      <c r="Q386" s="100">
        <v>0</v>
      </c>
      <c r="R386" s="99">
        <v>0</v>
      </c>
      <c r="S386" s="99">
        <v>-4.5999999999999996</v>
      </c>
      <c r="T386" s="99">
        <v>0</v>
      </c>
      <c r="U386" s="99">
        <v>-75</v>
      </c>
      <c r="V386" s="100">
        <v>-79.599999999999994</v>
      </c>
      <c r="W386" s="99">
        <v>0</v>
      </c>
      <c r="X386" s="99">
        <v>0</v>
      </c>
      <c r="Y386" s="99">
        <v>0</v>
      </c>
      <c r="Z386" s="99">
        <v>0</v>
      </c>
      <c r="AA386" s="100">
        <v>0</v>
      </c>
      <c r="AB386" s="99">
        <v>0</v>
      </c>
      <c r="AC386" s="99">
        <v>0</v>
      </c>
      <c r="AD386" s="99">
        <v>0</v>
      </c>
      <c r="AE386" s="99">
        <v>0</v>
      </c>
      <c r="AF386" s="100">
        <v>0</v>
      </c>
      <c r="AG386" s="99">
        <v>0</v>
      </c>
      <c r="AH386" s="99">
        <v>0</v>
      </c>
      <c r="AI386" s="99">
        <v>0</v>
      </c>
      <c r="AJ386" s="99">
        <v>0</v>
      </c>
      <c r="AK386" s="100">
        <v>0</v>
      </c>
      <c r="AL386" s="99">
        <v>0</v>
      </c>
      <c r="AM386" s="99">
        <v>0</v>
      </c>
      <c r="AN386" s="99">
        <v>0</v>
      </c>
      <c r="AO386" s="99">
        <v>0</v>
      </c>
      <c r="AP386" s="99">
        <v>0</v>
      </c>
      <c r="AQ386" s="99">
        <v>0</v>
      </c>
      <c r="AR386" s="100">
        <v>0</v>
      </c>
      <c r="AS386" s="100">
        <v>0</v>
      </c>
      <c r="AT386" s="99">
        <v>0</v>
      </c>
      <c r="AU386" s="99">
        <v>0</v>
      </c>
    </row>
    <row r="387" spans="1:47">
      <c r="A387" s="21" t="s">
        <v>384</v>
      </c>
      <c r="B387" s="29" t="s">
        <v>38</v>
      </c>
      <c r="C387" s="101">
        <v>-1</v>
      </c>
      <c r="D387" s="101">
        <v>0</v>
      </c>
      <c r="E387" s="101">
        <v>190</v>
      </c>
      <c r="F387" s="101">
        <v>17</v>
      </c>
      <c r="G387" s="106">
        <v>206</v>
      </c>
      <c r="H387" s="101">
        <v>8.2416377662764404</v>
      </c>
      <c r="I387" s="101">
        <v>2.96745957578716</v>
      </c>
      <c r="J387" s="101">
        <v>26.909030845243802</v>
      </c>
      <c r="K387" s="101">
        <v>32.806589009807901</v>
      </c>
      <c r="L387" s="106">
        <v>70.924717197115299</v>
      </c>
      <c r="M387" s="138">
        <v>72.570448432115001</v>
      </c>
      <c r="N387" s="138">
        <v>106.853303773942</v>
      </c>
      <c r="O387" s="138">
        <v>-1.2015</v>
      </c>
      <c r="P387" s="138">
        <v>-1.25750000000003</v>
      </c>
      <c r="Q387" s="106">
        <v>176.964752206057</v>
      </c>
      <c r="R387" s="138">
        <v>17.894500000000001</v>
      </c>
      <c r="S387" s="138">
        <v>-0.41899982411326597</v>
      </c>
      <c r="T387" s="138">
        <v>1.87599905188031</v>
      </c>
      <c r="U387" s="138">
        <v>1.20349948386996</v>
      </c>
      <c r="V387" s="106">
        <v>20.554998711637001</v>
      </c>
      <c r="W387" s="138">
        <v>-5.5113663987176196</v>
      </c>
      <c r="X387" s="138">
        <v>18.842915519934301</v>
      </c>
      <c r="Y387" s="138">
        <v>-2.0929747307570099</v>
      </c>
      <c r="Z387" s="138">
        <v>-5.2447155910803804</v>
      </c>
      <c r="AA387" s="106">
        <v>5.99385879937926</v>
      </c>
      <c r="AB387" s="138">
        <v>2.7843988308537302</v>
      </c>
      <c r="AC387" s="138">
        <v>9.9952838697950206</v>
      </c>
      <c r="AD387" s="138">
        <v>9.2858079937891596</v>
      </c>
      <c r="AE387" s="138">
        <v>-25.690011444609802</v>
      </c>
      <c r="AF387" s="106">
        <v>-3.6245207501718801</v>
      </c>
      <c r="AG387" s="138">
        <v>-6.5738792702825197</v>
      </c>
      <c r="AH387" s="138">
        <v>-8.6949168883225791</v>
      </c>
      <c r="AI387" s="138">
        <v>-3.8869102362749</v>
      </c>
      <c r="AJ387" s="138">
        <v>-9.9482190598855809</v>
      </c>
      <c r="AK387" s="106">
        <v>-29.103925454765601</v>
      </c>
      <c r="AL387" s="138">
        <v>-8.4859001750799994</v>
      </c>
      <c r="AM387" s="138">
        <v>-8.4859001750799994</v>
      </c>
      <c r="AN387" s="138">
        <v>-8.9636334482399995</v>
      </c>
      <c r="AO387" s="138">
        <v>-8.9636334482400013</v>
      </c>
      <c r="AP387" s="138">
        <v>-9.2990002477889409</v>
      </c>
      <c r="AQ387" s="138">
        <v>-16.305809507038202</v>
      </c>
      <c r="AR387" s="106">
        <v>-43.054343378147102</v>
      </c>
      <c r="AS387" s="106">
        <v>-43.054343378147102</v>
      </c>
      <c r="AT387" s="138">
        <v>-14.0664114165558</v>
      </c>
      <c r="AU387" s="138">
        <v>-18.946937234484199</v>
      </c>
    </row>
    <row r="388" spans="1:47">
      <c r="A388" s="21" t="s">
        <v>385</v>
      </c>
      <c r="B388" s="29" t="s">
        <v>40</v>
      </c>
      <c r="C388" s="101">
        <v>0</v>
      </c>
      <c r="D388" s="101">
        <v>-6</v>
      </c>
      <c r="E388" s="101">
        <v>-1</v>
      </c>
      <c r="F388" s="101">
        <v>38</v>
      </c>
      <c r="G388" s="106">
        <v>31</v>
      </c>
      <c r="H388" s="101">
        <v>0</v>
      </c>
      <c r="I388" s="101">
        <v>2.93</v>
      </c>
      <c r="J388" s="101">
        <v>-50.033000000000001</v>
      </c>
      <c r="K388" s="101">
        <v>-6.8049999999999997</v>
      </c>
      <c r="L388" s="106">
        <v>-53.908000000000001</v>
      </c>
      <c r="M388" s="138">
        <v>-0.36899999999999999</v>
      </c>
      <c r="N388" s="138">
        <v>-0.11799999999999999</v>
      </c>
      <c r="O388" s="138">
        <v>-0.752</v>
      </c>
      <c r="P388" s="138">
        <v>-2.7170000000000001</v>
      </c>
      <c r="Q388" s="106">
        <v>-3.956</v>
      </c>
      <c r="R388" s="138">
        <v>16.643999999999998</v>
      </c>
      <c r="S388" s="138">
        <v>-0.20499999999999999</v>
      </c>
      <c r="T388" s="138">
        <v>-0.158</v>
      </c>
      <c r="U388" s="138">
        <v>-3.105</v>
      </c>
      <c r="V388" s="106">
        <v>13.176</v>
      </c>
      <c r="W388" s="138">
        <v>19.481999999999999</v>
      </c>
      <c r="X388" s="138">
        <v>4.0000000000013402E-3</v>
      </c>
      <c r="Y388" s="138">
        <v>0.27</v>
      </c>
      <c r="Z388" s="138">
        <v>-7.9930000000000003</v>
      </c>
      <c r="AA388" s="106">
        <v>11.763</v>
      </c>
      <c r="AB388" s="138">
        <v>0.17899999999999999</v>
      </c>
      <c r="AC388" s="138">
        <v>-0.23100000000000001</v>
      </c>
      <c r="AD388" s="138">
        <v>0.21199999999999999</v>
      </c>
      <c r="AE388" s="138">
        <v>-0.126</v>
      </c>
      <c r="AF388" s="106">
        <v>3.4000000000000002E-2</v>
      </c>
      <c r="AG388" s="138">
        <v>-9.0999999999999998E-2</v>
      </c>
      <c r="AH388" s="138">
        <v>3.6139999999999999</v>
      </c>
      <c r="AI388" s="138">
        <v>-6.0000000000000001E-3</v>
      </c>
      <c r="AJ388" s="138">
        <v>-5.3999999999999999E-2</v>
      </c>
      <c r="AK388" s="106">
        <v>3.4630000000000001</v>
      </c>
      <c r="AL388" s="138">
        <v>-1E-3</v>
      </c>
      <c r="AM388" s="138">
        <v>-1E-3</v>
      </c>
      <c r="AN388" s="138">
        <v>2E-3</v>
      </c>
      <c r="AO388" s="138">
        <v>2E-3</v>
      </c>
      <c r="AP388" s="138">
        <v>4.0000000000000001E-3</v>
      </c>
      <c r="AQ388" s="138">
        <v>2E-3</v>
      </c>
      <c r="AR388" s="106">
        <v>7.0000000000000001E-3</v>
      </c>
      <c r="AS388" s="106">
        <v>7.0000000000000001E-3</v>
      </c>
      <c r="AT388" s="138">
        <v>0</v>
      </c>
      <c r="AU388" s="138">
        <v>0</v>
      </c>
    </row>
    <row r="389" spans="1:47">
      <c r="A389" s="21" t="s">
        <v>386</v>
      </c>
      <c r="B389" s="29" t="s">
        <v>42</v>
      </c>
      <c r="C389" s="101">
        <v>0</v>
      </c>
      <c r="D389" s="101">
        <v>0</v>
      </c>
      <c r="E389" s="101">
        <v>0</v>
      </c>
      <c r="F389" s="101">
        <v>0</v>
      </c>
      <c r="G389" s="106">
        <v>0</v>
      </c>
      <c r="H389" s="101">
        <v>0</v>
      </c>
      <c r="I389" s="101">
        <v>0</v>
      </c>
      <c r="J389" s="101">
        <v>0</v>
      </c>
      <c r="K389" s="101">
        <v>-491</v>
      </c>
      <c r="L389" s="106">
        <v>-491</v>
      </c>
      <c r="M389" s="138">
        <v>0</v>
      </c>
      <c r="N389" s="138">
        <v>0</v>
      </c>
      <c r="O389" s="138">
        <v>0</v>
      </c>
      <c r="P389" s="138">
        <v>186.45099999999999</v>
      </c>
      <c r="Q389" s="106">
        <v>186.45099999999999</v>
      </c>
      <c r="R389" s="138">
        <v>85.569000000000003</v>
      </c>
      <c r="S389" s="138">
        <v>0</v>
      </c>
      <c r="T389" s="138">
        <v>0</v>
      </c>
      <c r="U389" s="138">
        <v>0</v>
      </c>
      <c r="V389" s="106">
        <v>85.569000000000003</v>
      </c>
      <c r="W389" s="138">
        <v>0</v>
      </c>
      <c r="X389" s="138">
        <v>0</v>
      </c>
      <c r="Y389" s="138">
        <v>0</v>
      </c>
      <c r="Z389" s="138">
        <v>-611.09199999999998</v>
      </c>
      <c r="AA389" s="106">
        <v>-611.09199999999998</v>
      </c>
      <c r="AB389" s="138">
        <v>0</v>
      </c>
      <c r="AC389" s="138">
        <v>0</v>
      </c>
      <c r="AD389" s="138">
        <v>0</v>
      </c>
      <c r="AE389" s="138">
        <v>-903</v>
      </c>
      <c r="AF389" s="106">
        <v>-903</v>
      </c>
      <c r="AG389" s="138">
        <v>0</v>
      </c>
      <c r="AH389" s="138">
        <v>0</v>
      </c>
      <c r="AI389" s="138">
        <v>0</v>
      </c>
      <c r="AJ389" s="138">
        <v>0</v>
      </c>
      <c r="AK389" s="106">
        <v>0</v>
      </c>
      <c r="AL389" s="138">
        <v>0</v>
      </c>
      <c r="AM389" s="138">
        <v>0</v>
      </c>
      <c r="AN389" s="138">
        <v>0</v>
      </c>
      <c r="AO389" s="138">
        <v>0</v>
      </c>
      <c r="AP389" s="138">
        <v>0</v>
      </c>
      <c r="AQ389" s="138">
        <v>0</v>
      </c>
      <c r="AR389" s="106">
        <v>0</v>
      </c>
      <c r="AS389" s="106">
        <v>0</v>
      </c>
      <c r="AT389" s="138">
        <v>0</v>
      </c>
      <c r="AU389" s="138">
        <v>0</v>
      </c>
    </row>
    <row r="390" spans="1:47">
      <c r="A390" s="21" t="s">
        <v>387</v>
      </c>
      <c r="B390" s="28" t="s">
        <v>44</v>
      </c>
      <c r="C390" s="63">
        <v>-707</v>
      </c>
      <c r="D390" s="63">
        <v>-465</v>
      </c>
      <c r="E390" s="63">
        <v>-664</v>
      </c>
      <c r="F390" s="63">
        <v>-377</v>
      </c>
      <c r="G390" s="64">
        <v>-2213</v>
      </c>
      <c r="H390" s="63">
        <v>-976.64636223372304</v>
      </c>
      <c r="I390" s="63">
        <v>-94.018540424212802</v>
      </c>
      <c r="J390" s="63">
        <v>-835.62096915475604</v>
      </c>
      <c r="K390" s="63">
        <v>-814.52141099019195</v>
      </c>
      <c r="L390" s="64">
        <v>-2720.8072828028799</v>
      </c>
      <c r="M390" s="137">
        <v>-376.488551567885</v>
      </c>
      <c r="N390" s="137">
        <v>-138.766696226058</v>
      </c>
      <c r="O390" s="137">
        <v>-289.41649999999998</v>
      </c>
      <c r="P390" s="137">
        <v>-347.30250000000001</v>
      </c>
      <c r="Q390" s="64">
        <v>-1151.9742477939401</v>
      </c>
      <c r="R390" s="137">
        <v>-245.09649999999999</v>
      </c>
      <c r="S390" s="137">
        <v>-192.68279166330001</v>
      </c>
      <c r="T390" s="137">
        <v>-374.542518837209</v>
      </c>
      <c r="U390" s="137">
        <v>-401.14299576232202</v>
      </c>
      <c r="V390" s="64">
        <v>-1213.4648062628301</v>
      </c>
      <c r="W390" s="137">
        <v>-409.95280880563001</v>
      </c>
      <c r="X390" s="137">
        <v>-291.656558812649</v>
      </c>
      <c r="Y390" s="137">
        <v>-285.341635851143</v>
      </c>
      <c r="Z390" s="137">
        <v>-1003.86736934764</v>
      </c>
      <c r="AA390" s="64">
        <v>-1990.81837281706</v>
      </c>
      <c r="AB390" s="137">
        <v>-215.57066116345999</v>
      </c>
      <c r="AC390" s="137">
        <v>-446.85369143668203</v>
      </c>
      <c r="AD390" s="137">
        <v>-200.80646324804499</v>
      </c>
      <c r="AE390" s="137">
        <v>-1188.7430039613901</v>
      </c>
      <c r="AF390" s="64">
        <v>-2051.9738198095802</v>
      </c>
      <c r="AG390" s="137">
        <v>-110.33613929644901</v>
      </c>
      <c r="AH390" s="137">
        <v>-111.213445257516</v>
      </c>
      <c r="AI390" s="137">
        <v>-195.70914096298699</v>
      </c>
      <c r="AJ390" s="137">
        <v>-35.570007917259701</v>
      </c>
      <c r="AK390" s="64">
        <v>-452.82873343421102</v>
      </c>
      <c r="AL390" s="137">
        <v>-265.418372445682</v>
      </c>
      <c r="AM390" s="137">
        <v>-252.77937244568199</v>
      </c>
      <c r="AN390" s="137">
        <v>-22.861188080732401</v>
      </c>
      <c r="AO390" s="137">
        <v>-47.773381767850992</v>
      </c>
      <c r="AP390" s="137">
        <v>-271.159179853333</v>
      </c>
      <c r="AQ390" s="137">
        <v>-453.14469014181498</v>
      </c>
      <c r="AR390" s="64">
        <v>-1012.58343052156</v>
      </c>
      <c r="AS390" s="64">
        <v>-910.36182910102002</v>
      </c>
      <c r="AT390" s="137">
        <v>-375.62167751953098</v>
      </c>
      <c r="AU390" s="137">
        <v>-71.214705937944203</v>
      </c>
    </row>
    <row r="391" spans="1:47">
      <c r="A391" s="21" t="s">
        <v>388</v>
      </c>
      <c r="B391" s="29" t="s">
        <v>46</v>
      </c>
      <c r="C391" s="101">
        <v>257</v>
      </c>
      <c r="D391" s="101">
        <v>254</v>
      </c>
      <c r="E391" s="101">
        <v>345</v>
      </c>
      <c r="F391" s="101">
        <v>258</v>
      </c>
      <c r="G391" s="106">
        <v>1114</v>
      </c>
      <c r="H391" s="101">
        <v>392.35300000000001</v>
      </c>
      <c r="I391" s="101">
        <v>171.69200000000001</v>
      </c>
      <c r="J391" s="101">
        <v>302.86599999999999</v>
      </c>
      <c r="K391" s="101">
        <v>58.195999999999998</v>
      </c>
      <c r="L391" s="106">
        <v>925.10699999999997</v>
      </c>
      <c r="M391" s="138">
        <v>115.599</v>
      </c>
      <c r="N391" s="138">
        <v>134.042</v>
      </c>
      <c r="O391" s="138">
        <v>103.408</v>
      </c>
      <c r="P391" s="138">
        <v>-8.843</v>
      </c>
      <c r="Q391" s="106">
        <v>344.20600000000002</v>
      </c>
      <c r="R391" s="138">
        <v>125.81399999999999</v>
      </c>
      <c r="S391" s="138">
        <v>100.215856314088</v>
      </c>
      <c r="T391" s="138">
        <v>150.820024947169</v>
      </c>
      <c r="U391" s="138">
        <v>198.88462851343499</v>
      </c>
      <c r="V391" s="106">
        <v>575.73450977469099</v>
      </c>
      <c r="W391" s="138">
        <v>110.94179871946299</v>
      </c>
      <c r="X391" s="138">
        <v>93.662283853951607</v>
      </c>
      <c r="Y391" s="138">
        <v>56.229854458375698</v>
      </c>
      <c r="Z391" s="138">
        <v>1278.3088124768899</v>
      </c>
      <c r="AA391" s="106">
        <v>1539.14274950868</v>
      </c>
      <c r="AB391" s="138">
        <v>39.163307364230903</v>
      </c>
      <c r="AC391" s="138">
        <v>184.687642299701</v>
      </c>
      <c r="AD391" s="138">
        <v>95.660913187611897</v>
      </c>
      <c r="AE391" s="138">
        <v>21.4110126048799</v>
      </c>
      <c r="AF391" s="106">
        <v>340.92287545642398</v>
      </c>
      <c r="AG391" s="138">
        <v>31.150549602754101</v>
      </c>
      <c r="AH391" s="138">
        <v>43.8374766778254</v>
      </c>
      <c r="AI391" s="138">
        <v>48.962548880968598</v>
      </c>
      <c r="AJ391" s="138">
        <v>23.783862238206499</v>
      </c>
      <c r="AK391" s="106">
        <v>147.734437399755</v>
      </c>
      <c r="AL391" s="138">
        <v>53.6533324362169</v>
      </c>
      <c r="AM391" s="138">
        <v>50.185332436216903</v>
      </c>
      <c r="AN391" s="138">
        <v>1.41671216803902</v>
      </c>
      <c r="AO391" s="138">
        <v>6.4977288448203936</v>
      </c>
      <c r="AP391" s="138">
        <v>18.648397719461599</v>
      </c>
      <c r="AQ391" s="138">
        <v>269.301065551318</v>
      </c>
      <c r="AR391" s="106">
        <v>343.019507875035</v>
      </c>
      <c r="AS391" s="106">
        <v>314.60631667735203</v>
      </c>
      <c r="AT391" s="138">
        <v>88.237709279271897</v>
      </c>
      <c r="AU391" s="138">
        <v>65.194599285335698</v>
      </c>
    </row>
    <row r="392" spans="1:47">
      <c r="A392" s="21" t="s">
        <v>389</v>
      </c>
      <c r="B392" s="29" t="s">
        <v>48</v>
      </c>
      <c r="C392" s="101">
        <v>0</v>
      </c>
      <c r="D392" s="101">
        <v>0</v>
      </c>
      <c r="E392" s="101">
        <v>0</v>
      </c>
      <c r="F392" s="101">
        <v>0</v>
      </c>
      <c r="G392" s="106">
        <v>0</v>
      </c>
      <c r="H392" s="101">
        <v>0</v>
      </c>
      <c r="I392" s="101">
        <v>0</v>
      </c>
      <c r="J392" s="101">
        <v>1272.184</v>
      </c>
      <c r="K392" s="101">
        <v>5.0999999999999997E-2</v>
      </c>
      <c r="L392" s="106">
        <v>1272.2349999999999</v>
      </c>
      <c r="M392" s="138">
        <v>0</v>
      </c>
      <c r="N392" s="138">
        <v>0</v>
      </c>
      <c r="O392" s="138">
        <v>0</v>
      </c>
      <c r="P392" s="138">
        <v>0</v>
      </c>
      <c r="Q392" s="106">
        <v>0</v>
      </c>
      <c r="R392" s="138">
        <v>0</v>
      </c>
      <c r="S392" s="138">
        <v>0</v>
      </c>
      <c r="T392" s="138">
        <v>0</v>
      </c>
      <c r="U392" s="138">
        <v>0</v>
      </c>
      <c r="V392" s="106">
        <v>0</v>
      </c>
      <c r="W392" s="138">
        <v>0</v>
      </c>
      <c r="X392" s="138">
        <v>0</v>
      </c>
      <c r="Y392" s="138">
        <v>0</v>
      </c>
      <c r="Z392" s="138">
        <v>-0.21</v>
      </c>
      <c r="AA392" s="106">
        <v>-0.21</v>
      </c>
      <c r="AB392" s="138">
        <v>0</v>
      </c>
      <c r="AC392" s="138">
        <v>0</v>
      </c>
      <c r="AD392" s="138">
        <v>-55.322000000000003</v>
      </c>
      <c r="AE392" s="138">
        <v>0.105</v>
      </c>
      <c r="AF392" s="106">
        <v>-55.216999999999999</v>
      </c>
      <c r="AG392" s="138">
        <v>0</v>
      </c>
      <c r="AH392" s="138">
        <v>0</v>
      </c>
      <c r="AI392" s="138">
        <v>0</v>
      </c>
      <c r="AJ392" s="138">
        <v>0</v>
      </c>
      <c r="AK392" s="106">
        <v>0</v>
      </c>
      <c r="AL392" s="138">
        <v>0</v>
      </c>
      <c r="AM392" s="138">
        <v>0</v>
      </c>
      <c r="AN392" s="138">
        <v>1E-3</v>
      </c>
      <c r="AO392" s="138">
        <v>1E-3</v>
      </c>
      <c r="AP392" s="138">
        <v>-1E-3</v>
      </c>
      <c r="AQ392" s="138">
        <v>1.00000000000122E-3</v>
      </c>
      <c r="AR392" s="106">
        <v>1.00000000000122E-3</v>
      </c>
      <c r="AS392" s="106">
        <v>1.00000000000122E-3</v>
      </c>
      <c r="AT392" s="138">
        <v>0</v>
      </c>
      <c r="AU392" s="138">
        <v>0</v>
      </c>
    </row>
    <row r="393" spans="1:47">
      <c r="A393" s="21" t="s">
        <v>390</v>
      </c>
      <c r="B393" s="28" t="s">
        <v>50</v>
      </c>
      <c r="C393" s="63">
        <v>-450</v>
      </c>
      <c r="D393" s="63">
        <v>-211</v>
      </c>
      <c r="E393" s="63">
        <v>-319</v>
      </c>
      <c r="F393" s="63">
        <v>-119</v>
      </c>
      <c r="G393" s="64">
        <v>-1099</v>
      </c>
      <c r="H393" s="63">
        <v>-584.293362233724</v>
      </c>
      <c r="I393" s="63">
        <v>77.673459575787106</v>
      </c>
      <c r="J393" s="63">
        <v>739.42903084524403</v>
      </c>
      <c r="K393" s="63">
        <v>-756.274410990192</v>
      </c>
      <c r="L393" s="64">
        <v>-523.46528280288499</v>
      </c>
      <c r="M393" s="137">
        <v>-260.88955156788501</v>
      </c>
      <c r="N393" s="137">
        <v>-4.7246962260577101</v>
      </c>
      <c r="O393" s="137">
        <v>-186.0085</v>
      </c>
      <c r="P393" s="137">
        <v>-356.14550000000003</v>
      </c>
      <c r="Q393" s="64">
        <v>-807.76824779394303</v>
      </c>
      <c r="R393" s="137">
        <v>-119.2825</v>
      </c>
      <c r="S393" s="137">
        <v>-92.466935349212406</v>
      </c>
      <c r="T393" s="137">
        <v>-223.72249389004099</v>
      </c>
      <c r="U393" s="137">
        <v>-202.258367248887</v>
      </c>
      <c r="V393" s="64">
        <v>-637.73029648813997</v>
      </c>
      <c r="W393" s="137">
        <v>-299.011010086167</v>
      </c>
      <c r="X393" s="137">
        <v>-197.99427495869699</v>
      </c>
      <c r="Y393" s="137">
        <v>-229.111781392767</v>
      </c>
      <c r="Z393" s="137">
        <v>274.23144312924899</v>
      </c>
      <c r="AA393" s="64">
        <v>-451.885623308383</v>
      </c>
      <c r="AB393" s="137">
        <v>-176.40735379922901</v>
      </c>
      <c r="AC393" s="137">
        <v>-262.16604913698097</v>
      </c>
      <c r="AD393" s="137">
        <v>-160.46755006043301</v>
      </c>
      <c r="AE393" s="137">
        <v>-1167.2269913565101</v>
      </c>
      <c r="AF393" s="64">
        <v>-1766.2679443531499</v>
      </c>
      <c r="AG393" s="137">
        <v>-79.185589693694794</v>
      </c>
      <c r="AH393" s="137">
        <v>-67.375968579690195</v>
      </c>
      <c r="AI393" s="137">
        <v>-146.746592082018</v>
      </c>
      <c r="AJ393" s="137">
        <v>-11.786145679053201</v>
      </c>
      <c r="AK393" s="64">
        <v>-305.09429603445699</v>
      </c>
      <c r="AL393" s="137">
        <v>-211.765040009465</v>
      </c>
      <c r="AM393" s="137">
        <v>-202.594040009465</v>
      </c>
      <c r="AN393" s="137">
        <v>-21.443475912693401</v>
      </c>
      <c r="AO393" s="137">
        <v>-41.274652923030999</v>
      </c>
      <c r="AP393" s="137">
        <v>-252.511782133872</v>
      </c>
      <c r="AQ393" s="137">
        <v>-183.842624590497</v>
      </c>
      <c r="AR393" s="64">
        <v>-669.56292264652802</v>
      </c>
      <c r="AS393" s="64">
        <v>-595.75451242366796</v>
      </c>
      <c r="AT393" s="137">
        <v>-287.38396824025898</v>
      </c>
      <c r="AU393" s="137">
        <v>-6.0201066526085496</v>
      </c>
    </row>
    <row r="394" spans="1:47">
      <c r="A394" s="21" t="s">
        <v>391</v>
      </c>
      <c r="B394" s="29" t="s">
        <v>52</v>
      </c>
      <c r="C394" s="101">
        <v>-27</v>
      </c>
      <c r="D394" s="101">
        <v>-22</v>
      </c>
      <c r="E394" s="101">
        <v>-1</v>
      </c>
      <c r="F394" s="101">
        <v>0</v>
      </c>
      <c r="G394" s="106">
        <v>-50</v>
      </c>
      <c r="H394" s="101">
        <v>2.6144500424686301</v>
      </c>
      <c r="I394" s="101">
        <v>-10.633414509652599</v>
      </c>
      <c r="J394" s="101">
        <v>12.903982313116501</v>
      </c>
      <c r="K394" s="101">
        <v>-1.1991148149997399</v>
      </c>
      <c r="L394" s="106">
        <v>3.6859030309327401</v>
      </c>
      <c r="M394" s="138">
        <v>2.99614757672405</v>
      </c>
      <c r="N394" s="138">
        <v>2.8107090723095798</v>
      </c>
      <c r="O394" s="138">
        <v>3.22019087661362</v>
      </c>
      <c r="P394" s="138">
        <v>-66.6710237725555</v>
      </c>
      <c r="Q394" s="106">
        <v>-57.643976246908302</v>
      </c>
      <c r="R394" s="138">
        <v>-27.923089351059399</v>
      </c>
      <c r="S394" s="138">
        <v>-7.0047099077327397</v>
      </c>
      <c r="T394" s="138">
        <v>10.847142712490299</v>
      </c>
      <c r="U394" s="138">
        <v>-10.4836558899551</v>
      </c>
      <c r="V394" s="106">
        <v>-34.564312436256998</v>
      </c>
      <c r="W394" s="138">
        <v>3.7869868024619699</v>
      </c>
      <c r="X394" s="138">
        <v>-2.92432205935852</v>
      </c>
      <c r="Y394" s="138">
        <v>4.4279718128991901</v>
      </c>
      <c r="Z394" s="138">
        <v>1.8165860662309901</v>
      </c>
      <c r="AA394" s="106">
        <v>7.1072226222336301</v>
      </c>
      <c r="AB394" s="138">
        <v>-34.079332895673403</v>
      </c>
      <c r="AC394" s="138">
        <v>28.877257977948101</v>
      </c>
      <c r="AD394" s="138">
        <v>-3.5260479535464802</v>
      </c>
      <c r="AE394" s="138">
        <v>127.592545024747</v>
      </c>
      <c r="AF394" s="106">
        <v>118.864422153476</v>
      </c>
      <c r="AG394" s="138">
        <v>-3.9141566065376399</v>
      </c>
      <c r="AH394" s="138">
        <v>-4.5844810621140999</v>
      </c>
      <c r="AI394" s="138">
        <v>-4.0692465215199496</v>
      </c>
      <c r="AJ394" s="138">
        <v>1.01176662309114</v>
      </c>
      <c r="AK394" s="106">
        <v>-11.5561175670805</v>
      </c>
      <c r="AL394" s="138">
        <v>-6.1527274983834701</v>
      </c>
      <c r="AM394" s="138">
        <v>-8.1257275018561899</v>
      </c>
      <c r="AN394" s="138">
        <v>-12.154315681068001</v>
      </c>
      <c r="AO394" s="138">
        <v>-10.90531568578341</v>
      </c>
      <c r="AP394" s="138">
        <v>-1.0143562454030299</v>
      </c>
      <c r="AQ394" s="138">
        <v>6.4270912382712604</v>
      </c>
      <c r="AR394" s="106">
        <v>-12.8943081865833</v>
      </c>
      <c r="AS394" s="106">
        <v>-12.774308202982001</v>
      </c>
      <c r="AT394" s="138">
        <v>-17.4781439477756</v>
      </c>
      <c r="AU394" s="138">
        <v>-9.9674684288374102</v>
      </c>
    </row>
    <row r="395" spans="1:47">
      <c r="A395" s="21" t="s">
        <v>392</v>
      </c>
      <c r="B395" s="36" t="s">
        <v>54</v>
      </c>
      <c r="C395" s="64">
        <v>-477</v>
      </c>
      <c r="D395" s="64">
        <v>-233</v>
      </c>
      <c r="E395" s="64">
        <v>-320</v>
      </c>
      <c r="F395" s="64">
        <v>-119</v>
      </c>
      <c r="G395" s="64">
        <v>-1149</v>
      </c>
      <c r="H395" s="64">
        <v>-581.67891219125499</v>
      </c>
      <c r="I395" s="64">
        <v>67.040045066134695</v>
      </c>
      <c r="J395" s="64">
        <v>752.33301315836002</v>
      </c>
      <c r="K395" s="64">
        <v>-757.47352580519203</v>
      </c>
      <c r="L395" s="64">
        <v>-519.77937977195199</v>
      </c>
      <c r="M395" s="140">
        <v>-257.89340399116099</v>
      </c>
      <c r="N395" s="140">
        <v>-1.9139871537483999</v>
      </c>
      <c r="O395" s="140">
        <v>-182.788309123386</v>
      </c>
      <c r="P395" s="140">
        <v>-422.81652377255602</v>
      </c>
      <c r="Q395" s="64">
        <v>-865.41222404085102</v>
      </c>
      <c r="R395" s="140">
        <v>-147.20558935105899</v>
      </c>
      <c r="S395" s="140">
        <v>-99.471645256945095</v>
      </c>
      <c r="T395" s="140">
        <v>-212.87535117754999</v>
      </c>
      <c r="U395" s="140">
        <v>-212.742023138842</v>
      </c>
      <c r="V395" s="64">
        <v>-672.29460892439704</v>
      </c>
      <c r="W395" s="140">
        <v>-295.22402328370498</v>
      </c>
      <c r="X395" s="140">
        <v>-200.918597018056</v>
      </c>
      <c r="Y395" s="140">
        <v>-224.68380957986801</v>
      </c>
      <c r="Z395" s="140">
        <v>276.04802919548001</v>
      </c>
      <c r="AA395" s="64">
        <v>-444.77840068615001</v>
      </c>
      <c r="AB395" s="140">
        <v>-210.48668669490201</v>
      </c>
      <c r="AC395" s="140">
        <v>-233.288791159033</v>
      </c>
      <c r="AD395" s="140">
        <v>-163.99359801398001</v>
      </c>
      <c r="AE395" s="140">
        <v>-1039.63444633176</v>
      </c>
      <c r="AF395" s="64">
        <v>-1647.4035221996801</v>
      </c>
      <c r="AG395" s="140">
        <v>-83.099746300232397</v>
      </c>
      <c r="AH395" s="140">
        <v>-71.960449641804303</v>
      </c>
      <c r="AI395" s="140">
        <v>-150.815838603538</v>
      </c>
      <c r="AJ395" s="140">
        <v>-10.774379055961999</v>
      </c>
      <c r="AK395" s="64">
        <v>-316.65041360153702</v>
      </c>
      <c r="AL395" s="140">
        <v>-217.91776750784899</v>
      </c>
      <c r="AM395" s="140">
        <v>-210.71976751132101</v>
      </c>
      <c r="AN395" s="140">
        <v>-33.597791593761102</v>
      </c>
      <c r="AO395" s="140">
        <v>-52.179968608815017</v>
      </c>
      <c r="AP395" s="140">
        <v>-253.52613837927501</v>
      </c>
      <c r="AQ395" s="140">
        <v>-177.41553335222599</v>
      </c>
      <c r="AR395" s="64">
        <v>-682.457230833111</v>
      </c>
      <c r="AS395" s="64">
        <v>-608.52882062665003</v>
      </c>
      <c r="AT395" s="140">
        <v>-304.86211218803498</v>
      </c>
      <c r="AU395" s="140">
        <v>-15.9875750814459</v>
      </c>
    </row>
    <row r="396" spans="1:47">
      <c r="A396" s="123" t="s">
        <v>393</v>
      </c>
      <c r="B396" s="31" t="s">
        <v>377</v>
      </c>
      <c r="C396" s="98">
        <v>-19</v>
      </c>
      <c r="D396" s="98">
        <v>148</v>
      </c>
      <c r="E396" s="98">
        <v>-17</v>
      </c>
      <c r="F396" s="99">
        <v>65</v>
      </c>
      <c r="G396" s="100">
        <v>177</v>
      </c>
      <c r="H396" s="99">
        <v>16</v>
      </c>
      <c r="I396" s="99">
        <v>11.256475000000002</v>
      </c>
      <c r="J396" s="99">
        <v>-177.93296400000003</v>
      </c>
      <c r="K396" s="99">
        <v>66.337999999999965</v>
      </c>
      <c r="L396" s="100">
        <v>-100.33848900000007</v>
      </c>
      <c r="M396" s="99">
        <v>-3.8730000000000073</v>
      </c>
      <c r="N396" s="99">
        <v>-50.751846959365992</v>
      </c>
      <c r="O396" s="99">
        <v>-14.437231686170012</v>
      </c>
      <c r="P396" s="99">
        <v>-62.235000000000007</v>
      </c>
      <c r="Q396" s="100">
        <v>-127.42407864553601</v>
      </c>
      <c r="R396" s="99">
        <v>0</v>
      </c>
      <c r="S396" s="99">
        <v>0</v>
      </c>
      <c r="T396" s="99">
        <v>0</v>
      </c>
      <c r="U396" s="99">
        <v>0</v>
      </c>
      <c r="V396" s="100">
        <v>0</v>
      </c>
      <c r="W396" s="99">
        <v>0</v>
      </c>
      <c r="X396" s="99">
        <v>0</v>
      </c>
      <c r="Y396" s="99">
        <v>0</v>
      </c>
      <c r="Z396" s="99">
        <v>0</v>
      </c>
      <c r="AA396" s="100">
        <v>0</v>
      </c>
      <c r="AB396" s="99">
        <v>0</v>
      </c>
      <c r="AC396" s="99">
        <v>0</v>
      </c>
      <c r="AD396" s="99">
        <v>0</v>
      </c>
      <c r="AE396" s="99">
        <v>0</v>
      </c>
      <c r="AF396" s="100">
        <v>0</v>
      </c>
      <c r="AG396" s="99">
        <v>0</v>
      </c>
      <c r="AH396" s="99">
        <v>0</v>
      </c>
      <c r="AI396" s="99">
        <v>0</v>
      </c>
      <c r="AJ396" s="99">
        <v>0</v>
      </c>
      <c r="AK396" s="100">
        <v>0</v>
      </c>
      <c r="AL396" s="99">
        <v>0</v>
      </c>
      <c r="AM396" s="99">
        <v>0</v>
      </c>
      <c r="AN396" s="99">
        <v>0</v>
      </c>
      <c r="AO396" s="99">
        <v>0</v>
      </c>
      <c r="AP396" s="99">
        <v>0</v>
      </c>
      <c r="AQ396" s="99">
        <v>0</v>
      </c>
      <c r="AR396" s="100">
        <v>0</v>
      </c>
      <c r="AS396" s="100">
        <v>0</v>
      </c>
      <c r="AT396" s="99">
        <v>0</v>
      </c>
      <c r="AU396" s="99">
        <v>0</v>
      </c>
    </row>
    <row r="397" spans="1:47">
      <c r="A397" s="123" t="s">
        <v>394</v>
      </c>
      <c r="B397" s="31" t="s">
        <v>373</v>
      </c>
      <c r="C397" s="98"/>
      <c r="D397" s="98"/>
      <c r="E397" s="98"/>
      <c r="F397" s="99"/>
      <c r="G397" s="100"/>
      <c r="H397" s="99">
        <v>0</v>
      </c>
      <c r="I397" s="99">
        <v>0</v>
      </c>
      <c r="J397" s="99">
        <v>0</v>
      </c>
      <c r="K397" s="99">
        <v>-43.446682000000003</v>
      </c>
      <c r="L397" s="100">
        <v>-43.446682000000003</v>
      </c>
      <c r="M397" s="99">
        <v>1.3113999999999999</v>
      </c>
      <c r="N397" s="99">
        <v>78.683999999999997</v>
      </c>
      <c r="O397" s="99">
        <v>20.8440473</v>
      </c>
      <c r="P397" s="99">
        <v>1.681</v>
      </c>
      <c r="Q397" s="100">
        <v>101.20904729999999</v>
      </c>
      <c r="R397" s="99">
        <v>0</v>
      </c>
      <c r="S397" s="99">
        <v>0</v>
      </c>
      <c r="T397" s="99">
        <v>-6.1609572000000004</v>
      </c>
      <c r="U397" s="99">
        <v>4.0633729000000001</v>
      </c>
      <c r="V397" s="100">
        <v>-2.0975843000000003</v>
      </c>
      <c r="W397" s="99">
        <v>-8.2434604</v>
      </c>
      <c r="X397" s="99">
        <v>-9.8394341999999995</v>
      </c>
      <c r="Y397" s="99">
        <v>-19.908999999999999</v>
      </c>
      <c r="Z397" s="99">
        <v>-20.988000000000003</v>
      </c>
      <c r="AA397" s="100">
        <v>-50.736434200000005</v>
      </c>
      <c r="AB397" s="99">
        <v>-19.8876462114</v>
      </c>
      <c r="AC397" s="99">
        <v>-11.180862983399999</v>
      </c>
      <c r="AD397" s="99">
        <v>-2.7343670226000008</v>
      </c>
      <c r="AE397" s="99">
        <v>-9.8526738221999999</v>
      </c>
      <c r="AF397" s="100">
        <v>-23.767903828199998</v>
      </c>
      <c r="AG397" s="99">
        <v>-2.8463568325999997</v>
      </c>
      <c r="AH397" s="99">
        <v>3.1839244437000001</v>
      </c>
      <c r="AI397" s="99">
        <v>0</v>
      </c>
      <c r="AJ397" s="99">
        <v>15.631129552400001</v>
      </c>
      <c r="AK397" s="100">
        <v>18.815053996100001</v>
      </c>
      <c r="AL397" s="99">
        <v>13.074866349699999</v>
      </c>
      <c r="AM397" s="99">
        <v>13.074866349699999</v>
      </c>
      <c r="AN397" s="99">
        <v>25.948849929400001</v>
      </c>
      <c r="AO397" s="99">
        <v>25.948849929400001</v>
      </c>
      <c r="AP397" s="99">
        <v>0</v>
      </c>
      <c r="AQ397" s="99">
        <v>0</v>
      </c>
      <c r="AR397" s="100">
        <v>39.0237162791</v>
      </c>
      <c r="AS397" s="100">
        <v>39.0237162791</v>
      </c>
      <c r="AT397" s="99">
        <v>0</v>
      </c>
      <c r="AU397" s="99">
        <v>0</v>
      </c>
    </row>
    <row r="398" spans="1:47">
      <c r="AS398" s="134"/>
    </row>
    <row r="399" spans="1:47">
      <c r="B399" s="21"/>
      <c r="C399" s="69"/>
      <c r="D399" s="69"/>
      <c r="E399" s="69"/>
      <c r="F399" s="69"/>
      <c r="G399" s="69"/>
      <c r="AS399" s="175"/>
    </row>
  </sheetData>
  <pageMargins left="0" right="0" top="0" bottom="0" header="0.31496062992125984" footer="0.31496062992125984"/>
  <pageSetup paperSize="9" scale="21" fitToHeight="0" orientation="portrait" r:id="rId1"/>
  <rowBreaks count="4" manualBreakCount="4">
    <brk id="88" max="22" man="1"/>
    <brk id="187" max="16383" man="1"/>
    <brk id="268" max="22" man="1"/>
    <brk id="353"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8080"/>
    <pageSetUpPr fitToPage="1"/>
  </sheetPr>
  <dimension ref="A1:XET399"/>
  <sheetViews>
    <sheetView showGridLines="0" topLeftCell="B6" zoomScale="85" zoomScaleNormal="85" zoomScaleSheetLayoutView="70" workbookViewId="0">
      <pane xSplit="1" ySplit="9" topLeftCell="AH15" activePane="bottomRight" state="frozen"/>
      <selection activeCell="B6" sqref="B6"/>
      <selection pane="topRight" activeCell="C6" sqref="C6"/>
      <selection pane="bottomLeft" activeCell="B15" sqref="B15"/>
      <selection pane="bottomRight" activeCell="AZ25" sqref="AZ25"/>
    </sheetView>
  </sheetViews>
  <sheetFormatPr baseColWidth="10" defaultColWidth="11.42578125" defaultRowHeight="12.75" outlineLevelRow="1" outlineLevelCol="1"/>
  <cols>
    <col min="1" max="1" width="21.5703125" style="170" hidden="1" customWidth="1" outlineLevel="1"/>
    <col min="2" max="2" width="36.5703125" style="170" customWidth="1" collapsed="1"/>
    <col min="3" max="12" width="12.5703125" style="170" customWidth="1" outlineLevel="1"/>
    <col min="13" max="14" width="12.5703125" style="170" customWidth="1"/>
    <col min="15" max="16" width="12.5703125" style="317" customWidth="1"/>
    <col min="17" max="17" width="12.5703125" style="170" customWidth="1"/>
    <col min="18" max="21" width="12.5703125" style="317" customWidth="1"/>
    <col min="22" max="22" width="12.5703125" style="170" customWidth="1"/>
    <col min="23" max="43" width="12.5703125" style="317" customWidth="1"/>
    <col min="44" max="44" width="11.42578125" customWidth="1"/>
    <col min="45" max="47" width="12.5703125" style="317" customWidth="1"/>
    <col min="48" max="48" width="6.28515625" customWidth="1"/>
    <col min="49" max="16384" width="11.42578125" style="290"/>
  </cols>
  <sheetData>
    <row r="1" spans="1:48" customFormat="1" hidden="1" outlineLevel="1">
      <c r="A1" s="83" t="s">
        <v>97</v>
      </c>
      <c r="B1" s="332"/>
      <c r="C1" s="55" t="s">
        <v>74</v>
      </c>
      <c r="D1" s="55" t="s">
        <v>75</v>
      </c>
      <c r="E1" s="84" t="s">
        <v>76</v>
      </c>
      <c r="F1" s="84" t="s">
        <v>77</v>
      </c>
      <c r="G1" s="53">
        <v>42369</v>
      </c>
      <c r="H1" s="55" t="s">
        <v>78</v>
      </c>
      <c r="I1" s="55" t="s">
        <v>79</v>
      </c>
      <c r="J1" s="84" t="s">
        <v>80</v>
      </c>
      <c r="K1" s="84" t="s">
        <v>81</v>
      </c>
      <c r="L1" s="53">
        <v>42735</v>
      </c>
      <c r="M1" s="55" t="s">
        <v>82</v>
      </c>
      <c r="N1" s="55" t="s">
        <v>83</v>
      </c>
      <c r="O1" s="84" t="s">
        <v>84</v>
      </c>
      <c r="P1" s="84" t="s">
        <v>85</v>
      </c>
      <c r="Q1" s="53">
        <v>43100</v>
      </c>
      <c r="R1" s="84" t="s">
        <v>86</v>
      </c>
      <c r="S1" s="84" t="s">
        <v>87</v>
      </c>
      <c r="T1" s="84" t="s">
        <v>88</v>
      </c>
      <c r="U1" s="84" t="s">
        <v>89</v>
      </c>
      <c r="V1" s="53">
        <v>43465</v>
      </c>
      <c r="W1" s="84" t="s">
        <v>90</v>
      </c>
      <c r="X1" s="84" t="s">
        <v>430</v>
      </c>
      <c r="Y1" s="84" t="s">
        <v>431</v>
      </c>
      <c r="Z1" s="84" t="s">
        <v>432</v>
      </c>
      <c r="AA1" s="53">
        <v>43830</v>
      </c>
      <c r="AB1" s="84" t="s">
        <v>433</v>
      </c>
      <c r="AC1" s="84" t="s">
        <v>434</v>
      </c>
      <c r="AD1" s="84" t="s">
        <v>437</v>
      </c>
      <c r="AE1" s="84" t="s">
        <v>438</v>
      </c>
      <c r="AF1" s="53">
        <v>44196</v>
      </c>
      <c r="AG1" s="84" t="s">
        <v>439</v>
      </c>
      <c r="AH1" s="84" t="s">
        <v>440</v>
      </c>
      <c r="AI1" s="84" t="s">
        <v>441</v>
      </c>
      <c r="AJ1" s="84" t="s">
        <v>443</v>
      </c>
      <c r="AK1" s="53">
        <v>44561</v>
      </c>
      <c r="AL1" s="84" t="s">
        <v>444</v>
      </c>
      <c r="AM1" s="84" t="s">
        <v>444</v>
      </c>
      <c r="AN1" s="84" t="s">
        <v>445</v>
      </c>
      <c r="AO1" s="84" t="s">
        <v>445</v>
      </c>
      <c r="AP1" s="84" t="s">
        <v>567</v>
      </c>
      <c r="AQ1" s="84" t="s">
        <v>574</v>
      </c>
      <c r="AR1" s="350">
        <v>44926</v>
      </c>
      <c r="AS1" s="350">
        <v>44926</v>
      </c>
      <c r="AT1" s="84" t="s">
        <v>602</v>
      </c>
      <c r="AU1" s="84" t="s">
        <v>613</v>
      </c>
      <c r="AV1" s="129"/>
    </row>
    <row r="2" spans="1:48" customFormat="1" hidden="1" outlineLevel="1">
      <c r="A2" s="83"/>
      <c r="B2" s="332"/>
      <c r="C2" s="55" t="str">
        <f>LEFT(C$1,3)&amp;RIGHT(C$1,2)&amp;"_"&amp;$3:$3</f>
        <v>T1-15_Underlying</v>
      </c>
      <c r="D2" s="55" t="str">
        <f>LEFT(D$1,3)&amp;RIGHT(D$1,2)&amp;"_"&amp;$3:$3</f>
        <v>T2-15_Underlying</v>
      </c>
      <c r="E2" s="84" t="str">
        <f>LEFT(E$1,3)&amp;RIGHT(E$1,2)&amp;"_"&amp;$3:$3</f>
        <v>T3-15_Underlying</v>
      </c>
      <c r="F2" s="84" t="str">
        <f>LEFT(F$1,3)&amp;RIGHT(F$1,2)&amp;"_"&amp;$3:$3</f>
        <v>T4-15_Underlying</v>
      </c>
      <c r="G2" s="53" t="e">
        <f>SUBSTITUTE(INDEX(#REF!,MONTH($1:$1)/3,1)&amp;RIGHT(YEAR($1:$1),2),"FY-","")&amp;"_"&amp;G$3</f>
        <v>#REF!</v>
      </c>
      <c r="H2" s="55" t="str">
        <f>LEFT(H$1,3)&amp;RIGHT(H$1,2)&amp;"_"&amp;$3:$3</f>
        <v>T1-16_Underlying</v>
      </c>
      <c r="I2" s="55" t="str">
        <f>LEFT(I$1,3)&amp;RIGHT(I$1,2)&amp;"_"&amp;$3:$3</f>
        <v>T2-16_Underlying</v>
      </c>
      <c r="J2" s="84" t="str">
        <f>LEFT(J$1,3)&amp;RIGHT(J$1,2)&amp;"_"&amp;$3:$3</f>
        <v>T3-16_Underlying</v>
      </c>
      <c r="K2" s="84" t="str">
        <f>LEFT(K$1,3)&amp;RIGHT(K$1,2)&amp;"_"&amp;$3:$3</f>
        <v>T4-16_Underlying</v>
      </c>
      <c r="L2" s="53" t="e">
        <f>SUBSTITUTE(INDEX(#REF!,MONTH($1:$1)/3,1)&amp;RIGHT(YEAR($1:$1),2),"FY-","")&amp;"_"&amp;L$3</f>
        <v>#REF!</v>
      </c>
      <c r="M2" s="55" t="s">
        <v>513</v>
      </c>
      <c r="N2" s="55" t="s">
        <v>514</v>
      </c>
      <c r="O2" s="84" t="s">
        <v>515</v>
      </c>
      <c r="P2" s="84" t="s">
        <v>516</v>
      </c>
      <c r="Q2" s="53" t="s">
        <v>517</v>
      </c>
      <c r="R2" s="84" t="s">
        <v>518</v>
      </c>
      <c r="S2" s="84" t="s">
        <v>519</v>
      </c>
      <c r="T2" s="84" t="s">
        <v>520</v>
      </c>
      <c r="U2" s="84" t="s">
        <v>521</v>
      </c>
      <c r="V2" s="53" t="s">
        <v>522</v>
      </c>
      <c r="W2" s="84" t="s">
        <v>523</v>
      </c>
      <c r="X2" s="84" t="s">
        <v>524</v>
      </c>
      <c r="Y2" s="84" t="s">
        <v>525</v>
      </c>
      <c r="Z2" s="84" t="s">
        <v>526</v>
      </c>
      <c r="AA2" s="53" t="s">
        <v>527</v>
      </c>
      <c r="AB2" s="84" t="s">
        <v>528</v>
      </c>
      <c r="AC2" s="84" t="s">
        <v>529</v>
      </c>
      <c r="AD2" s="84" t="s">
        <v>530</v>
      </c>
      <c r="AE2" s="84" t="s">
        <v>531</v>
      </c>
      <c r="AF2" s="53" t="s">
        <v>532</v>
      </c>
      <c r="AG2" s="84" t="s">
        <v>533</v>
      </c>
      <c r="AH2" s="84" t="s">
        <v>534</v>
      </c>
      <c r="AI2" s="84" t="s">
        <v>535</v>
      </c>
      <c r="AJ2" s="84" t="s">
        <v>536</v>
      </c>
      <c r="AK2" s="53" t="s">
        <v>537</v>
      </c>
      <c r="AL2" s="84" t="s">
        <v>538</v>
      </c>
      <c r="AM2" s="84" t="s">
        <v>538</v>
      </c>
      <c r="AN2" s="84" t="s">
        <v>570</v>
      </c>
      <c r="AO2" s="84" t="s">
        <v>570</v>
      </c>
      <c r="AP2" s="84" t="s">
        <v>575</v>
      </c>
      <c r="AQ2" s="84" t="s">
        <v>606</v>
      </c>
      <c r="AR2" s="53" t="s">
        <v>578</v>
      </c>
      <c r="AS2" s="53" t="s">
        <v>578</v>
      </c>
      <c r="AT2" s="84" t="s">
        <v>611</v>
      </c>
      <c r="AU2" s="84" t="str">
        <f>LEFT(AU$1,3)&amp;RIGHT(AU$1,2)&amp;"_"&amp;$3:$3</f>
        <v>T2-23_Underlying</v>
      </c>
      <c r="AV2" s="129"/>
    </row>
    <row r="3" spans="1:48" customFormat="1" hidden="1" outlineLevel="1">
      <c r="A3" s="83" t="s">
        <v>395</v>
      </c>
      <c r="B3" s="333" t="s">
        <v>95</v>
      </c>
      <c r="C3" s="57" t="str">
        <f t="shared" ref="C3:L3" si="0">$B$3</f>
        <v>Underlying</v>
      </c>
      <c r="D3" s="57" t="str">
        <f t="shared" si="0"/>
        <v>Underlying</v>
      </c>
      <c r="E3" s="57" t="str">
        <f t="shared" si="0"/>
        <v>Underlying</v>
      </c>
      <c r="F3" s="57" t="str">
        <f t="shared" si="0"/>
        <v>Underlying</v>
      </c>
      <c r="G3" s="57" t="str">
        <f t="shared" si="0"/>
        <v>Underlying</v>
      </c>
      <c r="H3" s="57" t="str">
        <f t="shared" si="0"/>
        <v>Underlying</v>
      </c>
      <c r="I3" s="57" t="str">
        <f t="shared" si="0"/>
        <v>Underlying</v>
      </c>
      <c r="J3" s="57" t="str">
        <f t="shared" si="0"/>
        <v>Underlying</v>
      </c>
      <c r="K3" s="57" t="str">
        <f t="shared" si="0"/>
        <v>Underlying</v>
      </c>
      <c r="L3" s="57" t="str">
        <f t="shared" si="0"/>
        <v>Underlying</v>
      </c>
      <c r="M3" s="57" t="s">
        <v>95</v>
      </c>
      <c r="N3" s="57" t="s">
        <v>95</v>
      </c>
      <c r="O3" s="57" t="s">
        <v>95</v>
      </c>
      <c r="P3" s="57" t="s">
        <v>95</v>
      </c>
      <c r="Q3" s="57" t="s">
        <v>95</v>
      </c>
      <c r="R3" s="57" t="s">
        <v>95</v>
      </c>
      <c r="S3" s="57" t="s">
        <v>95</v>
      </c>
      <c r="T3" s="57" t="s">
        <v>95</v>
      </c>
      <c r="U3" s="57" t="s">
        <v>95</v>
      </c>
      <c r="V3" s="57" t="s">
        <v>95</v>
      </c>
      <c r="W3" s="57" t="s">
        <v>95</v>
      </c>
      <c r="X3" s="57" t="s">
        <v>95</v>
      </c>
      <c r="Y3" s="57" t="s">
        <v>95</v>
      </c>
      <c r="Z3" s="57" t="s">
        <v>95</v>
      </c>
      <c r="AA3" s="57" t="s">
        <v>95</v>
      </c>
      <c r="AB3" s="57" t="s">
        <v>95</v>
      </c>
      <c r="AC3" s="57" t="s">
        <v>95</v>
      </c>
      <c r="AD3" s="57" t="s">
        <v>95</v>
      </c>
      <c r="AE3" s="57" t="s">
        <v>95</v>
      </c>
      <c r="AF3" s="57" t="s">
        <v>95</v>
      </c>
      <c r="AG3" s="57" t="s">
        <v>95</v>
      </c>
      <c r="AH3" s="57" t="s">
        <v>95</v>
      </c>
      <c r="AI3" s="57" t="s">
        <v>95</v>
      </c>
      <c r="AJ3" s="57" t="s">
        <v>95</v>
      </c>
      <c r="AK3" s="57" t="s">
        <v>95</v>
      </c>
      <c r="AL3" s="57" t="s">
        <v>95</v>
      </c>
      <c r="AM3" s="57" t="s">
        <v>95</v>
      </c>
      <c r="AN3" s="57" t="s">
        <v>95</v>
      </c>
      <c r="AO3" s="57" t="s">
        <v>95</v>
      </c>
      <c r="AP3" s="57" t="s">
        <v>95</v>
      </c>
      <c r="AQ3" s="57" t="s">
        <v>95</v>
      </c>
      <c r="AR3" s="57" t="s">
        <v>95</v>
      </c>
      <c r="AS3" s="57" t="s">
        <v>95</v>
      </c>
      <c r="AT3" s="57" t="s">
        <v>95</v>
      </c>
      <c r="AU3" s="57" t="str">
        <f>$B$3</f>
        <v>Underlying</v>
      </c>
      <c r="AV3" s="130"/>
    </row>
    <row r="4" spans="1:48" customFormat="1" ht="14.25" hidden="1" outlineLevel="1">
      <c r="A4" s="83"/>
      <c r="B4" s="334"/>
      <c r="C4" s="87"/>
      <c r="D4" s="87"/>
      <c r="E4" s="87"/>
      <c r="F4" s="87"/>
      <c r="G4" s="87"/>
      <c r="H4" s="87"/>
      <c r="I4" s="87"/>
      <c r="J4" s="87"/>
      <c r="K4" s="86"/>
      <c r="L4" s="87"/>
      <c r="M4" s="131"/>
      <c r="N4" s="131"/>
      <c r="O4" s="132"/>
      <c r="P4" s="132"/>
      <c r="Q4" s="87"/>
      <c r="R4" s="132"/>
      <c r="S4" s="132"/>
      <c r="T4" s="132"/>
      <c r="U4" s="132"/>
      <c r="V4" s="87"/>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3"/>
    </row>
    <row r="5" spans="1:48" customFormat="1" hidden="1" outlineLevel="1">
      <c r="A5" s="21"/>
      <c r="B5" s="88"/>
      <c r="C5" s="88"/>
      <c r="D5" s="88"/>
      <c r="E5" s="88"/>
      <c r="F5" s="88"/>
      <c r="G5" s="88"/>
      <c r="H5" s="88"/>
      <c r="I5" s="88"/>
      <c r="J5" s="88"/>
      <c r="K5" s="88"/>
      <c r="L5" s="88"/>
      <c r="M5" s="88"/>
      <c r="N5" s="88"/>
      <c r="O5" s="134"/>
      <c r="P5" s="134"/>
      <c r="Q5" s="88"/>
      <c r="R5" s="134"/>
      <c r="S5" s="134"/>
      <c r="T5" s="134"/>
      <c r="U5" s="134"/>
      <c r="V5" s="88"/>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5"/>
    </row>
    <row r="6" spans="1:48" customFormat="1" collapsed="1">
      <c r="A6" s="21"/>
      <c r="B6" s="88"/>
      <c r="C6" s="88"/>
      <c r="D6" s="88"/>
      <c r="E6" s="88"/>
      <c r="F6" s="88"/>
      <c r="G6" s="88"/>
      <c r="H6" s="88"/>
      <c r="I6" s="88"/>
      <c r="J6" s="88"/>
      <c r="K6" s="88"/>
      <c r="L6" s="88"/>
      <c r="M6" s="88"/>
      <c r="N6" s="88"/>
      <c r="O6" s="134"/>
      <c r="P6" s="134"/>
      <c r="Q6" s="88"/>
      <c r="R6" s="134"/>
      <c r="S6" s="134"/>
      <c r="T6" s="134"/>
      <c r="U6" s="134"/>
      <c r="V6" s="88"/>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5"/>
    </row>
    <row r="7" spans="1:48" customFormat="1">
      <c r="A7" s="21"/>
      <c r="B7" s="88"/>
      <c r="C7" s="88"/>
      <c r="D7" s="88"/>
      <c r="E7" s="88"/>
      <c r="F7" s="88"/>
      <c r="G7" s="88"/>
      <c r="H7" s="88"/>
      <c r="I7" s="88"/>
      <c r="J7" s="88"/>
      <c r="K7" s="88"/>
      <c r="L7" s="88"/>
      <c r="M7" s="88"/>
      <c r="N7" s="88"/>
      <c r="O7" s="134"/>
      <c r="P7" s="134"/>
      <c r="Q7" s="88"/>
      <c r="R7" s="134"/>
      <c r="S7" s="134"/>
      <c r="T7" s="134"/>
      <c r="U7" s="134"/>
      <c r="V7" s="88"/>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5"/>
    </row>
    <row r="8" spans="1:48" customFormat="1">
      <c r="A8" s="21"/>
      <c r="B8" s="88"/>
      <c r="C8" s="88"/>
      <c r="D8" s="88"/>
      <c r="E8" s="88"/>
      <c r="F8" s="88"/>
      <c r="G8" s="88"/>
      <c r="H8" s="88"/>
      <c r="I8" s="88"/>
      <c r="J8" s="88"/>
      <c r="K8" s="88"/>
      <c r="L8" s="88"/>
      <c r="M8" s="88"/>
      <c r="N8" s="88"/>
      <c r="O8" s="134"/>
      <c r="P8" s="134"/>
      <c r="Q8" s="88"/>
      <c r="R8" s="134"/>
      <c r="S8" s="134"/>
      <c r="T8" s="134"/>
      <c r="U8" s="134"/>
      <c r="V8" s="88"/>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5"/>
    </row>
    <row r="9" spans="1:48" customFormat="1">
      <c r="A9" s="21"/>
      <c r="B9" s="88"/>
      <c r="C9" s="88"/>
      <c r="D9" s="88"/>
      <c r="E9" s="88"/>
      <c r="F9" s="88"/>
      <c r="G9" s="88"/>
      <c r="H9" s="88"/>
      <c r="I9" s="88"/>
      <c r="J9" s="88"/>
      <c r="K9" s="88"/>
      <c r="L9" s="88"/>
      <c r="M9" s="88"/>
      <c r="N9" s="88"/>
      <c r="O9" s="134"/>
      <c r="P9" s="134"/>
      <c r="Q9" s="88"/>
      <c r="R9" s="134"/>
      <c r="S9" s="134"/>
      <c r="T9" s="134"/>
      <c r="U9" s="134"/>
      <c r="V9" s="88"/>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5"/>
    </row>
    <row r="10" spans="1:48" customFormat="1" ht="19.5">
      <c r="A10" s="21"/>
      <c r="B10" s="2" t="str">
        <f>"CRÉDIT AGRICOLE S.A. QUARTERLY SERIES - "&amp;UPPER($B$3)&amp;" EARNINGS"</f>
        <v>CRÉDIT AGRICOLE S.A. QUARTERLY SERIES - UNDERLYING EARNINGS</v>
      </c>
      <c r="C10" s="88"/>
      <c r="D10" s="88"/>
      <c r="E10" s="88"/>
      <c r="F10" s="88"/>
      <c r="G10" s="88"/>
      <c r="H10" s="88"/>
      <c r="I10" s="88"/>
      <c r="J10" s="88"/>
      <c r="K10" s="88"/>
      <c r="L10" s="88"/>
      <c r="M10" s="88"/>
      <c r="N10" s="88"/>
      <c r="O10" s="134"/>
      <c r="P10" s="134"/>
      <c r="Q10" s="88"/>
      <c r="R10" s="134"/>
      <c r="S10" s="134"/>
      <c r="T10" s="134"/>
      <c r="U10" s="134"/>
      <c r="V10" s="88"/>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5"/>
    </row>
    <row r="11" spans="1:48" customFormat="1">
      <c r="A11" s="21"/>
      <c r="B11" s="88"/>
      <c r="C11" s="88"/>
      <c r="D11" s="88"/>
      <c r="E11" s="88"/>
      <c r="F11" s="88"/>
      <c r="G11" s="88"/>
      <c r="H11" s="88"/>
      <c r="I11" s="88"/>
      <c r="J11" s="88"/>
      <c r="K11" s="88"/>
      <c r="L11" s="88"/>
      <c r="M11" s="88"/>
      <c r="N11" s="88"/>
      <c r="O11" s="134"/>
      <c r="P11" s="134"/>
      <c r="Q11" s="88"/>
      <c r="R11" s="134"/>
      <c r="S11" s="134"/>
      <c r="T11" s="134"/>
      <c r="U11" s="134"/>
      <c r="V11" s="88"/>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5"/>
    </row>
    <row r="12" spans="1:48" customFormat="1" ht="16.5" thickBot="1">
      <c r="A12" s="21"/>
      <c r="B12" s="89" t="s">
        <v>99</v>
      </c>
      <c r="C12" s="90"/>
      <c r="D12" s="90"/>
      <c r="E12" s="90"/>
      <c r="F12" s="90"/>
      <c r="G12" s="90"/>
      <c r="H12" s="90"/>
      <c r="I12" s="90"/>
      <c r="J12" s="90"/>
      <c r="K12" s="90"/>
      <c r="L12" s="90"/>
      <c r="M12" s="90"/>
      <c r="N12" s="90"/>
      <c r="O12" s="136"/>
      <c r="P12" s="136"/>
      <c r="Q12" s="90"/>
      <c r="R12" s="136"/>
      <c r="S12" s="136"/>
      <c r="T12" s="136"/>
      <c r="U12" s="136"/>
      <c r="V12" s="90"/>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5"/>
    </row>
    <row r="13" spans="1:48" customFormat="1">
      <c r="A13" s="21"/>
      <c r="B13" s="88"/>
      <c r="C13" s="88"/>
      <c r="D13" s="88"/>
      <c r="E13" s="88"/>
      <c r="F13" s="88"/>
      <c r="G13" s="88"/>
      <c r="H13" s="88"/>
      <c r="I13" s="88"/>
      <c r="J13" s="88"/>
      <c r="K13" s="88"/>
      <c r="L13" s="88"/>
      <c r="M13" s="88"/>
      <c r="N13" s="88"/>
      <c r="O13" s="134"/>
      <c r="P13" s="134"/>
      <c r="Q13" s="88"/>
      <c r="R13" s="134"/>
      <c r="S13" s="134"/>
      <c r="T13" s="134"/>
      <c r="U13" s="134"/>
      <c r="V13" s="88"/>
      <c r="W13" s="134"/>
      <c r="X13" s="134"/>
      <c r="Y13" s="134"/>
      <c r="Z13" s="134"/>
      <c r="AA13" s="134"/>
      <c r="AB13" s="134"/>
      <c r="AC13" s="134"/>
      <c r="AD13" s="134"/>
      <c r="AE13" s="134"/>
      <c r="AF13" s="134"/>
      <c r="AG13" s="134"/>
      <c r="AH13" s="134"/>
      <c r="AI13" s="134"/>
      <c r="AJ13" s="134"/>
      <c r="AK13" s="134"/>
      <c r="AL13" s="134"/>
      <c r="AM13" s="328" t="s">
        <v>601</v>
      </c>
      <c r="AN13" s="134"/>
      <c r="AO13" s="328" t="s">
        <v>601</v>
      </c>
      <c r="AP13" s="134"/>
      <c r="AQ13" s="134"/>
      <c r="AS13" s="328" t="s">
        <v>601</v>
      </c>
      <c r="AT13" s="134"/>
      <c r="AU13" s="134"/>
      <c r="AV13" s="135"/>
    </row>
    <row r="14" spans="1:48" customFormat="1" ht="25.5">
      <c r="A14" s="21"/>
      <c r="B14" s="335" t="s">
        <v>24</v>
      </c>
      <c r="C14" s="327" t="str">
        <f>SUBSTITUTE(SUBSTITUTE($1:$1,"T","Q"),"-20","-")&amp;"
"&amp;$3:$3</f>
        <v>Q1-15
Underlying</v>
      </c>
      <c r="D14" s="327" t="str">
        <f>SUBSTITUTE(SUBSTITUTE($1:$1,"T","Q"),"-20","-")&amp;"
"&amp;$3:$3</f>
        <v>Q2-15
Underlying</v>
      </c>
      <c r="E14" s="327" t="str">
        <f>SUBSTITUTE(SUBSTITUTE($1:$1,"T","Q"),"-20","-")&amp;"
"&amp;$3:$3</f>
        <v>Q3-15
Underlying</v>
      </c>
      <c r="F14" s="327" t="str">
        <f>SUBSTITUTE(SUBSTITUTE($1:$1,"T","Q"),"-20","-")&amp;"
"&amp;$3:$3</f>
        <v>Q4-15
Underlying</v>
      </c>
      <c r="G14" s="327" t="e">
        <f>INDEX(#REF!,MONTH($1:$1)/3,1)&amp;RIGHT(YEAR($1:$1),2)&amp;"
"&amp;$3:$3</f>
        <v>#REF!</v>
      </c>
      <c r="H14" s="327" t="str">
        <f>SUBSTITUTE(SUBSTITUTE($1:$1,"T","Q"),"-20","-")&amp;"
"&amp;$3:$3</f>
        <v>Q1-16
Underlying</v>
      </c>
      <c r="I14" s="327" t="str">
        <f>SUBSTITUTE(SUBSTITUTE($1:$1,"T","Q"),"-20","-")&amp;"
"&amp;$3:$3</f>
        <v>Q2-16
Underlying</v>
      </c>
      <c r="J14" s="327" t="str">
        <f>SUBSTITUTE(SUBSTITUTE($1:$1,"T","Q"),"-20","-")&amp;"
"&amp;$3:$3</f>
        <v>Q3-16
Underlying</v>
      </c>
      <c r="K14" s="327" t="str">
        <f>SUBSTITUTE(SUBSTITUTE($1:$1,"T","Q"),"-20","-")&amp;"
"&amp;$3:$3</f>
        <v>Q4-16
Underlying</v>
      </c>
      <c r="L14" s="327" t="e">
        <f>INDEX(#REF!,MONTH($1:$1)/3,1)&amp;RIGHT(YEAR($1:$1),2)&amp;"
"&amp;$3:$3</f>
        <v>#REF!</v>
      </c>
      <c r="M14" s="328" t="s">
        <v>539</v>
      </c>
      <c r="N14" s="328" t="s">
        <v>540</v>
      </c>
      <c r="O14" s="328" t="s">
        <v>541</v>
      </c>
      <c r="P14" s="328" t="s">
        <v>542</v>
      </c>
      <c r="Q14" s="327" t="s">
        <v>543</v>
      </c>
      <c r="R14" s="328" t="s">
        <v>544</v>
      </c>
      <c r="S14" s="328" t="s">
        <v>545</v>
      </c>
      <c r="T14" s="328" t="s">
        <v>546</v>
      </c>
      <c r="U14" s="328" t="s">
        <v>547</v>
      </c>
      <c r="V14" s="327" t="s">
        <v>548</v>
      </c>
      <c r="W14" s="328" t="s">
        <v>549</v>
      </c>
      <c r="X14" s="328" t="s">
        <v>550</v>
      </c>
      <c r="Y14" s="328" t="s">
        <v>551</v>
      </c>
      <c r="Z14" s="328" t="s">
        <v>552</v>
      </c>
      <c r="AA14" s="328" t="s">
        <v>553</v>
      </c>
      <c r="AB14" s="328" t="s">
        <v>554</v>
      </c>
      <c r="AC14" s="328" t="s">
        <v>555</v>
      </c>
      <c r="AD14" s="328" t="s">
        <v>556</v>
      </c>
      <c r="AE14" s="328" t="s">
        <v>557</v>
      </c>
      <c r="AF14" s="328" t="s">
        <v>558</v>
      </c>
      <c r="AG14" s="328" t="s">
        <v>559</v>
      </c>
      <c r="AH14" s="328" t="s">
        <v>560</v>
      </c>
      <c r="AI14" s="328" t="s">
        <v>561</v>
      </c>
      <c r="AJ14" s="328" t="s">
        <v>562</v>
      </c>
      <c r="AK14" s="328" t="s">
        <v>563</v>
      </c>
      <c r="AL14" s="328" t="s">
        <v>564</v>
      </c>
      <c r="AM14" s="328" t="s">
        <v>564</v>
      </c>
      <c r="AN14" s="328" t="s">
        <v>571</v>
      </c>
      <c r="AO14" s="328" t="s">
        <v>571</v>
      </c>
      <c r="AP14" s="328" t="s">
        <v>576</v>
      </c>
      <c r="AQ14" s="328" t="s">
        <v>607</v>
      </c>
      <c r="AR14" s="327" t="s">
        <v>608</v>
      </c>
      <c r="AS14" s="328" t="s">
        <v>614</v>
      </c>
      <c r="AT14" s="328" t="s">
        <v>612</v>
      </c>
      <c r="AU14" s="328" t="str">
        <f>SUBSTITUTE(SUBSTITUTE($1:$1,"T","Q"),"-20","-")&amp;"
"&amp;$3:$3</f>
        <v>Q2-23
Underlying</v>
      </c>
      <c r="AV14" s="135"/>
    </row>
    <row r="15" spans="1:48" customFormat="1">
      <c r="A15" s="21"/>
      <c r="B15" s="336"/>
      <c r="C15" s="88"/>
      <c r="D15" s="88"/>
      <c r="E15" s="88"/>
      <c r="F15" s="88"/>
      <c r="G15" s="88"/>
      <c r="H15" s="88"/>
      <c r="I15" s="88"/>
      <c r="J15" s="88"/>
      <c r="K15" s="88"/>
      <c r="L15" s="88"/>
      <c r="M15" s="134"/>
      <c r="N15" s="134"/>
      <c r="O15" s="134"/>
      <c r="P15" s="134"/>
      <c r="Q15" s="88"/>
      <c r="R15" s="134"/>
      <c r="S15" s="134"/>
      <c r="T15" s="134"/>
      <c r="U15" s="134"/>
      <c r="V15" s="88"/>
      <c r="W15" s="134"/>
      <c r="X15" s="134"/>
      <c r="Y15" s="134"/>
      <c r="Z15" s="134"/>
      <c r="AA15" s="134"/>
      <c r="AB15" s="134"/>
      <c r="AC15" s="134"/>
      <c r="AD15" s="134"/>
      <c r="AE15" s="134"/>
      <c r="AF15" s="134"/>
      <c r="AG15" s="134"/>
      <c r="AH15" s="134"/>
      <c r="AI15" s="134"/>
      <c r="AJ15" s="134"/>
      <c r="AK15" s="134"/>
      <c r="AL15" s="134"/>
      <c r="AM15" s="134"/>
      <c r="AN15" s="134"/>
      <c r="AO15" s="134"/>
      <c r="AP15" s="134"/>
      <c r="AQ15" s="134"/>
      <c r="AS15" s="134"/>
      <c r="AT15" s="134"/>
      <c r="AU15" s="134"/>
      <c r="AV15" s="135"/>
    </row>
    <row r="16" spans="1:48" customFormat="1">
      <c r="A16" s="23" t="s">
        <v>105</v>
      </c>
      <c r="B16" s="337" t="s">
        <v>26</v>
      </c>
      <c r="C16" s="91">
        <v>4359</v>
      </c>
      <c r="D16" s="91">
        <v>4628</v>
      </c>
      <c r="E16" s="91">
        <v>3918</v>
      </c>
      <c r="F16" s="92">
        <v>4289</v>
      </c>
      <c r="G16" s="93">
        <f t="shared" ref="G16:G30" si="1">SUM(C16:F16)</f>
        <v>17194</v>
      </c>
      <c r="H16" s="92">
        <v>4193.8386682201699</v>
      </c>
      <c r="I16" s="92">
        <v>4337.1358253951203</v>
      </c>
      <c r="J16" s="92">
        <v>4411.7104828648598</v>
      </c>
      <c r="K16" s="92">
        <v>4563.4386647006995</v>
      </c>
      <c r="L16" s="93">
        <v>17506.1236411809</v>
      </c>
      <c r="M16" s="171">
        <v>4778.8810532122507</v>
      </c>
      <c r="N16" s="171">
        <v>4619.3027191521896</v>
      </c>
      <c r="O16" s="171">
        <v>4564.2409639376719</v>
      </c>
      <c r="P16" s="171">
        <v>4809.6513954499396</v>
      </c>
      <c r="Q16" s="93">
        <v>18772.07613175207</v>
      </c>
      <c r="R16" s="171">
        <v>4899.8378404554123</v>
      </c>
      <c r="S16" s="171">
        <v>5145.9329645600237</v>
      </c>
      <c r="T16" s="171">
        <v>4834.2716408999904</v>
      </c>
      <c r="U16" s="171">
        <v>4814.4237926454325</v>
      </c>
      <c r="V16" s="93">
        <v>19694.466238560868</v>
      </c>
      <c r="W16" s="171">
        <v>4902.5080508318297</v>
      </c>
      <c r="X16" s="171">
        <v>5178.8081834550649</v>
      </c>
      <c r="Y16" s="171">
        <v>5073.3062253014205</v>
      </c>
      <c r="Z16" s="171">
        <v>5184.2228445461596</v>
      </c>
      <c r="AA16" s="93">
        <v>20338.845304134436</v>
      </c>
      <c r="AB16" s="171">
        <v>5137.3722142055649</v>
      </c>
      <c r="AC16" s="171">
        <v>5184.7198750473499</v>
      </c>
      <c r="AD16" s="171">
        <v>5143.1780326257303</v>
      </c>
      <c r="AE16" s="171">
        <v>5298.5007566044942</v>
      </c>
      <c r="AF16" s="93">
        <v>20763.770878483101</v>
      </c>
      <c r="AG16" s="171">
        <v>5507.7268777058698</v>
      </c>
      <c r="AH16" s="171">
        <v>5829.0093985167696</v>
      </c>
      <c r="AI16" s="171">
        <v>5534.9969483906443</v>
      </c>
      <c r="AJ16" s="171">
        <v>5778.8985107927983</v>
      </c>
      <c r="AK16" s="93">
        <v>22650.631735406125</v>
      </c>
      <c r="AL16" s="171">
        <v>5928.5734629206399</v>
      </c>
      <c r="AM16" s="171">
        <v>5574.6332098930598</v>
      </c>
      <c r="AN16" s="171">
        <v>6187.551252673793</v>
      </c>
      <c r="AO16" s="171">
        <v>5476.5760530046728</v>
      </c>
      <c r="AP16" s="171">
        <v>5585.1568872431544</v>
      </c>
      <c r="AQ16" s="171">
        <v>6031.9827977906789</v>
      </c>
      <c r="AR16" s="93">
        <v>23733.264400628264</v>
      </c>
      <c r="AS16" s="93">
        <v>22423.256536103567</v>
      </c>
      <c r="AT16" s="171">
        <v>6152.7975860305542</v>
      </c>
      <c r="AU16" s="171">
        <v>6329.3376371996455</v>
      </c>
      <c r="AV16" s="135"/>
    </row>
    <row r="17" spans="1:48" customFormat="1">
      <c r="A17" s="21" t="s">
        <v>106</v>
      </c>
      <c r="B17" s="338" t="s">
        <v>28</v>
      </c>
      <c r="C17" s="94">
        <v>-3153</v>
      </c>
      <c r="D17" s="94">
        <v>-2786</v>
      </c>
      <c r="E17" s="94">
        <v>-2738</v>
      </c>
      <c r="F17" s="95">
        <v>-2906</v>
      </c>
      <c r="G17" s="96">
        <f t="shared" si="1"/>
        <v>-11583</v>
      </c>
      <c r="H17" s="95">
        <v>-3175.52530232955</v>
      </c>
      <c r="I17" s="95">
        <v>-2808.7682467780201</v>
      </c>
      <c r="J17" s="95">
        <v>-2688.0808593635902</v>
      </c>
      <c r="K17" s="95">
        <v>-2930.1180973180099</v>
      </c>
      <c r="L17" s="96">
        <v>-11602.4925057892</v>
      </c>
      <c r="M17" s="95">
        <v>-3222.4678605034601</v>
      </c>
      <c r="N17" s="95">
        <v>-2778.9524219063601</v>
      </c>
      <c r="O17" s="95">
        <v>-2875.3459040471598</v>
      </c>
      <c r="P17" s="95">
        <v>-3150.3364454001098</v>
      </c>
      <c r="Q17" s="96">
        <v>-12027.1026318571</v>
      </c>
      <c r="R17" s="95">
        <v>-3391.7311496313723</v>
      </c>
      <c r="S17" s="95">
        <v>-2984.4135285736406</v>
      </c>
      <c r="T17" s="95">
        <v>-2978.7394341349791</v>
      </c>
      <c r="U17" s="95">
        <v>-3174.6301698401539</v>
      </c>
      <c r="V17" s="96">
        <v>-12529.514282180206</v>
      </c>
      <c r="W17" s="95">
        <v>-3435.5788164208998</v>
      </c>
      <c r="X17" s="95">
        <v>-3038.3258118660001</v>
      </c>
      <c r="Y17" s="95">
        <v>-3026.90913588484</v>
      </c>
      <c r="Z17" s="95">
        <v>-3244.2581036557599</v>
      </c>
      <c r="AA17" s="96">
        <v>-12745.071867827501</v>
      </c>
      <c r="AB17" s="95">
        <v>-3554.45778926</v>
      </c>
      <c r="AC17" s="95">
        <v>-3054.29377765443</v>
      </c>
      <c r="AD17" s="95">
        <v>-2987.6747100202001</v>
      </c>
      <c r="AE17" s="95">
        <v>-3208.0620656934002</v>
      </c>
      <c r="AF17" s="96">
        <v>-12804.488342627999</v>
      </c>
      <c r="AG17" s="95">
        <v>-3703.1745365870102</v>
      </c>
      <c r="AH17" s="95">
        <v>-3232.78136802875</v>
      </c>
      <c r="AI17" s="95">
        <v>-3244.8073708849925</v>
      </c>
      <c r="AJ17" s="95">
        <v>-3423.3678330998519</v>
      </c>
      <c r="AK17" s="96">
        <v>-13604.131108600623</v>
      </c>
      <c r="AL17" s="95">
        <v>-4135.5943618319398</v>
      </c>
      <c r="AM17" s="95">
        <v>-3750.6483618319398</v>
      </c>
      <c r="AN17" s="95">
        <v>-3398.8960793431597</v>
      </c>
      <c r="AO17" s="95">
        <v>-3071.2042815203799</v>
      </c>
      <c r="AP17" s="95">
        <v>-3393.8273945727797</v>
      </c>
      <c r="AQ17" s="95">
        <v>-3541.0476533876299</v>
      </c>
      <c r="AR17" s="96">
        <v>-14469.3654891355</v>
      </c>
      <c r="AS17" s="96">
        <v>-13150.6771258603</v>
      </c>
      <c r="AT17" s="95">
        <v>-3840.7016595701798</v>
      </c>
      <c r="AU17" s="95">
        <v>-3196.0194453363906</v>
      </c>
      <c r="AV17" s="135"/>
    </row>
    <row r="18" spans="1:48" customFormat="1">
      <c r="A18" s="97" t="s">
        <v>107</v>
      </c>
      <c r="B18" s="339" t="s">
        <v>30</v>
      </c>
      <c r="C18" s="98"/>
      <c r="D18" s="98"/>
      <c r="E18" s="98"/>
      <c r="F18" s="99"/>
      <c r="G18" s="100"/>
      <c r="H18" s="99">
        <v>-208.20000000000002</v>
      </c>
      <c r="I18" s="99">
        <v>-37.289999999999985</v>
      </c>
      <c r="J18" s="99">
        <v>4.5919999999999996</v>
      </c>
      <c r="K18" s="99">
        <v>0</v>
      </c>
      <c r="L18" s="100">
        <v>-240.898</v>
      </c>
      <c r="M18" s="99">
        <v>-232.29000000000002</v>
      </c>
      <c r="N18" s="99">
        <v>-9.8051777258163604</v>
      </c>
      <c r="O18" s="99">
        <v>0</v>
      </c>
      <c r="P18" s="99">
        <v>0</v>
      </c>
      <c r="Q18" s="100">
        <v>-242.09517772581637</v>
      </c>
      <c r="R18" s="99">
        <v>-291.28229388248832</v>
      </c>
      <c r="S18" s="99">
        <v>-10.815904254287659</v>
      </c>
      <c r="T18" s="99">
        <v>0</v>
      </c>
      <c r="U18" s="99">
        <v>0</v>
      </c>
      <c r="V18" s="100">
        <v>-302.09819813677598</v>
      </c>
      <c r="W18" s="99">
        <v>-331.77900396668571</v>
      </c>
      <c r="X18" s="99">
        <v>-5.6986711717985052</v>
      </c>
      <c r="Y18" s="99">
        <v>-2.36</v>
      </c>
      <c r="Z18" s="99">
        <v>-3.5239115158010037E-3</v>
      </c>
      <c r="AA18" s="100">
        <v>-339.84119905</v>
      </c>
      <c r="AB18" s="99">
        <v>-360.32877207942448</v>
      </c>
      <c r="AC18" s="99">
        <v>-78.511224245599152</v>
      </c>
      <c r="AD18" s="99">
        <v>0</v>
      </c>
      <c r="AE18" s="99">
        <v>0</v>
      </c>
      <c r="AF18" s="100">
        <v>-438.83999632502366</v>
      </c>
      <c r="AG18" s="99">
        <v>-510.43716979546252</v>
      </c>
      <c r="AH18" s="99">
        <v>-11.319725846015992</v>
      </c>
      <c r="AI18" s="99">
        <v>0</v>
      </c>
      <c r="AJ18" s="99">
        <v>0</v>
      </c>
      <c r="AK18" s="100">
        <v>-521.75689564147854</v>
      </c>
      <c r="AL18" s="99">
        <v>-636.31955351604836</v>
      </c>
      <c r="AM18" s="99">
        <v>-636.31955351604836</v>
      </c>
      <c r="AN18" s="99">
        <v>-10.682845905336137</v>
      </c>
      <c r="AO18" s="99">
        <v>-10.682845905336137</v>
      </c>
      <c r="AP18" s="99">
        <v>0</v>
      </c>
      <c r="AQ18" s="99">
        <v>0</v>
      </c>
      <c r="AR18" s="100">
        <v>-647.00239942138444</v>
      </c>
      <c r="AS18" s="100">
        <v>-647.00239942138444</v>
      </c>
      <c r="AT18" s="99">
        <v>-512.61224216409096</v>
      </c>
      <c r="AU18" s="99">
        <v>3.6239645940909124</v>
      </c>
      <c r="AV18" s="135"/>
    </row>
    <row r="19" spans="1:48" customFormat="1">
      <c r="A19" s="23" t="s">
        <v>108</v>
      </c>
      <c r="B19" s="337" t="s">
        <v>32</v>
      </c>
      <c r="C19" s="91">
        <v>1206</v>
      </c>
      <c r="D19" s="91">
        <v>1842</v>
      </c>
      <c r="E19" s="91">
        <v>1180</v>
      </c>
      <c r="F19" s="92">
        <v>1383</v>
      </c>
      <c r="G19" s="93">
        <f t="shared" si="1"/>
        <v>5611</v>
      </c>
      <c r="H19" s="92">
        <v>1018.313365890618</v>
      </c>
      <c r="I19" s="92">
        <v>1528.36757861711</v>
      </c>
      <c r="J19" s="92">
        <v>1723.6296235012701</v>
      </c>
      <c r="K19" s="92">
        <v>1633.3205673826901</v>
      </c>
      <c r="L19" s="93">
        <v>5903.6311353916899</v>
      </c>
      <c r="M19" s="171">
        <v>1556.4131927087901</v>
      </c>
      <c r="N19" s="171">
        <v>1840.35029724583</v>
      </c>
      <c r="O19" s="171">
        <v>1688.8950598905019</v>
      </c>
      <c r="P19" s="171">
        <v>1659.31495004984</v>
      </c>
      <c r="Q19" s="93">
        <v>6744.9734998949725</v>
      </c>
      <c r="R19" s="171">
        <v>1508.10669082404</v>
      </c>
      <c r="S19" s="171">
        <v>2161.5194359863735</v>
      </c>
      <c r="T19" s="171">
        <v>1855.532206765012</v>
      </c>
      <c r="U19" s="171">
        <v>1639.793622805279</v>
      </c>
      <c r="V19" s="93">
        <v>7164.9519563807144</v>
      </c>
      <c r="W19" s="171">
        <v>1466.9292344109301</v>
      </c>
      <c r="X19" s="171">
        <v>2140.4823715890652</v>
      </c>
      <c r="Y19" s="171">
        <v>2046.39708941658</v>
      </c>
      <c r="Z19" s="171">
        <v>1939.96474089039</v>
      </c>
      <c r="AA19" s="93">
        <v>7593.7734363069658</v>
      </c>
      <c r="AB19" s="171">
        <v>1582.9144249455653</v>
      </c>
      <c r="AC19" s="171">
        <v>2130.4260973929199</v>
      </c>
      <c r="AD19" s="171">
        <v>2155.5033226055298</v>
      </c>
      <c r="AE19" s="171">
        <v>2090.4386909110844</v>
      </c>
      <c r="AF19" s="93">
        <v>7959.2825358551099</v>
      </c>
      <c r="AG19" s="171">
        <v>1804.5523411188501</v>
      </c>
      <c r="AH19" s="171">
        <v>2596.2280304880101</v>
      </c>
      <c r="AI19" s="171">
        <v>2290.1895775056519</v>
      </c>
      <c r="AJ19" s="171">
        <v>2355.5306776929565</v>
      </c>
      <c r="AK19" s="93">
        <v>9046.5006268054767</v>
      </c>
      <c r="AL19" s="171">
        <v>1792.9791010887002</v>
      </c>
      <c r="AM19" s="171">
        <v>1823.9848480611201</v>
      </c>
      <c r="AN19" s="171">
        <v>2788.6551733306328</v>
      </c>
      <c r="AO19" s="171">
        <v>2405.3717714842928</v>
      </c>
      <c r="AP19" s="171">
        <v>2191.3294926703752</v>
      </c>
      <c r="AQ19" s="171">
        <v>2490.935144403049</v>
      </c>
      <c r="AR19" s="93">
        <v>9263.8989114927572</v>
      </c>
      <c r="AS19" s="93">
        <v>9272.5794102432556</v>
      </c>
      <c r="AT19" s="171">
        <v>2312.0959264603744</v>
      </c>
      <c r="AU19" s="171">
        <v>3133.3181918632558</v>
      </c>
    </row>
    <row r="20" spans="1:48" customFormat="1">
      <c r="A20" s="21" t="s">
        <v>109</v>
      </c>
      <c r="B20" s="338" t="s">
        <v>34</v>
      </c>
      <c r="C20" s="94">
        <v>-477</v>
      </c>
      <c r="D20" s="94">
        <v>-601</v>
      </c>
      <c r="E20" s="94">
        <v>-600</v>
      </c>
      <c r="F20" s="95">
        <v>-615</v>
      </c>
      <c r="G20" s="96">
        <f t="shared" si="1"/>
        <v>-2293</v>
      </c>
      <c r="H20" s="95">
        <v>-402.15866241056102</v>
      </c>
      <c r="I20" s="95">
        <v>-496.57518964144498</v>
      </c>
      <c r="J20" s="95">
        <v>-493.47213054313698</v>
      </c>
      <c r="K20" s="95">
        <v>-394.91271652785298</v>
      </c>
      <c r="L20" s="96">
        <v>-1787.1186991229999</v>
      </c>
      <c r="M20" s="95">
        <v>-399.39473048784401</v>
      </c>
      <c r="N20" s="95">
        <v>-351.31186864216198</v>
      </c>
      <c r="O20" s="95">
        <v>-336.63839985829901</v>
      </c>
      <c r="P20" s="95">
        <v>-335.12625726243101</v>
      </c>
      <c r="Q20" s="96">
        <v>-1422.47125625074</v>
      </c>
      <c r="R20" s="95">
        <v>-314.07068446166397</v>
      </c>
      <c r="S20" s="95">
        <v>-222.97740334627701</v>
      </c>
      <c r="T20" s="95">
        <v>-218.39224741160299</v>
      </c>
      <c r="U20" s="95">
        <v>-321.07283275348198</v>
      </c>
      <c r="V20" s="96">
        <v>-1076.5131679730298</v>
      </c>
      <c r="W20" s="95">
        <v>-224.757853838035</v>
      </c>
      <c r="X20" s="95">
        <v>-357.54365720782403</v>
      </c>
      <c r="Y20" s="95">
        <v>-334.61443079117799</v>
      </c>
      <c r="Z20" s="95">
        <v>-339.50398848768799</v>
      </c>
      <c r="AA20" s="96">
        <v>-1256.4199303247201</v>
      </c>
      <c r="AB20" s="95">
        <v>-620.878994251731</v>
      </c>
      <c r="AC20" s="95">
        <v>-907.66842270043799</v>
      </c>
      <c r="AD20" s="95">
        <v>-577.13873101525598</v>
      </c>
      <c r="AE20" s="95">
        <v>-500.46589957549497</v>
      </c>
      <c r="AF20" s="96">
        <v>-2606.1520475429202</v>
      </c>
      <c r="AG20" s="95">
        <v>-383.81658840196599</v>
      </c>
      <c r="AH20" s="95">
        <v>-254.49924939703601</v>
      </c>
      <c r="AI20" s="95">
        <v>-265.589199364237</v>
      </c>
      <c r="AJ20" s="95">
        <v>-327.69536545664005</v>
      </c>
      <c r="AK20" s="96">
        <v>-1231.60040261988</v>
      </c>
      <c r="AL20" s="95">
        <v>-545.79426158287504</v>
      </c>
      <c r="AM20" s="95">
        <v>-545.49026158287495</v>
      </c>
      <c r="AN20" s="95">
        <v>-202.57872015507999</v>
      </c>
      <c r="AO20" s="95">
        <v>-202.41972015507906</v>
      </c>
      <c r="AP20" s="95">
        <v>-359.96585820246003</v>
      </c>
      <c r="AQ20" s="95">
        <v>-442.853562953319</v>
      </c>
      <c r="AR20" s="96">
        <v>-1551.1924028937301</v>
      </c>
      <c r="AS20" s="96">
        <v>-1550.8054028937299</v>
      </c>
      <c r="AT20" s="95">
        <v>-374.14921110865299</v>
      </c>
      <c r="AU20" s="95">
        <v>-449.66225763666449</v>
      </c>
    </row>
    <row r="21" spans="1:48" customFormat="1">
      <c r="A21" s="97" t="s">
        <v>110</v>
      </c>
      <c r="B21" s="339" t="s">
        <v>36</v>
      </c>
      <c r="C21" s="98"/>
      <c r="D21" s="98"/>
      <c r="E21" s="98"/>
      <c r="F21" s="99"/>
      <c r="G21" s="100"/>
      <c r="H21" s="99">
        <v>0</v>
      </c>
      <c r="I21" s="99">
        <v>-50</v>
      </c>
      <c r="J21" s="99">
        <v>-50</v>
      </c>
      <c r="K21" s="99">
        <v>0</v>
      </c>
      <c r="L21" s="100">
        <v>-100</v>
      </c>
      <c r="M21" s="99">
        <v>-40</v>
      </c>
      <c r="N21" s="99">
        <v>0</v>
      </c>
      <c r="O21" s="99">
        <v>-75</v>
      </c>
      <c r="P21" s="99">
        <v>0</v>
      </c>
      <c r="Q21" s="100">
        <v>-115</v>
      </c>
      <c r="R21" s="99">
        <v>0</v>
      </c>
      <c r="S21" s="99">
        <v>0</v>
      </c>
      <c r="T21" s="99">
        <v>0</v>
      </c>
      <c r="U21" s="99">
        <v>-75</v>
      </c>
      <c r="V21" s="100">
        <v>-75</v>
      </c>
      <c r="W21" s="99">
        <v>0</v>
      </c>
      <c r="X21" s="99">
        <v>0</v>
      </c>
      <c r="Y21" s="99">
        <v>0</v>
      </c>
      <c r="Z21" s="99">
        <v>0</v>
      </c>
      <c r="AA21" s="100">
        <v>0</v>
      </c>
      <c r="AB21" s="99">
        <v>0</v>
      </c>
      <c r="AC21" s="99">
        <v>0</v>
      </c>
      <c r="AD21" s="99">
        <v>0</v>
      </c>
      <c r="AE21" s="99">
        <v>0</v>
      </c>
      <c r="AF21" s="100">
        <v>0</v>
      </c>
      <c r="AG21" s="99">
        <v>0</v>
      </c>
      <c r="AH21" s="99">
        <v>0</v>
      </c>
      <c r="AI21" s="99">
        <v>0</v>
      </c>
      <c r="AJ21" s="99">
        <v>0</v>
      </c>
      <c r="AK21" s="100">
        <v>0</v>
      </c>
      <c r="AL21" s="99">
        <v>0</v>
      </c>
      <c r="AM21" s="99">
        <v>0</v>
      </c>
      <c r="AN21" s="99">
        <v>0</v>
      </c>
      <c r="AO21" s="99">
        <v>0</v>
      </c>
      <c r="AP21" s="99">
        <v>0</v>
      </c>
      <c r="AQ21" s="99">
        <v>0</v>
      </c>
      <c r="AR21" s="100">
        <v>0</v>
      </c>
      <c r="AS21" s="100">
        <v>0</v>
      </c>
      <c r="AT21" s="99">
        <v>0</v>
      </c>
      <c r="AU21" s="99">
        <v>-2.1313869999999998E-12</v>
      </c>
    </row>
    <row r="22" spans="1:48" customFormat="1">
      <c r="A22" s="21" t="s">
        <v>111</v>
      </c>
      <c r="B22" s="338" t="s">
        <v>38</v>
      </c>
      <c r="C22" s="94">
        <v>112</v>
      </c>
      <c r="D22" s="94">
        <v>6</v>
      </c>
      <c r="E22" s="94">
        <v>300</v>
      </c>
      <c r="F22" s="95">
        <v>37</v>
      </c>
      <c r="G22" s="96">
        <f t="shared" si="1"/>
        <v>455</v>
      </c>
      <c r="H22" s="95">
        <v>122.88096018447099</v>
      </c>
      <c r="I22" s="95">
        <v>120.93952110676901</v>
      </c>
      <c r="J22" s="95">
        <v>149.26324131210501</v>
      </c>
      <c r="K22" s="95">
        <v>125.219014851729</v>
      </c>
      <c r="L22" s="96">
        <v>518.30273745507395</v>
      </c>
      <c r="M22" s="172">
        <v>215.00520321477001</v>
      </c>
      <c r="N22" s="172">
        <v>116.55532078757601</v>
      </c>
      <c r="O22" s="172">
        <v>121.96533560070802</v>
      </c>
      <c r="P22" s="172">
        <v>69.381608128466198</v>
      </c>
      <c r="Q22" s="96">
        <v>522.90746773152</v>
      </c>
      <c r="R22" s="172">
        <v>92.593518188850595</v>
      </c>
      <c r="S22" s="172">
        <v>77.413676488530996</v>
      </c>
      <c r="T22" s="172">
        <v>78.1565511222975</v>
      </c>
      <c r="U22" s="172">
        <v>74.393322989579744</v>
      </c>
      <c r="V22" s="96">
        <v>322.55706878925901</v>
      </c>
      <c r="W22" s="172">
        <v>85.076258657003805</v>
      </c>
      <c r="X22" s="172">
        <v>108.140494334846</v>
      </c>
      <c r="Y22" s="172">
        <v>82.143646868313397</v>
      </c>
      <c r="Z22" s="172">
        <v>76.300647105413404</v>
      </c>
      <c r="AA22" s="96">
        <v>351.66104696557699</v>
      </c>
      <c r="AB22" s="172">
        <v>89.970224129866295</v>
      </c>
      <c r="AC22" s="172">
        <v>88.358941065060094</v>
      </c>
      <c r="AD22" s="172">
        <v>98.460315651878403</v>
      </c>
      <c r="AE22" s="172">
        <v>47.068207225128006</v>
      </c>
      <c r="AF22" s="96">
        <v>323.85768807193301</v>
      </c>
      <c r="AG22" s="172">
        <v>86.820654632755605</v>
      </c>
      <c r="AH22" s="172">
        <v>96.450323784684997</v>
      </c>
      <c r="AI22" s="172">
        <v>102.995289209314</v>
      </c>
      <c r="AJ22" s="172">
        <v>81.845163393248598</v>
      </c>
      <c r="AK22" s="96">
        <v>368.11143102000398</v>
      </c>
      <c r="AL22" s="172">
        <v>95.363189337063403</v>
      </c>
      <c r="AM22" s="172">
        <v>95.363189337063403</v>
      </c>
      <c r="AN22" s="172">
        <v>93.502440077465806</v>
      </c>
      <c r="AO22" s="172">
        <v>93.503440077465598</v>
      </c>
      <c r="AP22" s="172">
        <v>101.93465568956501</v>
      </c>
      <c r="AQ22" s="172">
        <v>88.308176971152193</v>
      </c>
      <c r="AR22" s="96">
        <v>379.108462075246</v>
      </c>
      <c r="AS22" s="96">
        <v>379.108462075246</v>
      </c>
      <c r="AT22" s="172">
        <v>86.056898055138006</v>
      </c>
      <c r="AU22" s="172">
        <v>39.042644534958555</v>
      </c>
    </row>
    <row r="23" spans="1:48" customFormat="1">
      <c r="A23" s="21" t="s">
        <v>112</v>
      </c>
      <c r="B23" s="338" t="s">
        <v>40</v>
      </c>
      <c r="C23" s="94">
        <v>-2</v>
      </c>
      <c r="D23" s="94">
        <v>3</v>
      </c>
      <c r="E23" s="94">
        <v>1</v>
      </c>
      <c r="F23" s="95">
        <v>36</v>
      </c>
      <c r="G23" s="96">
        <f t="shared" si="1"/>
        <v>38</v>
      </c>
      <c r="H23" s="95">
        <v>0.18731361035244801</v>
      </c>
      <c r="I23" s="95">
        <v>2.9401205143538598</v>
      </c>
      <c r="J23" s="95">
        <v>-49.501211263497098</v>
      </c>
      <c r="K23" s="95">
        <v>-5.76697856937197</v>
      </c>
      <c r="L23" s="96">
        <v>-52.1407557081628</v>
      </c>
      <c r="M23" s="172">
        <v>-0.50882458691358601</v>
      </c>
      <c r="N23" s="172">
        <v>8.1669720406658E-2</v>
      </c>
      <c r="O23" s="172">
        <v>-2.2904748391660403</v>
      </c>
      <c r="P23" s="172">
        <v>16.4314335208073</v>
      </c>
      <c r="Q23" s="96">
        <v>13.713803815134309</v>
      </c>
      <c r="R23" s="172">
        <v>18.4007199409936</v>
      </c>
      <c r="S23" s="172">
        <v>14.0405723183242</v>
      </c>
      <c r="T23" s="172">
        <v>-9.2335157891222805E-2</v>
      </c>
      <c r="U23" s="172">
        <v>56.441791516654099</v>
      </c>
      <c r="V23" s="96">
        <v>88.790748618080698</v>
      </c>
      <c r="W23" s="172">
        <v>22.779712068167701</v>
      </c>
      <c r="X23" s="172">
        <v>-0.87683448573235201</v>
      </c>
      <c r="Y23" s="172">
        <v>17.4880288195906</v>
      </c>
      <c r="Z23" s="172">
        <v>20.499180580784</v>
      </c>
      <c r="AA23" s="96">
        <v>59.890086982809898</v>
      </c>
      <c r="AB23" s="172">
        <v>5.1514236870530397</v>
      </c>
      <c r="AC23" s="172">
        <v>82.057144461542705</v>
      </c>
      <c r="AD23" s="172">
        <v>-3.06796554304993</v>
      </c>
      <c r="AE23" s="172">
        <v>-9.1633984934306802</v>
      </c>
      <c r="AF23" s="96">
        <v>74.977204112115103</v>
      </c>
      <c r="AG23" s="172">
        <v>3.3041360080469899</v>
      </c>
      <c r="AH23" s="172">
        <v>-20.965894660891898</v>
      </c>
      <c r="AI23" s="172">
        <v>-9.4189166245660196</v>
      </c>
      <c r="AJ23" s="172">
        <v>-9.3003264073306902</v>
      </c>
      <c r="AK23" s="96">
        <v>-36.381001684741605</v>
      </c>
      <c r="AL23" s="172">
        <v>9.5907245673344708</v>
      </c>
      <c r="AM23" s="172">
        <v>9.5907245673344708</v>
      </c>
      <c r="AN23" s="172">
        <v>10.7979028231793</v>
      </c>
      <c r="AO23" s="172">
        <v>10.79790282317933</v>
      </c>
      <c r="AP23" s="172">
        <v>5.4703217330207101</v>
      </c>
      <c r="AQ23" s="172">
        <v>-10.427536767041399</v>
      </c>
      <c r="AR23" s="96">
        <v>15.4314123564931</v>
      </c>
      <c r="AS23" s="96">
        <v>15.413412356493099</v>
      </c>
      <c r="AT23" s="172">
        <v>3.73576207389209</v>
      </c>
      <c r="AU23" s="172">
        <v>1.1739865346179919</v>
      </c>
    </row>
    <row r="24" spans="1:48" customFormat="1">
      <c r="A24" s="21" t="s">
        <v>113</v>
      </c>
      <c r="B24" s="338" t="s">
        <v>42</v>
      </c>
      <c r="C24" s="94">
        <v>0</v>
      </c>
      <c r="D24" s="94">
        <v>0</v>
      </c>
      <c r="E24" s="94">
        <v>0</v>
      </c>
      <c r="F24" s="95">
        <v>0</v>
      </c>
      <c r="G24" s="96">
        <f t="shared" si="1"/>
        <v>0</v>
      </c>
      <c r="H24" s="95">
        <v>0</v>
      </c>
      <c r="I24" s="95">
        <v>0</v>
      </c>
      <c r="J24" s="95">
        <v>0</v>
      </c>
      <c r="K24" s="95">
        <v>0</v>
      </c>
      <c r="L24" s="96">
        <v>0</v>
      </c>
      <c r="M24" s="172">
        <v>0</v>
      </c>
      <c r="N24" s="172">
        <v>0</v>
      </c>
      <c r="O24" s="172">
        <v>0</v>
      </c>
      <c r="P24" s="172">
        <v>3.5570414499375147E-4</v>
      </c>
      <c r="Q24" s="96">
        <v>3.5570414499375147E-4</v>
      </c>
      <c r="R24" s="172">
        <v>0</v>
      </c>
      <c r="S24" s="172">
        <v>0</v>
      </c>
      <c r="T24" s="172">
        <v>0</v>
      </c>
      <c r="U24" s="172">
        <v>0</v>
      </c>
      <c r="V24" s="96">
        <v>0</v>
      </c>
      <c r="W24" s="172">
        <v>0</v>
      </c>
      <c r="X24" s="172">
        <v>0</v>
      </c>
      <c r="Y24" s="172">
        <v>0</v>
      </c>
      <c r="Z24" s="172">
        <v>0</v>
      </c>
      <c r="AA24" s="96">
        <v>0</v>
      </c>
      <c r="AB24" s="172">
        <v>0</v>
      </c>
      <c r="AC24" s="172">
        <v>0</v>
      </c>
      <c r="AD24" s="172">
        <v>0</v>
      </c>
      <c r="AE24" s="172">
        <v>0</v>
      </c>
      <c r="AF24" s="96">
        <v>0</v>
      </c>
      <c r="AG24" s="172">
        <v>0</v>
      </c>
      <c r="AH24" s="172">
        <v>0</v>
      </c>
      <c r="AI24" s="172">
        <v>6.1734623126250499E-2</v>
      </c>
      <c r="AJ24" s="172">
        <v>1.613379272995985E-3</v>
      </c>
      <c r="AK24" s="96">
        <v>6.3348002398981862E-2</v>
      </c>
      <c r="AL24" s="172">
        <v>0</v>
      </c>
      <c r="AM24" s="172">
        <v>0</v>
      </c>
      <c r="AN24" s="172">
        <v>0</v>
      </c>
      <c r="AO24" s="172">
        <v>0</v>
      </c>
      <c r="AP24" s="172">
        <v>0</v>
      </c>
      <c r="AQ24" s="172">
        <v>0</v>
      </c>
      <c r="AR24" s="96">
        <v>0</v>
      </c>
      <c r="AS24" s="96">
        <v>0</v>
      </c>
      <c r="AT24" s="172">
        <v>0</v>
      </c>
      <c r="AU24" s="172">
        <v>0</v>
      </c>
    </row>
    <row r="25" spans="1:48" customFormat="1">
      <c r="A25" s="23" t="s">
        <v>114</v>
      </c>
      <c r="B25" s="337" t="s">
        <v>44</v>
      </c>
      <c r="C25" s="91">
        <v>839</v>
      </c>
      <c r="D25" s="91">
        <v>1250</v>
      </c>
      <c r="E25" s="91">
        <v>881</v>
      </c>
      <c r="F25" s="92">
        <v>841</v>
      </c>
      <c r="G25" s="93">
        <f t="shared" si="1"/>
        <v>3811</v>
      </c>
      <c r="H25" s="92">
        <v>739.22297727488103</v>
      </c>
      <c r="I25" s="92">
        <v>1155.6720305967799</v>
      </c>
      <c r="J25" s="92">
        <v>1329.9195230067421</v>
      </c>
      <c r="K25" s="92">
        <v>1357.859887137198</v>
      </c>
      <c r="L25" s="93">
        <v>4582.6744180156102</v>
      </c>
      <c r="M25" s="171">
        <v>1371.5148408488001</v>
      </c>
      <c r="N25" s="171">
        <v>1605.6754191116499</v>
      </c>
      <c r="O25" s="171">
        <v>1471.931520793752</v>
      </c>
      <c r="P25" s="171">
        <v>1410.0020901408302</v>
      </c>
      <c r="Q25" s="93">
        <v>5859.1238708950314</v>
      </c>
      <c r="R25" s="171">
        <v>1305.0302444922199</v>
      </c>
      <c r="S25" s="171">
        <v>2029.9962814469534</v>
      </c>
      <c r="T25" s="171">
        <v>1715.2041753178119</v>
      </c>
      <c r="U25" s="171">
        <v>1449.5559045580289</v>
      </c>
      <c r="V25" s="93">
        <v>6499.7866058150248</v>
      </c>
      <c r="W25" s="171">
        <v>1350.02735129807</v>
      </c>
      <c r="X25" s="171">
        <v>1890.2023742303552</v>
      </c>
      <c r="Y25" s="171">
        <v>1811.4143343133101</v>
      </c>
      <c r="Z25" s="171">
        <v>1697.2605800889</v>
      </c>
      <c r="AA25" s="93">
        <v>6748.9046399306253</v>
      </c>
      <c r="AB25" s="171">
        <v>1057.1570785107556</v>
      </c>
      <c r="AC25" s="171">
        <v>1393.1737602190901</v>
      </c>
      <c r="AD25" s="171">
        <v>1673.7569416991</v>
      </c>
      <c r="AE25" s="171">
        <v>1627.8776000672894</v>
      </c>
      <c r="AF25" s="93">
        <v>5751.96538049623</v>
      </c>
      <c r="AG25" s="171">
        <v>1510.8605433576899</v>
      </c>
      <c r="AH25" s="171">
        <v>2417.2132102147698</v>
      </c>
      <c r="AI25" s="171">
        <v>2118.2384853492918</v>
      </c>
      <c r="AJ25" s="171">
        <v>2100.3817626015066</v>
      </c>
      <c r="AK25" s="93">
        <v>8146.6940015232685</v>
      </c>
      <c r="AL25" s="171">
        <v>1352.13875341023</v>
      </c>
      <c r="AM25" s="171">
        <v>1383.4485003826501</v>
      </c>
      <c r="AN25" s="171">
        <v>2690.3767960762029</v>
      </c>
      <c r="AO25" s="171">
        <v>2307.2533942298428</v>
      </c>
      <c r="AP25" s="171">
        <v>1938.7686118904949</v>
      </c>
      <c r="AQ25" s="171">
        <v>2125.9622216538387</v>
      </c>
      <c r="AR25" s="93">
        <v>8107.246383030757</v>
      </c>
      <c r="AS25" s="93">
        <v>8116.2958817812569</v>
      </c>
      <c r="AT25" s="171">
        <v>2027.7393754807542</v>
      </c>
      <c r="AU25" s="171">
        <v>2723.8725652961689</v>
      </c>
    </row>
    <row r="26" spans="1:48" customFormat="1">
      <c r="A26" s="21" t="s">
        <v>46</v>
      </c>
      <c r="B26" s="338" t="s">
        <v>46</v>
      </c>
      <c r="C26" s="94">
        <v>-288</v>
      </c>
      <c r="D26" s="94">
        <v>-429</v>
      </c>
      <c r="E26" s="94">
        <v>-93</v>
      </c>
      <c r="F26" s="95">
        <v>-88</v>
      </c>
      <c r="G26" s="96">
        <f t="shared" si="1"/>
        <v>-898</v>
      </c>
      <c r="H26" s="95">
        <v>-237.86261299316689</v>
      </c>
      <c r="I26" s="95">
        <v>-243.739606122699</v>
      </c>
      <c r="J26" s="95">
        <v>-196.40552272591549</v>
      </c>
      <c r="K26" s="95">
        <v>-311.02250452250291</v>
      </c>
      <c r="L26" s="96">
        <v>-989.03024636428518</v>
      </c>
      <c r="M26" s="172">
        <v>-374.66665560163597</v>
      </c>
      <c r="N26" s="172">
        <v>-306.5256252243077</v>
      </c>
      <c r="O26" s="172">
        <v>-364.33472383492585</v>
      </c>
      <c r="P26" s="172">
        <v>-387.01530234223202</v>
      </c>
      <c r="Q26" s="96">
        <v>-1432.5423070031018</v>
      </c>
      <c r="R26" s="172">
        <v>-362.15633086949214</v>
      </c>
      <c r="S26" s="172">
        <v>-438.83717340088987</v>
      </c>
      <c r="T26" s="172">
        <v>-449.24072386771365</v>
      </c>
      <c r="U26" s="172">
        <v>-220.8583927767223</v>
      </c>
      <c r="V26" s="96">
        <v>-1471.092620914817</v>
      </c>
      <c r="W26" s="172">
        <v>-408.55650517981957</v>
      </c>
      <c r="X26" s="172">
        <v>-494.36197914111932</v>
      </c>
      <c r="Y26" s="172">
        <v>-437.22508235378797</v>
      </c>
      <c r="Z26" s="172">
        <v>-218.54335165118516</v>
      </c>
      <c r="AA26" s="96">
        <v>-1558.6869183259112</v>
      </c>
      <c r="AB26" s="172">
        <v>-243.45079833038358</v>
      </c>
      <c r="AC26" s="172">
        <v>-157.89272281411189</v>
      </c>
      <c r="AD26" s="172">
        <v>-354.17073345825202</v>
      </c>
      <c r="AE26" s="172">
        <v>-469.03914980336401</v>
      </c>
      <c r="AF26" s="96">
        <v>-1224.5534044061085</v>
      </c>
      <c r="AG26" s="172">
        <v>-383.55067944100699</v>
      </c>
      <c r="AH26" s="172">
        <v>-565.78033548026303</v>
      </c>
      <c r="AI26" s="172">
        <v>-474.40481671733721</v>
      </c>
      <c r="AJ26" s="172">
        <v>-452.59889399495722</v>
      </c>
      <c r="AK26" s="96">
        <v>-1876.3347256335683</v>
      </c>
      <c r="AL26" s="172">
        <v>-394.09903260991598</v>
      </c>
      <c r="AM26" s="172">
        <v>-403.55303260991599</v>
      </c>
      <c r="AN26" s="172">
        <v>-566.99164336031174</v>
      </c>
      <c r="AO26" s="172">
        <v>-529.99880396617573</v>
      </c>
      <c r="AP26" s="172">
        <v>-466.85089372784483</v>
      </c>
      <c r="AQ26" s="172">
        <v>-383.98564676612341</v>
      </c>
      <c r="AR26" s="96">
        <v>-1811.9272164641959</v>
      </c>
      <c r="AS26" s="96">
        <v>-1955.9351306332858</v>
      </c>
      <c r="AT26" s="172">
        <v>-529.60992416235729</v>
      </c>
      <c r="AU26" s="172">
        <v>-608.78969690867712</v>
      </c>
    </row>
    <row r="27" spans="1:48" customFormat="1">
      <c r="A27" s="21" t="s">
        <v>115</v>
      </c>
      <c r="B27" s="338" t="s">
        <v>48</v>
      </c>
      <c r="C27" s="94">
        <v>347</v>
      </c>
      <c r="D27" s="94">
        <v>231</v>
      </c>
      <c r="E27" s="94">
        <v>247</v>
      </c>
      <c r="F27" s="95">
        <v>233</v>
      </c>
      <c r="G27" s="96">
        <f t="shared" si="1"/>
        <v>1058</v>
      </c>
      <c r="H27" s="95">
        <v>-2.1000000000000001E-2</v>
      </c>
      <c r="I27" s="95">
        <v>11.278</v>
      </c>
      <c r="J27" s="95">
        <v>-7.2000000000116415E-2</v>
      </c>
      <c r="K27" s="95">
        <v>19.619996564005302</v>
      </c>
      <c r="L27" s="96">
        <v>30.804996564010025</v>
      </c>
      <c r="M27" s="172">
        <v>14.6943888296945</v>
      </c>
      <c r="N27" s="172">
        <v>30.775124597533999</v>
      </c>
      <c r="O27" s="172">
        <v>-2.4632340958300198</v>
      </c>
      <c r="P27" s="172">
        <v>-22.941269675061999</v>
      </c>
      <c r="Q27" s="96">
        <v>20.0650096563365</v>
      </c>
      <c r="R27" s="172">
        <v>-0.76100000000000001</v>
      </c>
      <c r="S27" s="172">
        <v>-1.0740000000000001</v>
      </c>
      <c r="T27" s="172">
        <v>-1.161</v>
      </c>
      <c r="U27" s="172">
        <v>-2.5999999999999999E-2</v>
      </c>
      <c r="V27" s="96">
        <v>-3.0219999999999998</v>
      </c>
      <c r="W27" s="172">
        <v>-4.0000000000000001E-3</v>
      </c>
      <c r="X27" s="172">
        <v>8.2469999999999999</v>
      </c>
      <c r="Y27" s="172">
        <v>4.0000000000000001E-3</v>
      </c>
      <c r="Z27" s="172">
        <v>-0.21010789188629531</v>
      </c>
      <c r="AA27" s="96">
        <v>8.0368921081137046</v>
      </c>
      <c r="AB27" s="172">
        <v>-0.40873503782354398</v>
      </c>
      <c r="AC27" s="172">
        <v>-0.147858773948324</v>
      </c>
      <c r="AD27" s="172">
        <v>-0.43499486647999674</v>
      </c>
      <c r="AE27" s="172">
        <v>0.99124276707358661</v>
      </c>
      <c r="AF27" s="96">
        <v>-3.4591117801596738E-4</v>
      </c>
      <c r="AG27" s="172">
        <v>-0.93523566966551019</v>
      </c>
      <c r="AH27" s="172">
        <v>1.0354479994089001</v>
      </c>
      <c r="AI27" s="172">
        <v>-1.3946344575826801</v>
      </c>
      <c r="AJ27" s="172">
        <v>3.5377616257480402</v>
      </c>
      <c r="AK27" s="96">
        <v>2.2433394979087602</v>
      </c>
      <c r="AL27" s="172">
        <v>5.4248891984887493</v>
      </c>
      <c r="AM27" s="172">
        <v>4.9488891984887795</v>
      </c>
      <c r="AN27" s="172">
        <v>21.527580646956498</v>
      </c>
      <c r="AO27" s="172">
        <v>26.163580646956419</v>
      </c>
      <c r="AP27" s="172">
        <v>21.911401847622017</v>
      </c>
      <c r="AQ27" s="172">
        <v>-12.854495903139103</v>
      </c>
      <c r="AR27" s="96">
        <v>36.009375789928015</v>
      </c>
      <c r="AS27" s="96">
        <v>40.169375789928011</v>
      </c>
      <c r="AT27" s="172">
        <v>1.81</v>
      </c>
      <c r="AU27" s="172">
        <v>3.907</v>
      </c>
    </row>
    <row r="28" spans="1:48" customFormat="1">
      <c r="A28" s="23" t="s">
        <v>116</v>
      </c>
      <c r="B28" s="337" t="s">
        <v>50</v>
      </c>
      <c r="C28" s="91">
        <v>898</v>
      </c>
      <c r="D28" s="91">
        <v>1052</v>
      </c>
      <c r="E28" s="91">
        <v>1035</v>
      </c>
      <c r="F28" s="92">
        <v>986</v>
      </c>
      <c r="G28" s="93">
        <f t="shared" si="1"/>
        <v>3971</v>
      </c>
      <c r="H28" s="92">
        <v>501.33936428171501</v>
      </c>
      <c r="I28" s="92">
        <v>923.2104244740799</v>
      </c>
      <c r="J28" s="92">
        <v>1133.4420002808279</v>
      </c>
      <c r="K28" s="92">
        <v>1066.457379178702</v>
      </c>
      <c r="L28" s="93">
        <v>3624.449168215328</v>
      </c>
      <c r="M28" s="171">
        <v>1011.542574076862</v>
      </c>
      <c r="N28" s="171">
        <v>1329.9249184848763</v>
      </c>
      <c r="O28" s="171">
        <v>1105.1335628629943</v>
      </c>
      <c r="P28" s="171">
        <v>1000.045518123535</v>
      </c>
      <c r="Q28" s="93">
        <v>4446.6465735482698</v>
      </c>
      <c r="R28" s="171">
        <v>942.11291362272686</v>
      </c>
      <c r="S28" s="171">
        <v>1590.0851080460636</v>
      </c>
      <c r="T28" s="171">
        <v>1264.8024514501044</v>
      </c>
      <c r="U28" s="171">
        <v>1228.6715117813028</v>
      </c>
      <c r="V28" s="93">
        <v>5025.6719849001975</v>
      </c>
      <c r="W28" s="171">
        <v>941.46684611824435</v>
      </c>
      <c r="X28" s="171">
        <v>1404.0873950892299</v>
      </c>
      <c r="Y28" s="171">
        <v>1374.19325195952</v>
      </c>
      <c r="Z28" s="171">
        <v>1478.50712054583</v>
      </c>
      <c r="AA28" s="93">
        <v>5198.2546137128302</v>
      </c>
      <c r="AB28" s="171">
        <v>813.29754514254898</v>
      </c>
      <c r="AC28" s="171">
        <v>1235.1331786310291</v>
      </c>
      <c r="AD28" s="171">
        <v>1319.151213374372</v>
      </c>
      <c r="AE28" s="171">
        <v>1159.8296930309984</v>
      </c>
      <c r="AF28" s="93">
        <v>4527.4116301789418</v>
      </c>
      <c r="AG28" s="171">
        <v>1126.3746282470202</v>
      </c>
      <c r="AH28" s="171">
        <v>1852.4683227339201</v>
      </c>
      <c r="AI28" s="171">
        <v>1642.4390341743726</v>
      </c>
      <c r="AJ28" s="171">
        <v>1651.3206302322947</v>
      </c>
      <c r="AK28" s="93">
        <v>6272.6026153876073</v>
      </c>
      <c r="AL28" s="171">
        <v>963.46460999879707</v>
      </c>
      <c r="AM28" s="171">
        <v>984.84435697121705</v>
      </c>
      <c r="AN28" s="171">
        <v>2144.9127333628403</v>
      </c>
      <c r="AO28" s="171">
        <v>1803.4181709106333</v>
      </c>
      <c r="AP28" s="171">
        <v>1493.829120010276</v>
      </c>
      <c r="AQ28" s="171">
        <v>1729.1220789845743</v>
      </c>
      <c r="AR28" s="93">
        <v>6331.3285423564912</v>
      </c>
      <c r="AS28" s="93">
        <v>6200.5301269379006</v>
      </c>
      <c r="AT28" s="171">
        <v>1499.9394513184</v>
      </c>
      <c r="AU28" s="171">
        <v>2118.9898683874908</v>
      </c>
    </row>
    <row r="29" spans="1:48" customFormat="1">
      <c r="A29" s="21" t="s">
        <v>117</v>
      </c>
      <c r="B29" s="338" t="s">
        <v>52</v>
      </c>
      <c r="C29" s="95">
        <v>-114</v>
      </c>
      <c r="D29" s="95">
        <v>-132</v>
      </c>
      <c r="E29" s="95">
        <v>-105</v>
      </c>
      <c r="F29" s="95">
        <v>-104</v>
      </c>
      <c r="G29" s="96">
        <f>(SUM(C29:F29))</f>
        <v>-455</v>
      </c>
      <c r="H29" s="95">
        <v>-106.815318217807</v>
      </c>
      <c r="I29" s="95">
        <v>-104.82709775889499</v>
      </c>
      <c r="J29" s="95">
        <v>-114.53584888268219</v>
      </c>
      <c r="K29" s="95">
        <v>-108.20227114728401</v>
      </c>
      <c r="L29" s="96">
        <v>-434.38053600666888</v>
      </c>
      <c r="M29" s="172">
        <v>-115.123344209574</v>
      </c>
      <c r="N29" s="172">
        <v>-144.63724115870031</v>
      </c>
      <c r="O29" s="172">
        <v>-139.12355094272036</v>
      </c>
      <c r="P29" s="172">
        <v>-122.53800865465702</v>
      </c>
      <c r="Q29" s="96">
        <v>-521.42214496565168</v>
      </c>
      <c r="R29" s="172">
        <v>-154.42466046675369</v>
      </c>
      <c r="S29" s="172">
        <v>-172.48183674825438</v>
      </c>
      <c r="T29" s="172">
        <v>-131.7391779728664</v>
      </c>
      <c r="U29" s="172">
        <v>-161.5809256740724</v>
      </c>
      <c r="V29" s="96">
        <v>-620.22660086194787</v>
      </c>
      <c r="W29" s="172">
        <v>-145.8323622116003</v>
      </c>
      <c r="X29" s="172">
        <v>-161.74780671188137</v>
      </c>
      <c r="Y29" s="172">
        <v>-147.69698806434801</v>
      </c>
      <c r="Z29" s="172">
        <v>-160.59515683993303</v>
      </c>
      <c r="AA29" s="96">
        <v>-615.8723138277627</v>
      </c>
      <c r="AB29" s="172">
        <v>-161.70252073195209</v>
      </c>
      <c r="AC29" s="172">
        <v>-128.51762827180033</v>
      </c>
      <c r="AD29" s="172">
        <v>-203.74998915027365</v>
      </c>
      <c r="AE29" s="172">
        <v>-184.7102080759918</v>
      </c>
      <c r="AF29" s="96">
        <v>-678.68034623001813</v>
      </c>
      <c r="AG29" s="172">
        <v>-193.959327634983</v>
      </c>
      <c r="AH29" s="172">
        <v>-237.00775287176</v>
      </c>
      <c r="AI29" s="172">
        <v>-228.7724868976037</v>
      </c>
      <c r="AJ29" s="172">
        <v>-215.89717858646497</v>
      </c>
      <c r="AK29" s="96">
        <v>-875.63674599081276</v>
      </c>
      <c r="AL29" s="172">
        <v>-207.31512681180197</v>
      </c>
      <c r="AM29" s="172">
        <v>-209.33565218875597</v>
      </c>
      <c r="AN29" s="172">
        <v>-236.4932344264584</v>
      </c>
      <c r="AO29" s="172">
        <v>-235.3056845645184</v>
      </c>
      <c r="AP29" s="172">
        <v>-221.22368326439187</v>
      </c>
      <c r="AQ29" s="172">
        <v>-197.89622414338632</v>
      </c>
      <c r="AR29" s="96">
        <v>-862.92826864603865</v>
      </c>
      <c r="AS29" s="96">
        <v>-862.62699330391865</v>
      </c>
      <c r="AT29" s="172">
        <v>-250.6179472169735</v>
      </c>
      <c r="AU29" s="172">
        <v>-268.77763839857226</v>
      </c>
    </row>
    <row r="30" spans="1:48" customFormat="1">
      <c r="A30" s="23" t="s">
        <v>118</v>
      </c>
      <c r="B30" s="340" t="s">
        <v>54</v>
      </c>
      <c r="C30" s="93">
        <v>784</v>
      </c>
      <c r="D30" s="93">
        <v>920</v>
      </c>
      <c r="E30" s="93">
        <v>930</v>
      </c>
      <c r="F30" s="93">
        <v>882</v>
      </c>
      <c r="G30" s="93">
        <f t="shared" si="1"/>
        <v>3516</v>
      </c>
      <c r="H30" s="93">
        <v>394.52404606390701</v>
      </c>
      <c r="I30" s="93">
        <v>818.38332671519004</v>
      </c>
      <c r="J30" s="93">
        <v>1018.9061513981399</v>
      </c>
      <c r="K30" s="93">
        <v>958.25510803141606</v>
      </c>
      <c r="L30" s="93">
        <v>3190.0686322086599</v>
      </c>
      <c r="M30" s="173">
        <v>896.41922986728798</v>
      </c>
      <c r="N30" s="173">
        <v>1185.287677326176</v>
      </c>
      <c r="O30" s="173">
        <v>966.01001192026581</v>
      </c>
      <c r="P30" s="173">
        <v>877.50750946888002</v>
      </c>
      <c r="Q30" s="93">
        <v>3925.2244285826118</v>
      </c>
      <c r="R30" s="173">
        <v>787.68825315597212</v>
      </c>
      <c r="S30" s="173">
        <v>1417.6032712978122</v>
      </c>
      <c r="T30" s="173">
        <v>1133.063273477233</v>
      </c>
      <c r="U30" s="173">
        <v>1067.0905861072272</v>
      </c>
      <c r="V30" s="93">
        <v>4405.4453840382566</v>
      </c>
      <c r="W30" s="173">
        <v>795.63448390664416</v>
      </c>
      <c r="X30" s="173">
        <v>1242.3395883773485</v>
      </c>
      <c r="Y30" s="173">
        <v>1226.4962638951699</v>
      </c>
      <c r="Z30" s="173">
        <v>1317.9119637059</v>
      </c>
      <c r="AA30" s="93">
        <v>4582.382299885071</v>
      </c>
      <c r="AB30" s="173">
        <v>651.59502441059681</v>
      </c>
      <c r="AC30" s="173">
        <v>1106.6155503592256</v>
      </c>
      <c r="AD30" s="173">
        <v>1115.4012242240933</v>
      </c>
      <c r="AE30" s="173">
        <v>975.11948495500644</v>
      </c>
      <c r="AF30" s="93">
        <v>3848.7312839489236</v>
      </c>
      <c r="AG30" s="173">
        <v>932.41530061203002</v>
      </c>
      <c r="AH30" s="173">
        <v>1615.460569862164</v>
      </c>
      <c r="AI30" s="173">
        <v>1413.6665472767738</v>
      </c>
      <c r="AJ30" s="173">
        <v>1435.4234516458266</v>
      </c>
      <c r="AK30" s="93">
        <v>5396.9658693967949</v>
      </c>
      <c r="AL30" s="173">
        <v>756.14948318699498</v>
      </c>
      <c r="AM30" s="173">
        <v>775.50870478246111</v>
      </c>
      <c r="AN30" s="173">
        <v>1908.4194989363889</v>
      </c>
      <c r="AO30" s="173">
        <v>1568.1124863461218</v>
      </c>
      <c r="AP30" s="173">
        <v>1272.6054367458833</v>
      </c>
      <c r="AQ30" s="173">
        <v>1531.2258548411839</v>
      </c>
      <c r="AR30" s="93">
        <v>5468.4002737104611</v>
      </c>
      <c r="AS30" s="93">
        <v>5337.9031336339804</v>
      </c>
      <c r="AT30" s="173">
        <v>1249.3215041014264</v>
      </c>
      <c r="AU30" s="173">
        <v>1850.2122299889195</v>
      </c>
    </row>
    <row r="31" spans="1:48" customFormat="1">
      <c r="A31" s="21"/>
      <c r="B31" s="21"/>
      <c r="C31" s="69"/>
      <c r="D31" s="69"/>
      <c r="E31" s="69"/>
      <c r="F31" s="69"/>
      <c r="G31" s="69"/>
      <c r="H31" s="69"/>
      <c r="I31" s="69"/>
      <c r="J31" s="69"/>
      <c r="K31" s="69"/>
      <c r="L31" s="69"/>
      <c r="M31" s="174"/>
      <c r="N31" s="174"/>
      <c r="O31" s="174"/>
      <c r="P31" s="174"/>
      <c r="Q31" s="69"/>
      <c r="R31" s="174"/>
      <c r="S31" s="174"/>
      <c r="T31" s="174"/>
      <c r="U31" s="174"/>
      <c r="V31" s="69"/>
      <c r="W31" s="174"/>
      <c r="X31" s="174"/>
      <c r="Y31" s="174"/>
      <c r="Z31" s="174"/>
      <c r="AA31" s="174"/>
      <c r="AB31" s="174"/>
      <c r="AC31" s="174"/>
      <c r="AD31" s="174"/>
      <c r="AE31" s="174"/>
      <c r="AF31" s="174"/>
      <c r="AG31" s="174"/>
      <c r="AH31" s="174"/>
      <c r="AI31" s="174"/>
      <c r="AJ31" s="174"/>
      <c r="AK31" s="174"/>
      <c r="AL31" s="174"/>
      <c r="AM31" s="174"/>
      <c r="AN31" s="174"/>
      <c r="AO31" s="174"/>
      <c r="AP31" s="174"/>
      <c r="AQ31" s="174"/>
      <c r="AS31" s="174"/>
      <c r="AT31" s="174"/>
      <c r="AU31" s="174"/>
    </row>
    <row r="32" spans="1:48" customFormat="1">
      <c r="A32" s="21"/>
      <c r="B32" s="88"/>
      <c r="C32" s="88"/>
      <c r="D32" s="88"/>
      <c r="E32" s="88"/>
      <c r="F32" s="88"/>
      <c r="G32" s="88"/>
      <c r="H32" s="88"/>
      <c r="I32" s="88"/>
      <c r="J32" s="88"/>
      <c r="K32" s="88"/>
      <c r="L32" s="88"/>
      <c r="M32" s="134"/>
      <c r="N32" s="134"/>
      <c r="O32" s="134"/>
      <c r="P32" s="134"/>
      <c r="Q32" s="88"/>
      <c r="R32" s="134"/>
      <c r="S32" s="134"/>
      <c r="T32" s="134"/>
      <c r="U32" s="134"/>
      <c r="V32" s="88"/>
      <c r="W32" s="134"/>
      <c r="X32" s="134"/>
      <c r="Y32" s="134"/>
      <c r="Z32" s="134"/>
      <c r="AA32" s="134"/>
      <c r="AB32" s="134"/>
      <c r="AC32" s="134"/>
      <c r="AD32" s="134"/>
      <c r="AE32" s="134"/>
      <c r="AF32" s="134"/>
      <c r="AG32" s="134"/>
      <c r="AH32" s="134"/>
      <c r="AI32" s="134"/>
      <c r="AJ32" s="134"/>
      <c r="AK32" s="134"/>
      <c r="AL32" s="134"/>
      <c r="AM32" s="134"/>
      <c r="AN32" s="134"/>
      <c r="AO32" s="134"/>
      <c r="AP32" s="134"/>
      <c r="AQ32" s="134"/>
      <c r="AS32" s="134"/>
      <c r="AT32" s="134"/>
      <c r="AU32" s="134"/>
    </row>
    <row r="33" spans="1:47" customFormat="1" ht="16.5" thickBot="1">
      <c r="A33" s="21"/>
      <c r="B33" s="24" t="s">
        <v>119</v>
      </c>
      <c r="C33" s="90"/>
      <c r="D33" s="90"/>
      <c r="E33" s="90"/>
      <c r="F33" s="90"/>
      <c r="G33" s="90"/>
      <c r="H33" s="90"/>
      <c r="I33" s="90"/>
      <c r="J33" s="90"/>
      <c r="K33" s="90"/>
      <c r="L33" s="90"/>
      <c r="M33" s="136"/>
      <c r="N33" s="136"/>
      <c r="O33" s="136"/>
      <c r="P33" s="136"/>
      <c r="Q33" s="90"/>
      <c r="R33" s="136"/>
      <c r="S33" s="136"/>
      <c r="T33" s="136"/>
      <c r="U33" s="136"/>
      <c r="V33" s="90"/>
      <c r="W33" s="136"/>
      <c r="X33" s="136"/>
      <c r="Y33" s="136"/>
      <c r="Z33" s="136"/>
      <c r="AA33" s="136"/>
      <c r="AB33" s="136"/>
      <c r="AC33" s="136"/>
      <c r="AD33" s="136"/>
      <c r="AE33" s="136"/>
      <c r="AF33" s="136"/>
      <c r="AG33" s="136"/>
      <c r="AH33" s="136"/>
      <c r="AI33" s="136"/>
      <c r="AJ33" s="136"/>
      <c r="AK33" s="136"/>
      <c r="AL33" s="136"/>
      <c r="AM33" s="136"/>
      <c r="AN33" s="136"/>
      <c r="AO33" s="136"/>
      <c r="AP33" s="136"/>
      <c r="AQ33" s="136"/>
      <c r="AR33" s="24"/>
      <c r="AS33" s="136"/>
      <c r="AT33" s="136"/>
      <c r="AU33" s="136"/>
    </row>
    <row r="34" spans="1:47" customFormat="1">
      <c r="A34" s="21"/>
      <c r="B34" s="88"/>
      <c r="C34" s="88"/>
      <c r="D34" s="88"/>
      <c r="E34" s="88"/>
      <c r="F34" s="88"/>
      <c r="G34" s="88"/>
      <c r="H34" s="88"/>
      <c r="I34" s="88"/>
      <c r="J34" s="88"/>
      <c r="K34" s="88"/>
      <c r="L34" s="88"/>
      <c r="M34" s="134"/>
      <c r="N34" s="134"/>
      <c r="O34" s="134"/>
      <c r="P34" s="134"/>
      <c r="Q34" s="88"/>
      <c r="R34" s="134"/>
      <c r="S34" s="134"/>
      <c r="T34" s="134"/>
      <c r="U34" s="134"/>
      <c r="V34" s="88"/>
      <c r="W34" s="134"/>
      <c r="X34" s="134"/>
      <c r="Y34" s="134"/>
      <c r="Z34" s="134"/>
      <c r="AA34" s="134"/>
      <c r="AB34" s="134"/>
      <c r="AC34" s="134"/>
      <c r="AD34" s="134"/>
      <c r="AE34" s="134"/>
      <c r="AF34" s="134"/>
      <c r="AG34" s="134"/>
      <c r="AH34" s="134"/>
      <c r="AI34" s="134"/>
      <c r="AJ34" s="134"/>
      <c r="AK34" s="134"/>
      <c r="AL34" s="134"/>
      <c r="AM34" s="331" t="str">
        <f>+$AM$13</f>
        <v>IFRS 17</v>
      </c>
      <c r="AN34" s="134"/>
      <c r="AO34" s="331" t="str">
        <f>+$AM$13</f>
        <v>IFRS 17</v>
      </c>
      <c r="AP34" s="134"/>
      <c r="AQ34" s="134"/>
      <c r="AS34" s="331" t="s">
        <v>601</v>
      </c>
      <c r="AT34" s="134"/>
      <c r="AU34" s="134"/>
    </row>
    <row r="35" spans="1:47" customFormat="1" ht="25.5">
      <c r="A35" s="21"/>
      <c r="B35" s="341" t="s">
        <v>24</v>
      </c>
      <c r="C35" s="330" t="str">
        <f t="shared" ref="C35:AU35" si="2">C$14</f>
        <v>Q1-15
Underlying</v>
      </c>
      <c r="D35" s="330" t="str">
        <f t="shared" si="2"/>
        <v>Q2-15
Underlying</v>
      </c>
      <c r="E35" s="330" t="str">
        <f t="shared" si="2"/>
        <v>Q3-15
Underlying</v>
      </c>
      <c r="F35" s="330" t="str">
        <f t="shared" si="2"/>
        <v>Q4-15
Underlying</v>
      </c>
      <c r="G35" s="330" t="e">
        <f t="shared" si="2"/>
        <v>#REF!</v>
      </c>
      <c r="H35" s="330" t="str">
        <f t="shared" si="2"/>
        <v>Q1-16
Underlying</v>
      </c>
      <c r="I35" s="330" t="str">
        <f t="shared" si="2"/>
        <v>Q2-16
Underlying</v>
      </c>
      <c r="J35" s="330" t="str">
        <f t="shared" si="2"/>
        <v>Q3-16
Underlying</v>
      </c>
      <c r="K35" s="330" t="str">
        <f t="shared" si="2"/>
        <v>Q4-16
Underlying</v>
      </c>
      <c r="L35" s="330" t="e">
        <f t="shared" si="2"/>
        <v>#REF!</v>
      </c>
      <c r="M35" s="331" t="s">
        <v>539</v>
      </c>
      <c r="N35" s="331" t="s">
        <v>540</v>
      </c>
      <c r="O35" s="331" t="s">
        <v>541</v>
      </c>
      <c r="P35" s="331" t="s">
        <v>542</v>
      </c>
      <c r="Q35" s="330" t="s">
        <v>543</v>
      </c>
      <c r="R35" s="331" t="s">
        <v>544</v>
      </c>
      <c r="S35" s="331" t="s">
        <v>545</v>
      </c>
      <c r="T35" s="331" t="s">
        <v>546</v>
      </c>
      <c r="U35" s="331" t="s">
        <v>547</v>
      </c>
      <c r="V35" s="330" t="s">
        <v>548</v>
      </c>
      <c r="W35" s="331" t="s">
        <v>549</v>
      </c>
      <c r="X35" s="331" t="s">
        <v>550</v>
      </c>
      <c r="Y35" s="331" t="s">
        <v>551</v>
      </c>
      <c r="Z35" s="331" t="s">
        <v>552</v>
      </c>
      <c r="AA35" s="331" t="s">
        <v>553</v>
      </c>
      <c r="AB35" s="331" t="s">
        <v>554</v>
      </c>
      <c r="AC35" s="331" t="s">
        <v>555</v>
      </c>
      <c r="AD35" s="331" t="s">
        <v>556</v>
      </c>
      <c r="AE35" s="331" t="s">
        <v>557</v>
      </c>
      <c r="AF35" s="331" t="s">
        <v>558</v>
      </c>
      <c r="AG35" s="331" t="s">
        <v>559</v>
      </c>
      <c r="AH35" s="331" t="s">
        <v>560</v>
      </c>
      <c r="AI35" s="331" t="s">
        <v>561</v>
      </c>
      <c r="AJ35" s="331" t="s">
        <v>562</v>
      </c>
      <c r="AK35" s="331" t="s">
        <v>563</v>
      </c>
      <c r="AL35" s="331" t="s">
        <v>564</v>
      </c>
      <c r="AM35" s="331" t="str">
        <f t="shared" si="2"/>
        <v>Q1-22
Underlying</v>
      </c>
      <c r="AN35" s="331" t="s">
        <v>571</v>
      </c>
      <c r="AO35" s="331" t="str">
        <f t="shared" si="2"/>
        <v>Q2-22
Underlying</v>
      </c>
      <c r="AP35" s="331" t="s">
        <v>576</v>
      </c>
      <c r="AQ35" s="331" t="s">
        <v>607</v>
      </c>
      <c r="AR35" s="60" t="s">
        <v>608</v>
      </c>
      <c r="AS35" s="331" t="s">
        <v>614</v>
      </c>
      <c r="AT35" s="331" t="s">
        <v>612</v>
      </c>
      <c r="AU35" s="331" t="str">
        <f t="shared" si="2"/>
        <v>Q2-23
Underlying</v>
      </c>
    </row>
    <row r="36" spans="1:47" customFormat="1">
      <c r="A36" s="21"/>
      <c r="B36" s="336"/>
      <c r="C36" s="88"/>
      <c r="D36" s="88"/>
      <c r="E36" s="88"/>
      <c r="F36" s="88"/>
      <c r="G36" s="88"/>
      <c r="H36" s="88"/>
      <c r="I36" s="88"/>
      <c r="J36" s="88"/>
      <c r="K36" s="88"/>
      <c r="L36" s="88"/>
      <c r="M36" s="134"/>
      <c r="N36" s="134"/>
      <c r="O36" s="134"/>
      <c r="P36" s="134"/>
      <c r="Q36" s="88"/>
      <c r="R36" s="134"/>
      <c r="S36" s="134"/>
      <c r="T36" s="134"/>
      <c r="U36" s="134"/>
      <c r="V36" s="88"/>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row>
    <row r="37" spans="1:47" customFormat="1">
      <c r="A37" s="21" t="s">
        <v>120</v>
      </c>
      <c r="B37" s="337" t="s">
        <v>26</v>
      </c>
      <c r="C37" s="63">
        <v>1170</v>
      </c>
      <c r="D37" s="63">
        <v>1177</v>
      </c>
      <c r="E37" s="63">
        <v>1121</v>
      </c>
      <c r="F37" s="63">
        <v>1146</v>
      </c>
      <c r="G37" s="93">
        <f t="shared" ref="G37:G50" si="3">SUM(C37:F37)</f>
        <v>4614</v>
      </c>
      <c r="H37" s="63">
        <v>1178.1730641172101</v>
      </c>
      <c r="I37" s="63">
        <v>1164.39098443597</v>
      </c>
      <c r="J37" s="63">
        <v>1107.58396250491</v>
      </c>
      <c r="K37" s="63">
        <v>1293.44360353457</v>
      </c>
      <c r="L37" s="93">
        <v>4743.5916145926603</v>
      </c>
      <c r="M37" s="137">
        <v>1250.3218087108301</v>
      </c>
      <c r="N37" s="137">
        <v>1150.5419608503601</v>
      </c>
      <c r="O37" s="137">
        <v>1302.3448382067199</v>
      </c>
      <c r="P37" s="137">
        <v>1560.2449185871001</v>
      </c>
      <c r="Q37" s="93">
        <v>5263.4535263550097</v>
      </c>
      <c r="R37" s="137">
        <v>1467.2617301287801</v>
      </c>
      <c r="S37" s="137">
        <v>1388.0217508503099</v>
      </c>
      <c r="T37" s="137">
        <v>1452.36985829542</v>
      </c>
      <c r="U37" s="137">
        <v>1470.07056798752</v>
      </c>
      <c r="V37" s="93">
        <v>5777.7239072620296</v>
      </c>
      <c r="W37" s="137">
        <v>1468.7977761529901</v>
      </c>
      <c r="X37" s="137">
        <v>1479.4214987887001</v>
      </c>
      <c r="Y37" s="137">
        <v>1507.13298643301</v>
      </c>
      <c r="Z37" s="137">
        <v>1622.59874064308</v>
      </c>
      <c r="AA37" s="93">
        <v>6077.9510020177704</v>
      </c>
      <c r="AB37" s="137">
        <v>1319.66892649431</v>
      </c>
      <c r="AC37" s="137">
        <v>1501.41882709227</v>
      </c>
      <c r="AD37" s="137">
        <v>1411.3057205939799</v>
      </c>
      <c r="AE37" s="137">
        <v>1666.2157030470298</v>
      </c>
      <c r="AF37" s="93">
        <v>5898.6091772275895</v>
      </c>
      <c r="AG37" s="137">
        <v>1583.7673510495299</v>
      </c>
      <c r="AH37" s="137">
        <v>1764.9517318400601</v>
      </c>
      <c r="AI37" s="137">
        <v>1570.9622104515199</v>
      </c>
      <c r="AJ37" s="137">
        <v>1608.16320697989</v>
      </c>
      <c r="AK37" s="93">
        <v>6527.8445003209999</v>
      </c>
      <c r="AL37" s="137">
        <v>1729.3728538477201</v>
      </c>
      <c r="AM37" s="137">
        <v>1568.9726008201401</v>
      </c>
      <c r="AN37" s="137">
        <v>1652.3679009125999</v>
      </c>
      <c r="AO37" s="137">
        <v>1174.35489493059</v>
      </c>
      <c r="AP37" s="137">
        <v>1565.72974004505</v>
      </c>
      <c r="AQ37" s="137">
        <v>1937.4125879113601</v>
      </c>
      <c r="AR37" s="93">
        <v>6884.8830827167303</v>
      </c>
      <c r="AS37" s="93">
        <v>6261.2896167714598</v>
      </c>
      <c r="AT37" s="137">
        <v>1745.5304310388401</v>
      </c>
      <c r="AU37" s="137">
        <v>1732.4403236543001</v>
      </c>
    </row>
    <row r="38" spans="1:47" customFormat="1">
      <c r="A38" s="21" t="s">
        <v>121</v>
      </c>
      <c r="B38" s="338" t="s">
        <v>28</v>
      </c>
      <c r="C38" s="75">
        <v>-584</v>
      </c>
      <c r="D38" s="75">
        <v>-537</v>
      </c>
      <c r="E38" s="75">
        <v>-501</v>
      </c>
      <c r="F38" s="75">
        <v>-534</v>
      </c>
      <c r="G38" s="96">
        <f t="shared" si="3"/>
        <v>-2156</v>
      </c>
      <c r="H38" s="95">
        <v>-592.99570346096505</v>
      </c>
      <c r="I38" s="95">
        <v>-530.67763636434597</v>
      </c>
      <c r="J38" s="95">
        <v>-477.54078102346801</v>
      </c>
      <c r="K38" s="95">
        <v>-554.53660389287097</v>
      </c>
      <c r="L38" s="96">
        <v>-2155.7507247416502</v>
      </c>
      <c r="M38" s="95">
        <v>-622.29505807632995</v>
      </c>
      <c r="N38" s="95">
        <v>-543.98136423873302</v>
      </c>
      <c r="O38" s="95">
        <v>-653.41167288995098</v>
      </c>
      <c r="P38" s="95">
        <v>-753.726190668134</v>
      </c>
      <c r="Q38" s="96">
        <v>-2573.4142858731502</v>
      </c>
      <c r="R38" s="95">
        <v>-737.69491764957047</v>
      </c>
      <c r="S38" s="95">
        <v>-677.08602699664482</v>
      </c>
      <c r="T38" s="95">
        <v>-668.32393591534174</v>
      </c>
      <c r="U38" s="95">
        <v>-696.93423297714776</v>
      </c>
      <c r="V38" s="96">
        <v>-2780.0391135387058</v>
      </c>
      <c r="W38" s="95">
        <v>-757.37871609544595</v>
      </c>
      <c r="X38" s="95">
        <v>-693.71025994341699</v>
      </c>
      <c r="Y38" s="95">
        <v>-706.38662919528394</v>
      </c>
      <c r="Z38" s="95">
        <v>-746.03960583794606</v>
      </c>
      <c r="AA38" s="96">
        <v>-2903.5152110720901</v>
      </c>
      <c r="AB38" s="95">
        <v>-774.46712776249899</v>
      </c>
      <c r="AC38" s="95">
        <v>-664.54033752744203</v>
      </c>
      <c r="AD38" s="95">
        <v>-658.16372080566498</v>
      </c>
      <c r="AE38" s="95">
        <v>-734.91744451416196</v>
      </c>
      <c r="AF38" s="96">
        <v>-2832.08863060977</v>
      </c>
      <c r="AG38" s="95">
        <v>-790.39154060792202</v>
      </c>
      <c r="AH38" s="95">
        <v>-748.98775881318602</v>
      </c>
      <c r="AI38" s="95">
        <v>-737.78684142326995</v>
      </c>
      <c r="AJ38" s="95">
        <v>-716.767296783902</v>
      </c>
      <c r="AK38" s="96">
        <v>-2993.93343762828</v>
      </c>
      <c r="AL38" s="95">
        <v>-874.18889622355505</v>
      </c>
      <c r="AM38" s="95">
        <v>-695.11789622355502</v>
      </c>
      <c r="AN38" s="95">
        <v>-806.79939050663495</v>
      </c>
      <c r="AO38" s="95">
        <v>-686.928592683852</v>
      </c>
      <c r="AP38" s="95">
        <v>-792.86004301793696</v>
      </c>
      <c r="AQ38" s="95">
        <v>-795.90661823182302</v>
      </c>
      <c r="AR38" s="96">
        <v>-3269.7549479799504</v>
      </c>
      <c r="AS38" s="96">
        <v>-2739.2285847047201</v>
      </c>
      <c r="AT38" s="95">
        <v>-721.03682371962805</v>
      </c>
      <c r="AU38" s="95">
        <v>-715.08004300406105</v>
      </c>
    </row>
    <row r="39" spans="1:47" customFormat="1">
      <c r="A39" s="97" t="s">
        <v>122</v>
      </c>
      <c r="B39" s="339" t="s">
        <v>30</v>
      </c>
      <c r="C39" s="98"/>
      <c r="D39" s="98"/>
      <c r="E39" s="98"/>
      <c r="F39" s="99"/>
      <c r="G39" s="100"/>
      <c r="H39" s="99">
        <v>-2.2000000000000002</v>
      </c>
      <c r="I39" s="99">
        <v>-0.22000000000000008</v>
      </c>
      <c r="J39" s="99">
        <v>0</v>
      </c>
      <c r="K39" s="99">
        <v>0</v>
      </c>
      <c r="L39" s="100">
        <v>-2.4200000000000004</v>
      </c>
      <c r="M39" s="99">
        <v>-2.11</v>
      </c>
      <c r="N39" s="99">
        <v>-0.56999999999999995</v>
      </c>
      <c r="O39" s="99">
        <v>0</v>
      </c>
      <c r="P39" s="99">
        <v>0</v>
      </c>
      <c r="Q39" s="100">
        <v>-2.6799999999999997</v>
      </c>
      <c r="R39" s="99">
        <v>-3.3246283983303502</v>
      </c>
      <c r="S39" s="99">
        <v>3.0197250587473697E-2</v>
      </c>
      <c r="T39" s="99">
        <v>0</v>
      </c>
      <c r="U39" s="99">
        <v>0</v>
      </c>
      <c r="V39" s="100">
        <v>-3.2944311477428765</v>
      </c>
      <c r="W39" s="99">
        <v>-4.7300000000000004</v>
      </c>
      <c r="X39" s="99">
        <v>-2.5409999999999999</v>
      </c>
      <c r="Y39" s="99">
        <v>0</v>
      </c>
      <c r="Z39" s="99">
        <v>0</v>
      </c>
      <c r="AA39" s="100">
        <v>-7.2709999999999999</v>
      </c>
      <c r="AB39" s="99">
        <v>-7.2049311944262975</v>
      </c>
      <c r="AC39" s="99">
        <v>1.0427419208966682</v>
      </c>
      <c r="AD39" s="99">
        <v>0</v>
      </c>
      <c r="AE39" s="99">
        <v>0</v>
      </c>
      <c r="AF39" s="100">
        <v>-6.1621892735296298</v>
      </c>
      <c r="AG39" s="99">
        <v>-7.1950288899999997</v>
      </c>
      <c r="AH39" s="99">
        <v>0.16029467850000012</v>
      </c>
      <c r="AI39" s="99">
        <v>0</v>
      </c>
      <c r="AJ39" s="99">
        <v>0</v>
      </c>
      <c r="AK39" s="100">
        <v>-7.0347342115</v>
      </c>
      <c r="AL39" s="99">
        <v>-7.5191824599999997</v>
      </c>
      <c r="AM39" s="99">
        <v>-7.5191824599999997</v>
      </c>
      <c r="AN39" s="99">
        <v>3.8124277500000137E-2</v>
      </c>
      <c r="AO39" s="99">
        <v>3.8124277500000137E-2</v>
      </c>
      <c r="AP39" s="99">
        <v>0</v>
      </c>
      <c r="AQ39" s="99">
        <v>0</v>
      </c>
      <c r="AR39" s="100">
        <v>-7.4810581825</v>
      </c>
      <c r="AS39" s="100">
        <v>-7.4810581825</v>
      </c>
      <c r="AT39" s="99">
        <v>-6.0880000000000001</v>
      </c>
      <c r="AU39" s="99">
        <v>-0.28544480999999999</v>
      </c>
    </row>
    <row r="40" spans="1:47" customFormat="1">
      <c r="A40" s="21" t="s">
        <v>123</v>
      </c>
      <c r="B40" s="337" t="s">
        <v>32</v>
      </c>
      <c r="C40" s="77">
        <v>586</v>
      </c>
      <c r="D40" s="63">
        <v>640</v>
      </c>
      <c r="E40" s="63">
        <v>620</v>
      </c>
      <c r="F40" s="63">
        <v>612</v>
      </c>
      <c r="G40" s="93">
        <f t="shared" si="3"/>
        <v>2458</v>
      </c>
      <c r="H40" s="63">
        <v>585.17736065624604</v>
      </c>
      <c r="I40" s="63">
        <v>633.71334807162702</v>
      </c>
      <c r="J40" s="63">
        <v>630.04318148144296</v>
      </c>
      <c r="K40" s="63">
        <v>738.90699964169698</v>
      </c>
      <c r="L40" s="93">
        <v>2587.8408898510102</v>
      </c>
      <c r="M40" s="137">
        <v>628.02675063450295</v>
      </c>
      <c r="N40" s="137">
        <v>606.56059661162294</v>
      </c>
      <c r="O40" s="137">
        <v>648.93316531676908</v>
      </c>
      <c r="P40" s="137">
        <v>806.51872791896301</v>
      </c>
      <c r="Q40" s="93">
        <v>2690.0392404818599</v>
      </c>
      <c r="R40" s="137">
        <v>729.56681247920756</v>
      </c>
      <c r="S40" s="137">
        <v>710.93572385366724</v>
      </c>
      <c r="T40" s="137">
        <v>784.04592238007831</v>
      </c>
      <c r="U40" s="137">
        <v>773.13633501037225</v>
      </c>
      <c r="V40" s="93">
        <v>2997.6847937233242</v>
      </c>
      <c r="W40" s="137">
        <v>711.41906005754299</v>
      </c>
      <c r="X40" s="137">
        <v>785.71123884528402</v>
      </c>
      <c r="Y40" s="137">
        <v>800.74635723772406</v>
      </c>
      <c r="Z40" s="137">
        <v>876.55913480512902</v>
      </c>
      <c r="AA40" s="93">
        <v>3174.4357909456799</v>
      </c>
      <c r="AB40" s="137">
        <v>545.20179873180996</v>
      </c>
      <c r="AC40" s="137">
        <v>836.87848956482708</v>
      </c>
      <c r="AD40" s="137">
        <v>753.14199978831698</v>
      </c>
      <c r="AE40" s="137">
        <v>931.29825853287002</v>
      </c>
      <c r="AF40" s="93">
        <v>3066.5205466178199</v>
      </c>
      <c r="AG40" s="137">
        <v>793.37581044160902</v>
      </c>
      <c r="AH40" s="137">
        <v>1015.96397302688</v>
      </c>
      <c r="AI40" s="137">
        <v>833.175369028246</v>
      </c>
      <c r="AJ40" s="137">
        <v>891.39591019598402</v>
      </c>
      <c r="AK40" s="93">
        <v>3533.91106269272</v>
      </c>
      <c r="AL40" s="137">
        <v>855.18395762416196</v>
      </c>
      <c r="AM40" s="137">
        <v>873.854704596582</v>
      </c>
      <c r="AN40" s="137">
        <v>845.56851040596405</v>
      </c>
      <c r="AO40" s="137">
        <v>487.42630224673803</v>
      </c>
      <c r="AP40" s="137">
        <v>772.86969702711804</v>
      </c>
      <c r="AQ40" s="137">
        <v>1141.5059696795399</v>
      </c>
      <c r="AR40" s="93">
        <v>3615.1281347367803</v>
      </c>
      <c r="AS40" s="93">
        <v>3522.0610320667402</v>
      </c>
      <c r="AT40" s="137">
        <v>1024.49360731921</v>
      </c>
      <c r="AU40" s="137">
        <v>1017.36028065024</v>
      </c>
    </row>
    <row r="41" spans="1:47" customFormat="1">
      <c r="A41" s="21" t="s">
        <v>124</v>
      </c>
      <c r="B41" s="338" t="s">
        <v>34</v>
      </c>
      <c r="C41" s="75">
        <v>-8</v>
      </c>
      <c r="D41" s="101">
        <v>52</v>
      </c>
      <c r="E41" s="101">
        <v>-66</v>
      </c>
      <c r="F41" s="101">
        <v>-7</v>
      </c>
      <c r="G41" s="96">
        <f t="shared" si="3"/>
        <v>-29</v>
      </c>
      <c r="H41" s="95">
        <v>-1.7637066538858199</v>
      </c>
      <c r="I41" s="95">
        <v>-5.5070131498823702</v>
      </c>
      <c r="J41" s="95">
        <v>-1.2420771926749401</v>
      </c>
      <c r="K41" s="95">
        <v>-0.80121873562067603</v>
      </c>
      <c r="L41" s="96">
        <v>-9.3140157320638099</v>
      </c>
      <c r="M41" s="95">
        <v>0.81574780196366103</v>
      </c>
      <c r="N41" s="95">
        <v>-1.7631861707231</v>
      </c>
      <c r="O41" s="95">
        <v>0.165857518178777</v>
      </c>
      <c r="P41" s="95">
        <v>-23.837229785038598</v>
      </c>
      <c r="Q41" s="96">
        <v>-24.618810635619301</v>
      </c>
      <c r="R41" s="95">
        <v>-4.8203706388445902</v>
      </c>
      <c r="S41" s="95">
        <v>-3.74556587385525</v>
      </c>
      <c r="T41" s="95">
        <v>13.732658337939601</v>
      </c>
      <c r="U41" s="95">
        <v>-22.1496124724049</v>
      </c>
      <c r="V41" s="96">
        <v>-16.9828906471651</v>
      </c>
      <c r="W41" s="95">
        <v>4.1653002998862698</v>
      </c>
      <c r="X41" s="95">
        <v>-7.5854626137073504</v>
      </c>
      <c r="Y41" s="95">
        <v>-10.720497236123</v>
      </c>
      <c r="Z41" s="95">
        <v>-5.1955287610476404</v>
      </c>
      <c r="AA41" s="96">
        <v>-19.336188310991702</v>
      </c>
      <c r="AB41" s="95">
        <v>-18.838880475767699</v>
      </c>
      <c r="AC41" s="95">
        <v>-1.0086499435490026</v>
      </c>
      <c r="AD41" s="95">
        <v>-13.2845910645113</v>
      </c>
      <c r="AE41" s="95">
        <v>-21.924423870700004</v>
      </c>
      <c r="AF41" s="96">
        <v>-55.056545354528012</v>
      </c>
      <c r="AG41" s="95">
        <v>-7.2302778604976297</v>
      </c>
      <c r="AH41" s="95">
        <v>-18.149154105526701</v>
      </c>
      <c r="AI41" s="95">
        <v>6.2140008002509202</v>
      </c>
      <c r="AJ41" s="95">
        <v>1.3794538387019899</v>
      </c>
      <c r="AK41" s="96">
        <v>-17.7859773270714</v>
      </c>
      <c r="AL41" s="95">
        <v>-1.50442065519155</v>
      </c>
      <c r="AM41" s="95">
        <v>-1.50442065519155</v>
      </c>
      <c r="AN41" s="95">
        <v>-3.7909682172900898</v>
      </c>
      <c r="AO41" s="95">
        <v>-3.8609682172900901</v>
      </c>
      <c r="AP41" s="95">
        <v>-0.20570099211342199</v>
      </c>
      <c r="AQ41" s="95">
        <v>-11.368076538040899</v>
      </c>
      <c r="AR41" s="96">
        <v>-16.869166402636001</v>
      </c>
      <c r="AS41" s="96">
        <v>-16.956166402636001</v>
      </c>
      <c r="AT41" s="95">
        <v>-0.88373902553706896</v>
      </c>
      <c r="AU41" s="95">
        <v>-3.7248209259286999E-2</v>
      </c>
    </row>
    <row r="42" spans="1:47" customFormat="1">
      <c r="A42" s="21" t="s">
        <v>125</v>
      </c>
      <c r="B42" s="338" t="s">
        <v>38</v>
      </c>
      <c r="C42" s="75">
        <v>6</v>
      </c>
      <c r="D42" s="101">
        <v>6</v>
      </c>
      <c r="E42" s="101">
        <v>7</v>
      </c>
      <c r="F42" s="101">
        <v>6</v>
      </c>
      <c r="G42" s="96">
        <f t="shared" si="3"/>
        <v>25</v>
      </c>
      <c r="H42" s="101">
        <v>6.51650472039824</v>
      </c>
      <c r="I42" s="101">
        <v>6.2238668804396999</v>
      </c>
      <c r="J42" s="101">
        <v>8.0379305877789893</v>
      </c>
      <c r="K42" s="101">
        <v>7.6179460315777101</v>
      </c>
      <c r="L42" s="96">
        <v>28.3962482201947</v>
      </c>
      <c r="M42" s="138">
        <v>7.5851793288201703</v>
      </c>
      <c r="N42" s="138">
        <v>7.8730024185312697</v>
      </c>
      <c r="O42" s="138">
        <v>8.9267099672286605</v>
      </c>
      <c r="P42" s="138">
        <v>8.5513694167524203</v>
      </c>
      <c r="Q42" s="96">
        <v>32.9362611313325</v>
      </c>
      <c r="R42" s="138">
        <v>11.6247402649514</v>
      </c>
      <c r="S42" s="138">
        <v>13.5570693634268</v>
      </c>
      <c r="T42" s="138">
        <v>12.326530352912799</v>
      </c>
      <c r="U42" s="138">
        <v>9.8666312800955893</v>
      </c>
      <c r="V42" s="96">
        <v>47.374971261386499</v>
      </c>
      <c r="W42" s="138">
        <v>12.6546200594972</v>
      </c>
      <c r="X42" s="138">
        <v>11.945549061093701</v>
      </c>
      <c r="Y42" s="138">
        <v>7.8551758549777402</v>
      </c>
      <c r="Z42" s="138">
        <v>13.5369345119028</v>
      </c>
      <c r="AA42" s="96">
        <v>45.9922794874714</v>
      </c>
      <c r="AB42" s="138">
        <v>13.8041454863755</v>
      </c>
      <c r="AC42" s="138">
        <v>15.121323147820799</v>
      </c>
      <c r="AD42" s="138">
        <v>16.775404144747899</v>
      </c>
      <c r="AE42" s="138">
        <v>20.286614559005901</v>
      </c>
      <c r="AF42" s="96">
        <v>65.9874873379501</v>
      </c>
      <c r="AG42" s="138">
        <v>17.709730180492201</v>
      </c>
      <c r="AH42" s="138">
        <v>20.5810987759703</v>
      </c>
      <c r="AI42" s="138">
        <v>24.751218513001799</v>
      </c>
      <c r="AJ42" s="138">
        <v>21.235935965571901</v>
      </c>
      <c r="AK42" s="96">
        <v>84.277983435036205</v>
      </c>
      <c r="AL42" s="138">
        <v>19.755686936848399</v>
      </c>
      <c r="AM42" s="138">
        <v>19.755686936848399</v>
      </c>
      <c r="AN42" s="138">
        <v>21.0258270866847</v>
      </c>
      <c r="AO42" s="138">
        <v>21.026827086684705</v>
      </c>
      <c r="AP42" s="138">
        <v>23.5131429249005</v>
      </c>
      <c r="AQ42" s="138">
        <v>23.893739326168799</v>
      </c>
      <c r="AR42" s="100">
        <v>88.188396274602297</v>
      </c>
      <c r="AS42" s="100">
        <v>88.188396274602297</v>
      </c>
      <c r="AT42" s="138">
        <v>21.967398501219499</v>
      </c>
      <c r="AU42" s="138">
        <v>27.2595846418597</v>
      </c>
    </row>
    <row r="43" spans="1:47" customFormat="1">
      <c r="A43" s="21" t="s">
        <v>126</v>
      </c>
      <c r="B43" s="338" t="s">
        <v>40</v>
      </c>
      <c r="C43" s="75">
        <v>-3</v>
      </c>
      <c r="D43" s="101">
        <v>10</v>
      </c>
      <c r="E43" s="101">
        <v>0</v>
      </c>
      <c r="F43" s="101">
        <v>3</v>
      </c>
      <c r="G43" s="96">
        <f t="shared" si="3"/>
        <v>10</v>
      </c>
      <c r="H43" s="101">
        <v>1.25879716784419E-3</v>
      </c>
      <c r="I43" s="101">
        <v>0.57794576509830897</v>
      </c>
      <c r="J43" s="101">
        <v>-5.1100641031284798E-3</v>
      </c>
      <c r="K43" s="101">
        <v>1.3946431119364799</v>
      </c>
      <c r="L43" s="96">
        <v>1.96873761009951</v>
      </c>
      <c r="M43" s="138">
        <v>-5.8999999999999997E-2</v>
      </c>
      <c r="N43" s="138">
        <v>2.2241441109428502E-2</v>
      </c>
      <c r="O43" s="138">
        <v>-8.9314741941269399E-2</v>
      </c>
      <c r="P43" s="138">
        <v>4.3510615667855603</v>
      </c>
      <c r="Q43" s="96">
        <v>4.2249882659537201</v>
      </c>
      <c r="R43" s="138">
        <v>0.115751296426529</v>
      </c>
      <c r="S43" s="138">
        <v>-0.265481387041479</v>
      </c>
      <c r="T43" s="138">
        <v>-2.0311026639274998</v>
      </c>
      <c r="U43" s="138">
        <v>-0.80330296406146096</v>
      </c>
      <c r="V43" s="96">
        <v>-2.9841357186039099</v>
      </c>
      <c r="W43" s="138">
        <v>3.0887122404694798E-3</v>
      </c>
      <c r="X43" s="138">
        <v>-0.25640814433713499</v>
      </c>
      <c r="Y43" s="138">
        <v>20.706689924931801</v>
      </c>
      <c r="Z43" s="138">
        <v>11.326799199571299</v>
      </c>
      <c r="AA43" s="96">
        <v>31.780169692406499</v>
      </c>
      <c r="AB43" s="138">
        <v>3.5225862920030302</v>
      </c>
      <c r="AC43" s="138">
        <v>-0.27212379866606401</v>
      </c>
      <c r="AD43" s="138">
        <v>-0.785039315392278</v>
      </c>
      <c r="AE43" s="138">
        <v>0.88378053534519296</v>
      </c>
      <c r="AF43" s="96">
        <v>3.3492037132898802</v>
      </c>
      <c r="AG43" s="138">
        <v>1.03026531043323</v>
      </c>
      <c r="AH43" s="138">
        <v>-1.26249517211132</v>
      </c>
      <c r="AI43" s="138">
        <v>-0.34929089384154699</v>
      </c>
      <c r="AJ43" s="138">
        <v>0.34005650174233099</v>
      </c>
      <c r="AK43" s="96">
        <v>-0.24146425377729899</v>
      </c>
      <c r="AL43" s="138">
        <v>0.83004342986169</v>
      </c>
      <c r="AM43" s="138">
        <v>0.83004342986169</v>
      </c>
      <c r="AN43" s="138">
        <v>2.3045452707230201</v>
      </c>
      <c r="AO43" s="138">
        <v>2.3045452707230201</v>
      </c>
      <c r="AP43" s="138">
        <v>-1.65913386291764</v>
      </c>
      <c r="AQ43" s="138">
        <v>-3.96471844038141</v>
      </c>
      <c r="AR43" s="96">
        <v>-2.48926360271434</v>
      </c>
      <c r="AS43" s="96">
        <v>-2.5072636027143398</v>
      </c>
      <c r="AT43" s="138">
        <v>3.08022819946971E-2</v>
      </c>
      <c r="AU43" s="138">
        <v>3.1939443105805203E-2</v>
      </c>
    </row>
    <row r="44" spans="1:47" customFormat="1">
      <c r="A44" s="21" t="s">
        <v>127</v>
      </c>
      <c r="B44" s="338" t="s">
        <v>42</v>
      </c>
      <c r="C44" s="75">
        <v>0</v>
      </c>
      <c r="D44" s="101">
        <v>0</v>
      </c>
      <c r="E44" s="101">
        <v>0</v>
      </c>
      <c r="F44" s="101">
        <v>0</v>
      </c>
      <c r="G44" s="96">
        <f t="shared" si="3"/>
        <v>0</v>
      </c>
      <c r="H44" s="101">
        <v>0</v>
      </c>
      <c r="I44" s="101">
        <v>0</v>
      </c>
      <c r="J44" s="101">
        <v>0</v>
      </c>
      <c r="K44" s="101">
        <v>0</v>
      </c>
      <c r="L44" s="96">
        <v>0</v>
      </c>
      <c r="M44" s="138">
        <v>0</v>
      </c>
      <c r="N44" s="138">
        <v>0</v>
      </c>
      <c r="O44" s="138">
        <v>0</v>
      </c>
      <c r="P44" s="138">
        <v>0</v>
      </c>
      <c r="Q44" s="96">
        <v>0</v>
      </c>
      <c r="R44" s="138">
        <v>0</v>
      </c>
      <c r="S44" s="138">
        <v>0</v>
      </c>
      <c r="T44" s="138">
        <v>0</v>
      </c>
      <c r="U44" s="138">
        <v>0</v>
      </c>
      <c r="V44" s="96">
        <v>0</v>
      </c>
      <c r="W44" s="138">
        <v>0</v>
      </c>
      <c r="X44" s="138">
        <v>0</v>
      </c>
      <c r="Y44" s="138">
        <v>0</v>
      </c>
      <c r="Z44" s="138">
        <v>0</v>
      </c>
      <c r="AA44" s="96">
        <v>0</v>
      </c>
      <c r="AB44" s="138">
        <v>0</v>
      </c>
      <c r="AC44" s="138">
        <v>0</v>
      </c>
      <c r="AD44" s="138">
        <v>0</v>
      </c>
      <c r="AE44" s="138">
        <v>0</v>
      </c>
      <c r="AF44" s="96">
        <v>0</v>
      </c>
      <c r="AG44" s="138">
        <v>0</v>
      </c>
      <c r="AH44" s="138">
        <v>0</v>
      </c>
      <c r="AI44" s="138">
        <v>0</v>
      </c>
      <c r="AJ44" s="138">
        <v>0</v>
      </c>
      <c r="AK44" s="96">
        <v>0</v>
      </c>
      <c r="AL44" s="138">
        <v>0</v>
      </c>
      <c r="AM44" s="138">
        <v>0</v>
      </c>
      <c r="AN44" s="138">
        <v>0</v>
      </c>
      <c r="AO44" s="138">
        <v>0</v>
      </c>
      <c r="AP44" s="138">
        <v>0</v>
      </c>
      <c r="AQ44" s="138">
        <v>0</v>
      </c>
      <c r="AR44" s="96">
        <v>0</v>
      </c>
      <c r="AS44" s="96">
        <v>0</v>
      </c>
      <c r="AT44" s="138">
        <v>0</v>
      </c>
      <c r="AU44" s="138">
        <v>0</v>
      </c>
    </row>
    <row r="45" spans="1:47" customFormat="1">
      <c r="A45" s="21" t="s">
        <v>128</v>
      </c>
      <c r="B45" s="337" t="s">
        <v>44</v>
      </c>
      <c r="C45" s="77">
        <v>581</v>
      </c>
      <c r="D45" s="63">
        <v>708</v>
      </c>
      <c r="E45" s="63">
        <v>561</v>
      </c>
      <c r="F45" s="63">
        <v>614</v>
      </c>
      <c r="G45" s="93">
        <f t="shared" si="3"/>
        <v>2464</v>
      </c>
      <c r="H45" s="63">
        <v>589.93141751992698</v>
      </c>
      <c r="I45" s="63">
        <v>635.008147567283</v>
      </c>
      <c r="J45" s="63">
        <v>636.83392481244402</v>
      </c>
      <c r="K45" s="63">
        <v>747.11837004959102</v>
      </c>
      <c r="L45" s="93">
        <v>2608.8918599492399</v>
      </c>
      <c r="M45" s="137">
        <v>636.36867776528698</v>
      </c>
      <c r="N45" s="137">
        <v>612.69265430053997</v>
      </c>
      <c r="O45" s="137">
        <v>657.93641806023606</v>
      </c>
      <c r="P45" s="137">
        <v>795.58392911746103</v>
      </c>
      <c r="Q45" s="93">
        <v>2702.5816792435198</v>
      </c>
      <c r="R45" s="137">
        <v>736.48693340174157</v>
      </c>
      <c r="S45" s="137">
        <v>720.48174595619719</v>
      </c>
      <c r="T45" s="137">
        <v>808.07400840700222</v>
      </c>
      <c r="U45" s="137">
        <v>760.05005085400228</v>
      </c>
      <c r="V45" s="93">
        <v>3025.0927386189442</v>
      </c>
      <c r="W45" s="137">
        <v>728.24206912916702</v>
      </c>
      <c r="X45" s="137">
        <v>789.81491714833305</v>
      </c>
      <c r="Y45" s="137">
        <v>818.58772578151002</v>
      </c>
      <c r="Z45" s="137">
        <v>896.22733975555502</v>
      </c>
      <c r="AA45" s="93">
        <v>3232.8720518145701</v>
      </c>
      <c r="AB45" s="137">
        <v>543.68965003442099</v>
      </c>
      <c r="AC45" s="137">
        <v>850.71903897043194</v>
      </c>
      <c r="AD45" s="137">
        <v>755.84777355316203</v>
      </c>
      <c r="AE45" s="137">
        <v>930.54422975652199</v>
      </c>
      <c r="AF45" s="93">
        <v>3080.8006923145399</v>
      </c>
      <c r="AG45" s="137">
        <v>804.885528072037</v>
      </c>
      <c r="AH45" s="137">
        <v>1017.13342252521</v>
      </c>
      <c r="AI45" s="137">
        <v>863.79129744765703</v>
      </c>
      <c r="AJ45" s="137">
        <v>914.35135650200107</v>
      </c>
      <c r="AK45" s="93">
        <v>3600.16160454691</v>
      </c>
      <c r="AL45" s="137">
        <v>874.26526733568096</v>
      </c>
      <c r="AM45" s="137">
        <v>892.93601430809997</v>
      </c>
      <c r="AN45" s="137">
        <v>865.10791454608204</v>
      </c>
      <c r="AO45" s="137">
        <v>506.89670638686005</v>
      </c>
      <c r="AP45" s="137">
        <v>794.51800509698694</v>
      </c>
      <c r="AQ45" s="137">
        <v>1150.0669140272901</v>
      </c>
      <c r="AR45" s="96">
        <v>3683.9581010060401</v>
      </c>
      <c r="AS45" s="96">
        <v>3590.7859983359904</v>
      </c>
      <c r="AT45" s="137">
        <v>1045.6080690768899</v>
      </c>
      <c r="AU45" s="137">
        <v>1044.6145565259401</v>
      </c>
    </row>
    <row r="46" spans="1:47" customFormat="1">
      <c r="A46" s="21" t="s">
        <v>129</v>
      </c>
      <c r="B46" s="338" t="s">
        <v>46</v>
      </c>
      <c r="C46" s="75">
        <v>-205</v>
      </c>
      <c r="D46" s="75">
        <v>-247</v>
      </c>
      <c r="E46" s="75">
        <v>-203</v>
      </c>
      <c r="F46" s="75">
        <v>-189</v>
      </c>
      <c r="G46" s="96">
        <f t="shared" si="3"/>
        <v>-844</v>
      </c>
      <c r="H46" s="75">
        <v>-171.79477071573899</v>
      </c>
      <c r="I46" s="75">
        <v>-178.933370335852</v>
      </c>
      <c r="J46" s="75">
        <v>-148.898935063246</v>
      </c>
      <c r="K46" s="75">
        <v>-193.25351552081503</v>
      </c>
      <c r="L46" s="96">
        <v>-692.88059163565197</v>
      </c>
      <c r="M46" s="139">
        <v>-193.68375045232401</v>
      </c>
      <c r="N46" s="139">
        <v>-109.49214418948</v>
      </c>
      <c r="O46" s="139">
        <v>-119.20790632969354</v>
      </c>
      <c r="P46" s="139">
        <v>-158.53566482521001</v>
      </c>
      <c r="Q46" s="96">
        <v>-580.91946579670855</v>
      </c>
      <c r="R46" s="139">
        <v>-212.61632613682232</v>
      </c>
      <c r="S46" s="139">
        <v>-149.86815208676427</v>
      </c>
      <c r="T46" s="139">
        <v>-245.2311129077074</v>
      </c>
      <c r="U46" s="139">
        <v>-181.49196829464572</v>
      </c>
      <c r="V46" s="96">
        <v>-789.20755942593871</v>
      </c>
      <c r="W46" s="139">
        <v>-198.672390413231</v>
      </c>
      <c r="X46" s="139">
        <v>-221.44098517304599</v>
      </c>
      <c r="Y46" s="139">
        <v>-237.531314147779</v>
      </c>
      <c r="Z46" s="139">
        <v>-223.79741122578201</v>
      </c>
      <c r="AA46" s="96">
        <v>-881.44210095983794</v>
      </c>
      <c r="AB46" s="139">
        <v>-121.988580511759</v>
      </c>
      <c r="AC46" s="139">
        <v>-225.905855971048</v>
      </c>
      <c r="AD46" s="139">
        <v>-180.560169117371</v>
      </c>
      <c r="AE46" s="139">
        <v>-293.82991246630701</v>
      </c>
      <c r="AF46" s="96">
        <v>-822.28451806648491</v>
      </c>
      <c r="AG46" s="139">
        <v>-178.525829224668</v>
      </c>
      <c r="AH46" s="139">
        <v>-235.54946925362</v>
      </c>
      <c r="AI46" s="139">
        <v>-168.07959334866399</v>
      </c>
      <c r="AJ46" s="139">
        <v>-178.61360146734799</v>
      </c>
      <c r="AK46" s="96">
        <v>-760.76849329430001</v>
      </c>
      <c r="AL46" s="139">
        <v>-180.139032009685</v>
      </c>
      <c r="AM46" s="139">
        <v>-186.12503200968499</v>
      </c>
      <c r="AN46" s="139">
        <v>-184.50554323357846</v>
      </c>
      <c r="AO46" s="139">
        <v>-152.59372051622245</v>
      </c>
      <c r="AP46" s="139">
        <v>-143.10920223206753</v>
      </c>
      <c r="AQ46" s="139">
        <v>-331.96907660688402</v>
      </c>
      <c r="AR46" s="93">
        <v>-839.72285408221308</v>
      </c>
      <c r="AS46" s="93">
        <v>-955.31757705362008</v>
      </c>
      <c r="AT46" s="139">
        <v>-232.03161849773599</v>
      </c>
      <c r="AU46" s="139">
        <v>-246.190441034419</v>
      </c>
    </row>
    <row r="47" spans="1:47" customFormat="1">
      <c r="A47" s="21" t="s">
        <v>130</v>
      </c>
      <c r="B47" s="338" t="s">
        <v>48</v>
      </c>
      <c r="C47" s="75">
        <v>0</v>
      </c>
      <c r="D47" s="101">
        <v>1</v>
      </c>
      <c r="E47" s="101">
        <v>0</v>
      </c>
      <c r="F47" s="101">
        <v>2</v>
      </c>
      <c r="G47" s="96">
        <f t="shared" si="3"/>
        <v>3</v>
      </c>
      <c r="H47" s="101">
        <v>7.0000000000000007E-2</v>
      </c>
      <c r="I47" s="101">
        <v>2.3E-2</v>
      </c>
      <c r="J47" s="101">
        <v>0.29099999999999998</v>
      </c>
      <c r="K47" s="101">
        <v>22.234999999999999</v>
      </c>
      <c r="L47" s="96">
        <v>22.619</v>
      </c>
      <c r="M47" s="138">
        <v>-0.45500000000000002</v>
      </c>
      <c r="N47" s="138">
        <v>30.783000000000001</v>
      </c>
      <c r="O47" s="138">
        <v>-0.60899999999999999</v>
      </c>
      <c r="P47" s="138">
        <v>-8.3550000000000004</v>
      </c>
      <c r="Q47" s="96">
        <v>21.364000000000001</v>
      </c>
      <c r="R47" s="138">
        <v>-0.35599999999999998</v>
      </c>
      <c r="S47" s="138">
        <v>-0.372</v>
      </c>
      <c r="T47" s="138">
        <v>-0.70699999999999996</v>
      </c>
      <c r="U47" s="138">
        <v>-2.5999999999999999E-2</v>
      </c>
      <c r="V47" s="96">
        <v>-1.4610000000000001</v>
      </c>
      <c r="W47" s="138">
        <v>-4.0000000000000001E-3</v>
      </c>
      <c r="X47" s="138">
        <v>8.2469999999999999</v>
      </c>
      <c r="Y47" s="138">
        <v>4.0000000000000001E-3</v>
      </c>
      <c r="Z47" s="138">
        <v>0</v>
      </c>
      <c r="AA47" s="96">
        <v>8.2469999999999999</v>
      </c>
      <c r="AB47" s="138">
        <v>0</v>
      </c>
      <c r="AC47" s="138">
        <v>0</v>
      </c>
      <c r="AD47" s="138">
        <v>0</v>
      </c>
      <c r="AE47" s="138">
        <v>0</v>
      </c>
      <c r="AF47" s="96">
        <v>0</v>
      </c>
      <c r="AG47" s="138">
        <v>0</v>
      </c>
      <c r="AH47" s="138">
        <v>0</v>
      </c>
      <c r="AI47" s="138">
        <v>0.68500000000000005</v>
      </c>
      <c r="AJ47" s="138">
        <v>-0.55800000000000005</v>
      </c>
      <c r="AK47" s="96">
        <v>0.12699999999999978</v>
      </c>
      <c r="AL47" s="138">
        <v>-0.71499999999999997</v>
      </c>
      <c r="AM47" s="138">
        <v>-1.1910000000000001</v>
      </c>
      <c r="AN47" s="138">
        <v>6.5010000000000003</v>
      </c>
      <c r="AO47" s="138">
        <v>11.137</v>
      </c>
      <c r="AP47" s="138">
        <v>12.657233340000005</v>
      </c>
      <c r="AQ47" s="138">
        <v>3.1789999999999998</v>
      </c>
      <c r="AR47" s="96">
        <v>21.622233340000008</v>
      </c>
      <c r="AS47" s="96">
        <v>25.782233340000005</v>
      </c>
      <c r="AT47" s="138">
        <v>0</v>
      </c>
      <c r="AU47" s="138">
        <v>1.004</v>
      </c>
    </row>
    <row r="48" spans="1:47" customFormat="1">
      <c r="A48" s="21" t="s">
        <v>131</v>
      </c>
      <c r="B48" s="337" t="s">
        <v>50</v>
      </c>
      <c r="C48" s="77">
        <v>376</v>
      </c>
      <c r="D48" s="77">
        <v>462</v>
      </c>
      <c r="E48" s="63">
        <v>358</v>
      </c>
      <c r="F48" s="63">
        <v>427</v>
      </c>
      <c r="G48" s="93">
        <f t="shared" si="3"/>
        <v>1623</v>
      </c>
      <c r="H48" s="63">
        <v>418.20664680418798</v>
      </c>
      <c r="I48" s="63">
        <v>456.097777231431</v>
      </c>
      <c r="J48" s="63">
        <v>488.22598974919799</v>
      </c>
      <c r="K48" s="63">
        <v>576.09985452877595</v>
      </c>
      <c r="L48" s="93">
        <v>1938.63026831359</v>
      </c>
      <c r="M48" s="137">
        <v>442.22992731296199</v>
      </c>
      <c r="N48" s="137">
        <v>533.98351011106001</v>
      </c>
      <c r="O48" s="137">
        <v>538.1195117305424</v>
      </c>
      <c r="P48" s="137">
        <v>628.69326429225202</v>
      </c>
      <c r="Q48" s="93">
        <v>2143.0262134468153</v>
      </c>
      <c r="R48" s="137">
        <v>523.51460726491928</v>
      </c>
      <c r="S48" s="137">
        <v>570.24159386943279</v>
      </c>
      <c r="T48" s="137">
        <v>562.13589549929577</v>
      </c>
      <c r="U48" s="137">
        <v>578.53208255935454</v>
      </c>
      <c r="V48" s="93">
        <v>2234.4241791929999</v>
      </c>
      <c r="W48" s="137">
        <v>529.56567871593597</v>
      </c>
      <c r="X48" s="137">
        <v>576.62093197528702</v>
      </c>
      <c r="Y48" s="137">
        <v>581.06041163373095</v>
      </c>
      <c r="Z48" s="137">
        <v>672.42992852977295</v>
      </c>
      <c r="AA48" s="93">
        <v>2359.67695085473</v>
      </c>
      <c r="AB48" s="137">
        <v>421.70106952266099</v>
      </c>
      <c r="AC48" s="137">
        <v>624.81318299938403</v>
      </c>
      <c r="AD48" s="137">
        <v>575.28760443578994</v>
      </c>
      <c r="AE48" s="137">
        <v>636.71431729021504</v>
      </c>
      <c r="AF48" s="93">
        <v>2258.51617424805</v>
      </c>
      <c r="AG48" s="137">
        <v>626.35969884736903</v>
      </c>
      <c r="AH48" s="137">
        <v>781.58395327159201</v>
      </c>
      <c r="AI48" s="137">
        <v>696.39670409899304</v>
      </c>
      <c r="AJ48" s="137">
        <v>735.17975503465198</v>
      </c>
      <c r="AK48" s="93">
        <v>2839.5201112526101</v>
      </c>
      <c r="AL48" s="137">
        <v>693.41123532599602</v>
      </c>
      <c r="AM48" s="137">
        <v>705.61998229841606</v>
      </c>
      <c r="AN48" s="137">
        <v>687.10337131250355</v>
      </c>
      <c r="AO48" s="137">
        <v>365.43998587063243</v>
      </c>
      <c r="AP48" s="137">
        <v>664.06603620491944</v>
      </c>
      <c r="AQ48" s="137">
        <v>821.27683742040301</v>
      </c>
      <c r="AR48" s="96">
        <v>2865.85748026382</v>
      </c>
      <c r="AS48" s="96">
        <v>2661.2506546223699</v>
      </c>
      <c r="AT48" s="137">
        <v>813.57645057915101</v>
      </c>
      <c r="AU48" s="137">
        <v>799.42811549152395</v>
      </c>
    </row>
    <row r="49" spans="1:47" customFormat="1">
      <c r="A49" s="21" t="s">
        <v>132</v>
      </c>
      <c r="B49" s="338" t="s">
        <v>52</v>
      </c>
      <c r="C49" s="95">
        <v>-33</v>
      </c>
      <c r="D49" s="95">
        <v>-35</v>
      </c>
      <c r="E49" s="95">
        <v>-31</v>
      </c>
      <c r="F49" s="95">
        <v>-36</v>
      </c>
      <c r="G49" s="96">
        <f t="shared" si="3"/>
        <v>-135</v>
      </c>
      <c r="H49" s="95">
        <v>-39.392926010025199</v>
      </c>
      <c r="I49" s="95">
        <v>-41.149315261854902</v>
      </c>
      <c r="J49" s="95">
        <v>-40.133628319448903</v>
      </c>
      <c r="K49" s="95">
        <v>-48.011419470914902</v>
      </c>
      <c r="L49" s="96">
        <v>-168.68728906224399</v>
      </c>
      <c r="M49" s="138">
        <v>-41.8580554974533</v>
      </c>
      <c r="N49" s="138">
        <v>-56.230054650415994</v>
      </c>
      <c r="O49" s="138">
        <v>-69.492972693201082</v>
      </c>
      <c r="P49" s="138">
        <v>-80.03592030260711</v>
      </c>
      <c r="Q49" s="96">
        <v>-247.61700314367749</v>
      </c>
      <c r="R49" s="138">
        <v>-75.70706015546503</v>
      </c>
      <c r="S49" s="138">
        <v>-83.520461583766391</v>
      </c>
      <c r="T49" s="138">
        <v>-72.512949653639808</v>
      </c>
      <c r="U49" s="138">
        <v>-66.157798307999656</v>
      </c>
      <c r="V49" s="96">
        <v>-297.89826970087074</v>
      </c>
      <c r="W49" s="138">
        <v>-76.851958773237698</v>
      </c>
      <c r="X49" s="138">
        <v>-80.404046361948602</v>
      </c>
      <c r="Y49" s="138">
        <v>-79.244172340846404</v>
      </c>
      <c r="Z49" s="138">
        <v>-89.581288113302605</v>
      </c>
      <c r="AA49" s="96">
        <v>-326.08146558933498</v>
      </c>
      <c r="AB49" s="138">
        <v>-65.420965470775002</v>
      </c>
      <c r="AC49" s="138">
        <v>-74.010481587162104</v>
      </c>
      <c r="AD49" s="138">
        <v>-115.925310569939</v>
      </c>
      <c r="AE49" s="138">
        <v>-123.690921048596</v>
      </c>
      <c r="AF49" s="96">
        <v>-379.04767867647303</v>
      </c>
      <c r="AG49" s="138">
        <v>-114.454934901066</v>
      </c>
      <c r="AH49" s="138">
        <v>-128.10851627656601</v>
      </c>
      <c r="AI49" s="138">
        <v>-123.133983766751</v>
      </c>
      <c r="AJ49" s="138">
        <v>-125.54442894023053</v>
      </c>
      <c r="AK49" s="96">
        <v>-491.24186388461254</v>
      </c>
      <c r="AL49" s="138">
        <v>-122.0724073545579</v>
      </c>
      <c r="AM49" s="138">
        <v>-122.1199327280389</v>
      </c>
      <c r="AN49" s="138">
        <v>-103.16518543648385</v>
      </c>
      <c r="AO49" s="138">
        <v>-103.22531507419765</v>
      </c>
      <c r="AP49" s="138">
        <v>-108.8540935721164</v>
      </c>
      <c r="AQ49" s="138">
        <v>-116.575585819127</v>
      </c>
      <c r="AR49" s="93">
        <v>-450.66727218228493</v>
      </c>
      <c r="AS49" s="93">
        <v>-450.48493197817993</v>
      </c>
      <c r="AT49" s="138">
        <v>-115.254857742128</v>
      </c>
      <c r="AU49" s="138">
        <v>-123.435804423055</v>
      </c>
    </row>
    <row r="50" spans="1:47" customFormat="1">
      <c r="A50" s="21" t="s">
        <v>133</v>
      </c>
      <c r="B50" s="340" t="s">
        <v>54</v>
      </c>
      <c r="C50" s="64">
        <v>343</v>
      </c>
      <c r="D50" s="64">
        <v>427</v>
      </c>
      <c r="E50" s="64">
        <v>327</v>
      </c>
      <c r="F50" s="64">
        <v>391</v>
      </c>
      <c r="G50" s="93">
        <f t="shared" si="3"/>
        <v>1488</v>
      </c>
      <c r="H50" s="64">
        <v>378.81372079416298</v>
      </c>
      <c r="I50" s="64">
        <v>414.94846196957599</v>
      </c>
      <c r="J50" s="64">
        <v>448.09236142974902</v>
      </c>
      <c r="K50" s="64">
        <v>528.08843505786103</v>
      </c>
      <c r="L50" s="93">
        <v>1769.9429792513502</v>
      </c>
      <c r="M50" s="140">
        <v>400.371871815509</v>
      </c>
      <c r="N50" s="140">
        <v>477.75345546064403</v>
      </c>
      <c r="O50" s="140">
        <v>468.62653903734099</v>
      </c>
      <c r="P50" s="140">
        <v>548.65734398964503</v>
      </c>
      <c r="Q50" s="93">
        <v>1895.409210303141</v>
      </c>
      <c r="R50" s="140">
        <v>447.80754710945388</v>
      </c>
      <c r="S50" s="140">
        <v>486.72113228566559</v>
      </c>
      <c r="T50" s="140">
        <v>489.62294584565723</v>
      </c>
      <c r="U50" s="140">
        <v>512.37428425135511</v>
      </c>
      <c r="V50" s="93">
        <v>1936.5259094921348</v>
      </c>
      <c r="W50" s="140">
        <v>452.71371994269902</v>
      </c>
      <c r="X50" s="140">
        <v>496.216885613339</v>
      </c>
      <c r="Y50" s="140">
        <v>501.81623929288497</v>
      </c>
      <c r="Z50" s="140">
        <v>582.84864041646995</v>
      </c>
      <c r="AA50" s="93">
        <v>2033.5954852653899</v>
      </c>
      <c r="AB50" s="140">
        <v>356.28010405188598</v>
      </c>
      <c r="AC50" s="140">
        <v>550.80270141222297</v>
      </c>
      <c r="AD50" s="140">
        <v>459.36229386585001</v>
      </c>
      <c r="AE50" s="140">
        <v>513.02339624161903</v>
      </c>
      <c r="AF50" s="93">
        <v>1879.46849557158</v>
      </c>
      <c r="AG50" s="140">
        <v>511.90476394630298</v>
      </c>
      <c r="AH50" s="140">
        <v>653.47543699502603</v>
      </c>
      <c r="AI50" s="140">
        <v>573.26272033224097</v>
      </c>
      <c r="AJ50" s="140">
        <v>609.63532609442245</v>
      </c>
      <c r="AK50" s="93">
        <v>2348.2782473679968</v>
      </c>
      <c r="AL50" s="140">
        <v>571.33882797143815</v>
      </c>
      <c r="AM50" s="140">
        <v>583.50004957037709</v>
      </c>
      <c r="AN50" s="140">
        <v>583.93818587601993</v>
      </c>
      <c r="AO50" s="140">
        <v>262.21467079643492</v>
      </c>
      <c r="AP50" s="140">
        <v>555.21194263280313</v>
      </c>
      <c r="AQ50" s="140">
        <v>704.701251601276</v>
      </c>
      <c r="AR50" s="96">
        <v>2415.1902080815403</v>
      </c>
      <c r="AS50" s="96">
        <v>2210.7657226441902</v>
      </c>
      <c r="AT50" s="140">
        <v>698.32159283702299</v>
      </c>
      <c r="AU50" s="140">
        <v>675.99231106846901</v>
      </c>
    </row>
    <row r="51" spans="1:47" customFormat="1">
      <c r="A51" s="21"/>
      <c r="B51" s="88"/>
      <c r="C51" s="88"/>
      <c r="D51" s="88"/>
      <c r="E51" s="88"/>
      <c r="F51" s="88"/>
      <c r="G51" s="88"/>
      <c r="H51" s="88"/>
      <c r="I51" s="88"/>
      <c r="J51" s="88"/>
      <c r="K51" s="88"/>
      <c r="L51" s="88"/>
      <c r="M51" s="134"/>
      <c r="N51" s="134"/>
      <c r="O51" s="134"/>
      <c r="P51" s="134"/>
      <c r="Q51" s="88"/>
      <c r="R51" s="134"/>
      <c r="S51" s="134"/>
      <c r="T51" s="134"/>
      <c r="U51" s="134"/>
      <c r="V51" s="88"/>
      <c r="W51" s="134"/>
      <c r="X51" s="134"/>
      <c r="Y51" s="134"/>
      <c r="Z51" s="134"/>
      <c r="AA51" s="134"/>
      <c r="AB51" s="134"/>
      <c r="AC51" s="134"/>
      <c r="AD51" s="134"/>
      <c r="AE51" s="134"/>
      <c r="AF51" s="134"/>
      <c r="AG51" s="134"/>
      <c r="AH51" s="134"/>
      <c r="AI51" s="134"/>
      <c r="AJ51" s="134"/>
      <c r="AK51" s="134"/>
      <c r="AL51" s="134"/>
      <c r="AM51" s="134"/>
      <c r="AN51" s="134"/>
      <c r="AO51" s="134"/>
      <c r="AP51" s="134"/>
      <c r="AQ51" s="134"/>
      <c r="AS51" s="134"/>
      <c r="AT51" s="134"/>
      <c r="AU51" s="134"/>
    </row>
    <row r="52" spans="1:47" customFormat="1" ht="16.5" thickBot="1">
      <c r="A52" s="21"/>
      <c r="B52" s="118" t="s">
        <v>134</v>
      </c>
      <c r="C52" s="103"/>
      <c r="D52" s="103"/>
      <c r="E52" s="103"/>
      <c r="F52" s="103"/>
      <c r="G52" s="103"/>
      <c r="H52" s="103"/>
      <c r="I52" s="103"/>
      <c r="J52" s="103"/>
      <c r="K52" s="103"/>
      <c r="L52" s="103"/>
      <c r="M52" s="144"/>
      <c r="N52" s="144"/>
      <c r="O52" s="144"/>
      <c r="P52" s="144"/>
      <c r="Q52" s="103"/>
      <c r="R52" s="144"/>
      <c r="S52" s="144"/>
      <c r="T52" s="144"/>
      <c r="U52" s="144"/>
      <c r="V52" s="103"/>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03"/>
      <c r="AS52" s="144"/>
      <c r="AT52" s="144"/>
      <c r="AU52" s="144"/>
    </row>
    <row r="53" spans="1:47" customFormat="1">
      <c r="A53" s="21"/>
      <c r="B53" s="88"/>
      <c r="C53" s="88"/>
      <c r="D53" s="88"/>
      <c r="E53" s="88"/>
      <c r="F53" s="88"/>
      <c r="G53" s="88"/>
      <c r="H53" s="88"/>
      <c r="I53" s="88"/>
      <c r="J53" s="88"/>
      <c r="K53" s="88"/>
      <c r="L53" s="88"/>
      <c r="M53" s="134"/>
      <c r="N53" s="134"/>
      <c r="O53" s="134"/>
      <c r="P53" s="134"/>
      <c r="Q53" s="88"/>
      <c r="R53" s="134"/>
      <c r="S53" s="134"/>
      <c r="T53" s="134"/>
      <c r="U53" s="134"/>
      <c r="V53" s="88"/>
      <c r="W53" s="134"/>
      <c r="X53" s="134"/>
      <c r="Y53" s="134"/>
      <c r="Z53" s="134"/>
      <c r="AA53" s="134"/>
      <c r="AB53" s="134"/>
      <c r="AC53" s="134"/>
      <c r="AD53" s="134"/>
      <c r="AE53" s="134"/>
      <c r="AF53" s="134"/>
      <c r="AG53" s="134"/>
      <c r="AH53" s="134"/>
      <c r="AI53" s="134"/>
      <c r="AJ53" s="134"/>
      <c r="AK53" s="134"/>
      <c r="AL53" s="134"/>
      <c r="AM53" s="141" t="str">
        <f>+$AM$13</f>
        <v>IFRS 17</v>
      </c>
      <c r="AN53" s="134"/>
      <c r="AO53" s="141" t="str">
        <f>+$AM$13</f>
        <v>IFRS 17</v>
      </c>
      <c r="AP53" s="134"/>
      <c r="AQ53" s="134"/>
      <c r="AR53" s="134"/>
      <c r="AS53" s="141" t="s">
        <v>601</v>
      </c>
      <c r="AT53" s="134"/>
      <c r="AU53" s="134"/>
    </row>
    <row r="54" spans="1:47" customFormat="1" ht="25.5">
      <c r="A54" s="21"/>
      <c r="B54" s="342" t="s">
        <v>24</v>
      </c>
      <c r="C54" s="105" t="str">
        <f t="shared" ref="C54:AU54" si="4">C$14</f>
        <v>Q1-15
Underlying</v>
      </c>
      <c r="D54" s="105" t="str">
        <f t="shared" si="4"/>
        <v>Q2-15
Underlying</v>
      </c>
      <c r="E54" s="105" t="str">
        <f t="shared" si="4"/>
        <v>Q3-15
Underlying</v>
      </c>
      <c r="F54" s="105" t="str">
        <f t="shared" si="4"/>
        <v>Q4-15
Underlying</v>
      </c>
      <c r="G54" s="105" t="e">
        <f t="shared" si="4"/>
        <v>#REF!</v>
      </c>
      <c r="H54" s="105" t="str">
        <f t="shared" si="4"/>
        <v>Q1-16
Underlying</v>
      </c>
      <c r="I54" s="105" t="str">
        <f t="shared" si="4"/>
        <v>Q2-16
Underlying</v>
      </c>
      <c r="J54" s="105" t="str">
        <f t="shared" si="4"/>
        <v>Q3-16
Underlying</v>
      </c>
      <c r="K54" s="105" t="str">
        <f t="shared" si="4"/>
        <v>Q4-16
Underlying</v>
      </c>
      <c r="L54" s="105" t="e">
        <f t="shared" si="4"/>
        <v>#REF!</v>
      </c>
      <c r="M54" s="141" t="s">
        <v>539</v>
      </c>
      <c r="N54" s="141" t="s">
        <v>540</v>
      </c>
      <c r="O54" s="141" t="s">
        <v>541</v>
      </c>
      <c r="P54" s="141" t="s">
        <v>542</v>
      </c>
      <c r="Q54" s="105" t="s">
        <v>543</v>
      </c>
      <c r="R54" s="141" t="s">
        <v>544</v>
      </c>
      <c r="S54" s="141" t="s">
        <v>545</v>
      </c>
      <c r="T54" s="141" t="s">
        <v>546</v>
      </c>
      <c r="U54" s="141" t="s">
        <v>547</v>
      </c>
      <c r="V54" s="105" t="s">
        <v>548</v>
      </c>
      <c r="W54" s="141" t="s">
        <v>549</v>
      </c>
      <c r="X54" s="141" t="s">
        <v>550</v>
      </c>
      <c r="Y54" s="141" t="s">
        <v>551</v>
      </c>
      <c r="Z54" s="141" t="s">
        <v>552</v>
      </c>
      <c r="AA54" s="141" t="s">
        <v>553</v>
      </c>
      <c r="AB54" s="141" t="s">
        <v>554</v>
      </c>
      <c r="AC54" s="141" t="s">
        <v>555</v>
      </c>
      <c r="AD54" s="141" t="s">
        <v>556</v>
      </c>
      <c r="AE54" s="141" t="s">
        <v>557</v>
      </c>
      <c r="AF54" s="141" t="s">
        <v>558</v>
      </c>
      <c r="AG54" s="141" t="s">
        <v>559</v>
      </c>
      <c r="AH54" s="141" t="s">
        <v>560</v>
      </c>
      <c r="AI54" s="141" t="s">
        <v>561</v>
      </c>
      <c r="AJ54" s="141" t="s">
        <v>562</v>
      </c>
      <c r="AK54" s="141" t="s">
        <v>563</v>
      </c>
      <c r="AL54" s="141" t="s">
        <v>564</v>
      </c>
      <c r="AM54" s="141" t="str">
        <f t="shared" si="4"/>
        <v>Q1-22
Underlying</v>
      </c>
      <c r="AN54" s="141" t="s">
        <v>571</v>
      </c>
      <c r="AO54" s="141" t="str">
        <f t="shared" si="4"/>
        <v>Q2-22
Underlying</v>
      </c>
      <c r="AP54" s="141" t="s">
        <v>576</v>
      </c>
      <c r="AQ54" s="141" t="s">
        <v>607</v>
      </c>
      <c r="AR54" s="141" t="s">
        <v>608</v>
      </c>
      <c r="AS54" s="141" t="s">
        <v>614</v>
      </c>
      <c r="AT54" s="141" t="s">
        <v>612</v>
      </c>
      <c r="AU54" s="141" t="str">
        <f t="shared" si="4"/>
        <v>Q2-23
Underlying</v>
      </c>
    </row>
    <row r="55" spans="1:47" customFormat="1">
      <c r="A55" s="21"/>
      <c r="B55" s="336"/>
      <c r="C55" s="88"/>
      <c r="D55" s="88"/>
      <c r="E55" s="88"/>
      <c r="F55" s="88"/>
      <c r="G55" s="88"/>
      <c r="H55" s="88"/>
      <c r="I55" s="88"/>
      <c r="J55" s="88"/>
      <c r="K55" s="88"/>
      <c r="L55" s="88"/>
      <c r="M55" s="134"/>
      <c r="N55" s="134"/>
      <c r="O55" s="134"/>
      <c r="P55" s="134"/>
      <c r="Q55" s="88"/>
      <c r="R55" s="134"/>
      <c r="S55" s="134"/>
      <c r="T55" s="134"/>
      <c r="U55" s="134"/>
      <c r="V55" s="88"/>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row>
    <row r="56" spans="1:47" customFormat="1">
      <c r="A56" s="21" t="s">
        <v>135</v>
      </c>
      <c r="B56" s="337" t="s">
        <v>26</v>
      </c>
      <c r="C56" s="63">
        <v>566</v>
      </c>
      <c r="D56" s="63">
        <v>541</v>
      </c>
      <c r="E56" s="63">
        <v>556</v>
      </c>
      <c r="F56" s="63">
        <v>526</v>
      </c>
      <c r="G56" s="64">
        <f t="shared" ref="G56:G68" si="5">SUM(C56:F56)</f>
        <v>2189</v>
      </c>
      <c r="H56" s="63">
        <v>606.71151055336702</v>
      </c>
      <c r="I56" s="63">
        <v>546.01444282990997</v>
      </c>
      <c r="J56" s="77">
        <v>532.94085266215598</v>
      </c>
      <c r="K56" s="77">
        <v>651.58974558780301</v>
      </c>
      <c r="L56" s="64">
        <v>2337.2565516332402</v>
      </c>
      <c r="M56" s="142">
        <v>630.56860583381501</v>
      </c>
      <c r="N56" s="142">
        <v>476.04680311221603</v>
      </c>
      <c r="O56" s="142">
        <v>507.43259411546001</v>
      </c>
      <c r="P56" s="142">
        <v>629.12073583710196</v>
      </c>
      <c r="Q56" s="64">
        <v>2243.1687388985902</v>
      </c>
      <c r="R56" s="142">
        <v>627.10604272521505</v>
      </c>
      <c r="S56" s="142">
        <v>511.67515764252101</v>
      </c>
      <c r="T56" s="142">
        <v>644.96531639836701</v>
      </c>
      <c r="U56" s="142">
        <v>667.041963981658</v>
      </c>
      <c r="V56" s="64">
        <v>2450.7884807477599</v>
      </c>
      <c r="W56" s="142">
        <v>628.54076427035204</v>
      </c>
      <c r="X56" s="142">
        <v>617.86781308792797</v>
      </c>
      <c r="Y56" s="142">
        <v>660.318502370847</v>
      </c>
      <c r="Z56" s="142">
        <v>710.53328196101802</v>
      </c>
      <c r="AA56" s="64">
        <v>2617.2603616901501</v>
      </c>
      <c r="AB56" s="142">
        <v>510.91631608479798</v>
      </c>
      <c r="AC56" s="142">
        <v>701.28322066789701</v>
      </c>
      <c r="AD56" s="142">
        <v>610.21552326533799</v>
      </c>
      <c r="AE56" s="142">
        <v>734.469475535632</v>
      </c>
      <c r="AF56" s="64">
        <v>2556.88453555367</v>
      </c>
      <c r="AG56" s="142">
        <v>624.53591195781405</v>
      </c>
      <c r="AH56" s="142">
        <v>729.44317771242004</v>
      </c>
      <c r="AI56" s="142">
        <v>594.33347262179996</v>
      </c>
      <c r="AJ56" s="142">
        <v>602.17988498373097</v>
      </c>
      <c r="AK56" s="64">
        <v>2550.4924472757698</v>
      </c>
      <c r="AL56" s="142">
        <v>697.41049028304997</v>
      </c>
      <c r="AM56" s="142">
        <v>537.01023725546997</v>
      </c>
      <c r="AN56" s="142">
        <v>691.10762332961599</v>
      </c>
      <c r="AO56" s="142">
        <v>213.09461734761101</v>
      </c>
      <c r="AP56" s="142">
        <v>601.86914274063099</v>
      </c>
      <c r="AQ56" s="142">
        <v>909.60287297233003</v>
      </c>
      <c r="AR56" s="93">
        <v>2899.9901293256298</v>
      </c>
      <c r="AS56" s="93">
        <v>2276.3966633803602</v>
      </c>
      <c r="AT56" s="142">
        <v>711.35783705261099</v>
      </c>
      <c r="AU56" s="142">
        <v>667.778122108292</v>
      </c>
    </row>
    <row r="57" spans="1:47" customFormat="1">
      <c r="A57" s="21" t="s">
        <v>136</v>
      </c>
      <c r="B57" s="338" t="s">
        <v>28</v>
      </c>
      <c r="C57" s="101">
        <v>-216</v>
      </c>
      <c r="D57" s="101">
        <v>-152</v>
      </c>
      <c r="E57" s="101">
        <v>-149</v>
      </c>
      <c r="F57" s="101">
        <v>-144</v>
      </c>
      <c r="G57" s="106">
        <f t="shared" si="5"/>
        <v>-661</v>
      </c>
      <c r="H57" s="95">
        <v>-230.01590573716999</v>
      </c>
      <c r="I57" s="95">
        <v>-153.70925054855601</v>
      </c>
      <c r="J57" s="95">
        <v>-146.366879611332</v>
      </c>
      <c r="K57" s="95">
        <v>-163.175165508888</v>
      </c>
      <c r="L57" s="96">
        <v>-693.26720140594603</v>
      </c>
      <c r="M57" s="95">
        <v>-241.341771418956</v>
      </c>
      <c r="N57" s="95">
        <v>-152.20637006890601</v>
      </c>
      <c r="O57" s="95">
        <v>-153.15871070169001</v>
      </c>
      <c r="P57" s="95">
        <v>-196.53479887153</v>
      </c>
      <c r="Q57" s="96">
        <v>-743.24165106108296</v>
      </c>
      <c r="R57" s="95">
        <v>-229.432376094554</v>
      </c>
      <c r="S57" s="95">
        <v>-139.54625890611899</v>
      </c>
      <c r="T57" s="95">
        <v>-152.949416411079</v>
      </c>
      <c r="U57" s="95">
        <v>-172.476026829772</v>
      </c>
      <c r="V57" s="96">
        <v>-694.40407824152396</v>
      </c>
      <c r="W57" s="95">
        <v>-232.28425565509201</v>
      </c>
      <c r="X57" s="95">
        <v>-160.398402428048</v>
      </c>
      <c r="Y57" s="95">
        <v>-167.69793853636401</v>
      </c>
      <c r="Z57" s="95">
        <v>-193.74994021254599</v>
      </c>
      <c r="AA57" s="96">
        <v>-754.13053683204998</v>
      </c>
      <c r="AB57" s="95">
        <v>-247.48086667118602</v>
      </c>
      <c r="AC57" s="95">
        <v>-166.956210105211</v>
      </c>
      <c r="AD57" s="95">
        <v>-167.56263489540399</v>
      </c>
      <c r="AE57" s="95">
        <v>-179.23790182259901</v>
      </c>
      <c r="AF57" s="96">
        <v>-761.23761349440099</v>
      </c>
      <c r="AG57" s="95">
        <v>-233.439465657216</v>
      </c>
      <c r="AH57" s="95">
        <v>-180.36723371635</v>
      </c>
      <c r="AI57" s="95">
        <v>-174.108614022257</v>
      </c>
      <c r="AJ57" s="95">
        <v>-133.419086317915</v>
      </c>
      <c r="AK57" s="96">
        <v>-721.33439971373798</v>
      </c>
      <c r="AL57" s="95">
        <v>-254.144612969881</v>
      </c>
      <c r="AM57" s="95">
        <v>-75.073612969880998</v>
      </c>
      <c r="AN57" s="95">
        <v>-184.246176927817</v>
      </c>
      <c r="AO57" s="95">
        <v>-64.375379105038064</v>
      </c>
      <c r="AP57" s="95">
        <v>-178.42317419088701</v>
      </c>
      <c r="AQ57" s="95">
        <v>-168.980957726573</v>
      </c>
      <c r="AR57" s="96">
        <v>-785.79492181515798</v>
      </c>
      <c r="AS57" s="96">
        <v>-255.26855853993001</v>
      </c>
      <c r="AT57" s="95">
        <v>-81.750677079428101</v>
      </c>
      <c r="AU57" s="95">
        <v>-74.353945757963103</v>
      </c>
    </row>
    <row r="58" spans="1:47" customFormat="1">
      <c r="A58" s="21" t="s">
        <v>137</v>
      </c>
      <c r="B58" s="337" t="s">
        <v>32</v>
      </c>
      <c r="C58" s="63">
        <v>350</v>
      </c>
      <c r="D58" s="63">
        <v>389</v>
      </c>
      <c r="E58" s="63">
        <v>407</v>
      </c>
      <c r="F58" s="63">
        <v>382</v>
      </c>
      <c r="G58" s="64">
        <f t="shared" si="5"/>
        <v>1528</v>
      </c>
      <c r="H58" s="63">
        <v>376.69560481619698</v>
      </c>
      <c r="I58" s="63">
        <v>392.30519228135398</v>
      </c>
      <c r="J58" s="77">
        <v>386.57397305082401</v>
      </c>
      <c r="K58" s="77">
        <v>488.41458007891498</v>
      </c>
      <c r="L58" s="64">
        <v>1643.9893502272901</v>
      </c>
      <c r="M58" s="142">
        <v>389.22683441485901</v>
      </c>
      <c r="N58" s="142">
        <v>323.84043304330999</v>
      </c>
      <c r="O58" s="142">
        <v>354.27388341377002</v>
      </c>
      <c r="P58" s="142">
        <v>432.58593696557199</v>
      </c>
      <c r="Q58" s="64">
        <v>1499.92708783751</v>
      </c>
      <c r="R58" s="142">
        <v>397.67366663066201</v>
      </c>
      <c r="S58" s="142">
        <v>372.12889873640199</v>
      </c>
      <c r="T58" s="142">
        <v>492.01589998728798</v>
      </c>
      <c r="U58" s="142">
        <v>494.56593715188501</v>
      </c>
      <c r="V58" s="64">
        <v>1756.3844025062399</v>
      </c>
      <c r="W58" s="142">
        <v>396.25650861525997</v>
      </c>
      <c r="X58" s="142">
        <v>457.46941065988102</v>
      </c>
      <c r="Y58" s="142">
        <v>492.62056383448299</v>
      </c>
      <c r="Z58" s="142">
        <v>516.78334174847203</v>
      </c>
      <c r="AA58" s="64">
        <v>1863.1298248580999</v>
      </c>
      <c r="AB58" s="142">
        <v>263.43544941361097</v>
      </c>
      <c r="AC58" s="142">
        <v>534.32701056268593</v>
      </c>
      <c r="AD58" s="142">
        <v>442.65288836993398</v>
      </c>
      <c r="AE58" s="142">
        <v>555.23157371303205</v>
      </c>
      <c r="AF58" s="64">
        <v>1795.6469220592599</v>
      </c>
      <c r="AG58" s="142">
        <v>391.09644630059802</v>
      </c>
      <c r="AH58" s="142">
        <v>549.07594399607001</v>
      </c>
      <c r="AI58" s="142">
        <v>420.22485859954298</v>
      </c>
      <c r="AJ58" s="142">
        <v>468.76079866581603</v>
      </c>
      <c r="AK58" s="64">
        <v>1829.1580475620301</v>
      </c>
      <c r="AL58" s="142">
        <v>443.26587731316903</v>
      </c>
      <c r="AM58" s="142">
        <v>461.93662428558901</v>
      </c>
      <c r="AN58" s="142">
        <v>506.86144640179799</v>
      </c>
      <c r="AO58" s="142">
        <v>148.71923824257294</v>
      </c>
      <c r="AP58" s="142">
        <v>423.44596854974401</v>
      </c>
      <c r="AQ58" s="142">
        <v>740.62191524575906</v>
      </c>
      <c r="AR58" s="100">
        <v>2114.19520751047</v>
      </c>
      <c r="AS58" s="100">
        <v>2021.1281048404301</v>
      </c>
      <c r="AT58" s="142">
        <v>629.60715997318198</v>
      </c>
      <c r="AU58" s="142">
        <v>593.42417635032905</v>
      </c>
    </row>
    <row r="59" spans="1:47" customFormat="1">
      <c r="A59" s="21" t="s">
        <v>138</v>
      </c>
      <c r="B59" s="338" t="s">
        <v>34</v>
      </c>
      <c r="C59" s="101">
        <v>0</v>
      </c>
      <c r="D59" s="101">
        <v>66</v>
      </c>
      <c r="E59" s="101">
        <v>-66</v>
      </c>
      <c r="F59" s="101">
        <v>0</v>
      </c>
      <c r="G59" s="106">
        <f t="shared" si="5"/>
        <v>0</v>
      </c>
      <c r="H59" s="95">
        <v>0</v>
      </c>
      <c r="I59" s="95">
        <v>-1E-3</v>
      </c>
      <c r="J59" s="95">
        <v>-1E-3</v>
      </c>
      <c r="K59" s="95">
        <v>1.6E-2</v>
      </c>
      <c r="L59" s="96">
        <v>1.4E-2</v>
      </c>
      <c r="M59" s="95">
        <v>0</v>
      </c>
      <c r="N59" s="95">
        <v>0</v>
      </c>
      <c r="O59" s="95">
        <v>0</v>
      </c>
      <c r="P59" s="95">
        <v>-3.56035363514074E-3</v>
      </c>
      <c r="Q59" s="96">
        <v>-3.56035363514074E-3</v>
      </c>
      <c r="R59" s="95">
        <v>-5.1854874111944102E-2</v>
      </c>
      <c r="S59" s="95">
        <v>0.58022836997583105</v>
      </c>
      <c r="T59" s="95">
        <v>0.167398812153673</v>
      </c>
      <c r="U59" s="95">
        <v>-0.93906208358454302</v>
      </c>
      <c r="V59" s="96">
        <v>-0.243289775566983</v>
      </c>
      <c r="W59" s="95">
        <v>0.58520571281712097</v>
      </c>
      <c r="X59" s="95">
        <v>-3.9921449313422501E-2</v>
      </c>
      <c r="Y59" s="95">
        <v>0.80039193063525205</v>
      </c>
      <c r="Z59" s="95">
        <v>-0.28875038610890102</v>
      </c>
      <c r="AA59" s="96">
        <v>1.0569258080300501</v>
      </c>
      <c r="AB59" s="95">
        <v>-6.8777479621170698</v>
      </c>
      <c r="AC59" s="95">
        <v>4.9996172622481936</v>
      </c>
      <c r="AD59" s="95">
        <v>0.4493855702942966</v>
      </c>
      <c r="AE59" s="95">
        <v>1.6296864660931973</v>
      </c>
      <c r="AF59" s="96">
        <v>0.20094133651857779</v>
      </c>
      <c r="AG59" s="95">
        <v>-3.8834404660360099E-3</v>
      </c>
      <c r="AH59" s="95">
        <v>-0.74407815776621</v>
      </c>
      <c r="AI59" s="95">
        <v>-0.26907882565409003</v>
      </c>
      <c r="AJ59" s="95">
        <v>0.27950990481836901</v>
      </c>
      <c r="AK59" s="96">
        <v>-0.73753051906796696</v>
      </c>
      <c r="AL59" s="95">
        <v>6.0620093422717597E-2</v>
      </c>
      <c r="AM59" s="95">
        <v>6.0620093422717597E-2</v>
      </c>
      <c r="AN59" s="95">
        <v>-0.200272921659857</v>
      </c>
      <c r="AO59" s="95">
        <v>-0.27027292165985761</v>
      </c>
      <c r="AP59" s="95">
        <v>0.23801326135731399</v>
      </c>
      <c r="AQ59" s="95">
        <v>-1.16915727084742</v>
      </c>
      <c r="AR59" s="93">
        <v>-1.0707968377272501</v>
      </c>
      <c r="AS59" s="93">
        <v>-1.1577968377272501</v>
      </c>
      <c r="AT59" s="95">
        <v>1.33490287626068</v>
      </c>
      <c r="AU59" s="95">
        <v>-6.3568756981028901E-2</v>
      </c>
    </row>
    <row r="60" spans="1:47" customFormat="1">
      <c r="A60" s="21" t="s">
        <v>139</v>
      </c>
      <c r="B60" s="338" t="s">
        <v>38</v>
      </c>
      <c r="C60" s="101">
        <v>0</v>
      </c>
      <c r="D60" s="101">
        <v>0</v>
      </c>
      <c r="E60" s="101">
        <v>0</v>
      </c>
      <c r="F60" s="101">
        <v>0</v>
      </c>
      <c r="G60" s="106">
        <f t="shared" si="5"/>
        <v>0</v>
      </c>
      <c r="H60" s="101">
        <v>4.6879482881740801E-4</v>
      </c>
      <c r="I60" s="101">
        <v>-4.2875860662619503E-3</v>
      </c>
      <c r="J60" s="75">
        <v>1.20598046123519E-4</v>
      </c>
      <c r="K60" s="75">
        <v>-6.3794484313971197E-3</v>
      </c>
      <c r="L60" s="106">
        <v>-1.0077641622718099E-2</v>
      </c>
      <c r="M60" s="139">
        <v>-3.3448137522940698E-3</v>
      </c>
      <c r="N60" s="139">
        <v>-1.6382489336170601E-3</v>
      </c>
      <c r="O60" s="139">
        <v>-1.74849071758217E-3</v>
      </c>
      <c r="P60" s="139">
        <v>2.3084108906937199E-4</v>
      </c>
      <c r="Q60" s="106">
        <v>-6.5007123144239396E-3</v>
      </c>
      <c r="R60" s="139">
        <v>9.6365832822289097E-4</v>
      </c>
      <c r="S60" s="139">
        <v>1.4615758812722101E-3</v>
      </c>
      <c r="T60" s="139">
        <v>-7.5631253620304104E-4</v>
      </c>
      <c r="U60" s="139">
        <v>1.2036981218298E-2</v>
      </c>
      <c r="V60" s="106">
        <v>1.3705902891590099E-2</v>
      </c>
      <c r="W60" s="139">
        <v>-1.0565792024203799E-3</v>
      </c>
      <c r="X60" s="139">
        <v>6.0684690233347299E-4</v>
      </c>
      <c r="Y60" s="139">
        <v>-4.5502676999276404E-3</v>
      </c>
      <c r="Z60" s="139">
        <v>5.0000000000236496E-3</v>
      </c>
      <c r="AA60" s="106">
        <v>9.0949470177292794E-15</v>
      </c>
      <c r="AB60" s="139">
        <v>0</v>
      </c>
      <c r="AC60" s="139">
        <v>9.9999999998289001E-4</v>
      </c>
      <c r="AD60" s="139">
        <v>-9.9999999999494092E-4</v>
      </c>
      <c r="AE60" s="139">
        <v>7.5033312896266599E-15</v>
      </c>
      <c r="AF60" s="106">
        <v>-4.5474735088646397E-15</v>
      </c>
      <c r="AG60" s="139">
        <v>2.2737367544323199E-15</v>
      </c>
      <c r="AH60" s="139">
        <v>3.6379788070917099E-15</v>
      </c>
      <c r="AI60" s="139">
        <v>-2.99999999997726E-3</v>
      </c>
      <c r="AJ60" s="139">
        <v>2.9999997928753098E-3</v>
      </c>
      <c r="AK60" s="106">
        <v>-2.0711013348773101E-10</v>
      </c>
      <c r="AL60" s="139">
        <v>9.999999999934059E-4</v>
      </c>
      <c r="AM60" s="139">
        <v>1E-3</v>
      </c>
      <c r="AN60" s="139">
        <v>-2.00000000002433E-3</v>
      </c>
      <c r="AO60" s="139">
        <v>-1E-3</v>
      </c>
      <c r="AP60" s="139">
        <v>1.0000000000745799E-3</v>
      </c>
      <c r="AQ60" s="139">
        <v>-6.1845639720559099E-14</v>
      </c>
      <c r="AR60" s="96">
        <v>-5.0931703299284001E-14</v>
      </c>
      <c r="AS60" s="96">
        <v>0</v>
      </c>
      <c r="AT60" s="139">
        <v>0</v>
      </c>
      <c r="AU60" s="139">
        <v>0</v>
      </c>
    </row>
    <row r="61" spans="1:47" customFormat="1">
      <c r="A61" s="21" t="s">
        <v>140</v>
      </c>
      <c r="B61" s="338" t="s">
        <v>40</v>
      </c>
      <c r="C61" s="101">
        <v>0</v>
      </c>
      <c r="D61" s="101">
        <v>0</v>
      </c>
      <c r="E61" s="101">
        <v>0</v>
      </c>
      <c r="F61" s="101">
        <v>-5</v>
      </c>
      <c r="G61" s="106">
        <f t="shared" si="5"/>
        <v>-5</v>
      </c>
      <c r="H61" s="101">
        <v>0</v>
      </c>
      <c r="I61" s="101">
        <v>-1.4E-2</v>
      </c>
      <c r="J61" s="75">
        <v>-8.0000000000000002E-3</v>
      </c>
      <c r="K61" s="75">
        <v>-2.0790000000000002</v>
      </c>
      <c r="L61" s="106">
        <v>-2.101</v>
      </c>
      <c r="M61" s="139">
        <v>-4.0000000000000001E-3</v>
      </c>
      <c r="N61" s="139">
        <v>-3.6805259474850501E-4</v>
      </c>
      <c r="O61" s="139">
        <v>-2.39910532740128E-2</v>
      </c>
      <c r="P61" s="139">
        <v>4.4005818611285101E-2</v>
      </c>
      <c r="Q61" s="106">
        <v>1.56467127425238E-2</v>
      </c>
      <c r="R61" s="139">
        <v>-4.3999999999999997E-2</v>
      </c>
      <c r="S61" s="139">
        <v>0</v>
      </c>
      <c r="T61" s="139">
        <v>-2</v>
      </c>
      <c r="U61" s="139">
        <v>-0.8</v>
      </c>
      <c r="V61" s="106">
        <v>-2.8439999999999999</v>
      </c>
      <c r="W61" s="139">
        <v>0</v>
      </c>
      <c r="X61" s="139">
        <v>0</v>
      </c>
      <c r="Y61" s="139">
        <v>-8.8853935128981494E-3</v>
      </c>
      <c r="Z61" s="139">
        <v>-2.1007041914666001E-3</v>
      </c>
      <c r="AA61" s="106">
        <v>-1.0986097704364799E-2</v>
      </c>
      <c r="AB61" s="139">
        <v>0</v>
      </c>
      <c r="AC61" s="139">
        <v>-0.13065383316437601</v>
      </c>
      <c r="AD61" s="139">
        <v>-3.2340994641892299E-3</v>
      </c>
      <c r="AE61" s="139">
        <v>4.8565305510763603E-3</v>
      </c>
      <c r="AF61" s="106">
        <v>-0.129031402077489</v>
      </c>
      <c r="AG61" s="139">
        <v>0.98399999999999999</v>
      </c>
      <c r="AH61" s="139">
        <v>-1.2927382844175399</v>
      </c>
      <c r="AI61" s="139">
        <v>-0.145003889096328</v>
      </c>
      <c r="AJ61" s="139">
        <v>-0.254001099738346</v>
      </c>
      <c r="AK61" s="106">
        <v>-0.70774327325221298</v>
      </c>
      <c r="AL61" s="139">
        <v>0.20599999999999999</v>
      </c>
      <c r="AM61" s="139">
        <v>0.20599999999999999</v>
      </c>
      <c r="AN61" s="139">
        <v>-0.17799999999999999</v>
      </c>
      <c r="AO61" s="139">
        <v>-0.17799999999999999</v>
      </c>
      <c r="AP61" s="139">
        <v>1E-3</v>
      </c>
      <c r="AQ61" s="139">
        <v>0.13200000000000001</v>
      </c>
      <c r="AR61" s="100">
        <v>0.161</v>
      </c>
      <c r="AS61" s="100">
        <v>0.14299999999999999</v>
      </c>
      <c r="AT61" s="139">
        <v>0</v>
      </c>
      <c r="AU61" s="139">
        <v>0</v>
      </c>
    </row>
    <row r="62" spans="1:47" customFormat="1">
      <c r="A62" s="21" t="s">
        <v>141</v>
      </c>
      <c r="B62" s="338" t="s">
        <v>42</v>
      </c>
      <c r="C62" s="101">
        <v>0</v>
      </c>
      <c r="D62" s="101">
        <v>0</v>
      </c>
      <c r="E62" s="101">
        <v>0</v>
      </c>
      <c r="F62" s="101">
        <v>0</v>
      </c>
      <c r="G62" s="106">
        <f t="shared" si="5"/>
        <v>0</v>
      </c>
      <c r="H62" s="101">
        <v>0</v>
      </c>
      <c r="I62" s="101">
        <v>0</v>
      </c>
      <c r="J62" s="75">
        <v>0</v>
      </c>
      <c r="K62" s="75">
        <v>0</v>
      </c>
      <c r="L62" s="106">
        <v>0</v>
      </c>
      <c r="M62" s="139">
        <v>0</v>
      </c>
      <c r="N62" s="139">
        <v>0</v>
      </c>
      <c r="O62" s="139">
        <v>0</v>
      </c>
      <c r="P62" s="139">
        <v>0</v>
      </c>
      <c r="Q62" s="106">
        <v>0</v>
      </c>
      <c r="R62" s="139">
        <v>0</v>
      </c>
      <c r="S62" s="139">
        <v>0</v>
      </c>
      <c r="T62" s="139">
        <v>0</v>
      </c>
      <c r="U62" s="139">
        <v>0</v>
      </c>
      <c r="V62" s="106">
        <v>0</v>
      </c>
      <c r="W62" s="139">
        <v>0</v>
      </c>
      <c r="X62" s="139">
        <v>0</v>
      </c>
      <c r="Y62" s="139">
        <v>0</v>
      </c>
      <c r="Z62" s="139">
        <v>0</v>
      </c>
      <c r="AA62" s="106">
        <v>0</v>
      </c>
      <c r="AB62" s="139">
        <v>0</v>
      </c>
      <c r="AC62" s="139">
        <v>0</v>
      </c>
      <c r="AD62" s="139">
        <v>0</v>
      </c>
      <c r="AE62" s="139">
        <v>0</v>
      </c>
      <c r="AF62" s="106">
        <v>0</v>
      </c>
      <c r="AG62" s="139">
        <v>0</v>
      </c>
      <c r="AH62" s="139">
        <v>0</v>
      </c>
      <c r="AI62" s="139">
        <v>0</v>
      </c>
      <c r="AJ62" s="139">
        <v>0</v>
      </c>
      <c r="AK62" s="106">
        <v>0</v>
      </c>
      <c r="AL62" s="139">
        <v>0</v>
      </c>
      <c r="AM62" s="139">
        <v>0</v>
      </c>
      <c r="AN62" s="139">
        <v>0</v>
      </c>
      <c r="AO62" s="139">
        <v>0</v>
      </c>
      <c r="AP62" s="139">
        <v>0</v>
      </c>
      <c r="AQ62" s="139">
        <v>0</v>
      </c>
      <c r="AR62" s="96">
        <v>0</v>
      </c>
      <c r="AS62" s="96">
        <v>0</v>
      </c>
      <c r="AT62" s="139">
        <v>0</v>
      </c>
      <c r="AU62" s="139">
        <v>0</v>
      </c>
    </row>
    <row r="63" spans="1:47" customFormat="1">
      <c r="A63" s="21" t="s">
        <v>142</v>
      </c>
      <c r="B63" s="337" t="s">
        <v>44</v>
      </c>
      <c r="C63" s="63">
        <v>350</v>
      </c>
      <c r="D63" s="63">
        <v>455</v>
      </c>
      <c r="E63" s="63">
        <v>341</v>
      </c>
      <c r="F63" s="63">
        <v>377</v>
      </c>
      <c r="G63" s="64">
        <f t="shared" si="5"/>
        <v>1523</v>
      </c>
      <c r="H63" s="63">
        <v>376.69607361102499</v>
      </c>
      <c r="I63" s="63">
        <v>392.28590469528802</v>
      </c>
      <c r="J63" s="77">
        <v>386.56509364887</v>
      </c>
      <c r="K63" s="77">
        <v>486.34520063048399</v>
      </c>
      <c r="L63" s="64">
        <v>1641.8922725856701</v>
      </c>
      <c r="M63" s="142">
        <v>389.219489601107</v>
      </c>
      <c r="N63" s="142">
        <v>323.83842674178101</v>
      </c>
      <c r="O63" s="142">
        <v>354.24814386977903</v>
      </c>
      <c r="P63" s="142">
        <v>432.62661327163698</v>
      </c>
      <c r="Q63" s="64">
        <v>1499.9326734843</v>
      </c>
      <c r="R63" s="142">
        <v>397.57877541487801</v>
      </c>
      <c r="S63" s="142">
        <v>372.71058868225902</v>
      </c>
      <c r="T63" s="142">
        <v>490.18254248690499</v>
      </c>
      <c r="U63" s="142">
        <v>492.83891204951999</v>
      </c>
      <c r="V63" s="64">
        <v>1753.3108186335601</v>
      </c>
      <c r="W63" s="142">
        <v>396.84065774887398</v>
      </c>
      <c r="X63" s="142">
        <v>457.43009605747</v>
      </c>
      <c r="Y63" s="142">
        <v>493.40752010390497</v>
      </c>
      <c r="Z63" s="142">
        <v>516.49749065817196</v>
      </c>
      <c r="AA63" s="64">
        <v>1864.1757645684199</v>
      </c>
      <c r="AB63" s="142">
        <v>256.55770145149398</v>
      </c>
      <c r="AC63" s="142">
        <v>539.19697399177005</v>
      </c>
      <c r="AD63" s="142">
        <v>443.09803984076501</v>
      </c>
      <c r="AE63" s="142">
        <v>556.86611670967602</v>
      </c>
      <c r="AF63" s="64">
        <v>1795.7188319937</v>
      </c>
      <c r="AG63" s="142">
        <v>392.07656286013201</v>
      </c>
      <c r="AH63" s="142">
        <v>547.03912755388706</v>
      </c>
      <c r="AI63" s="142">
        <v>419.80777588479299</v>
      </c>
      <c r="AJ63" s="142">
        <v>468.78930747068898</v>
      </c>
      <c r="AK63" s="64">
        <v>1827.7127737695</v>
      </c>
      <c r="AL63" s="142">
        <v>443.53349740659201</v>
      </c>
      <c r="AM63" s="142">
        <v>462.20424437901198</v>
      </c>
      <c r="AN63" s="142">
        <v>506.48117348013898</v>
      </c>
      <c r="AO63" s="142">
        <v>148.26996532091306</v>
      </c>
      <c r="AP63" s="142">
        <v>423.68598181110201</v>
      </c>
      <c r="AQ63" s="142">
        <v>739.58475797491099</v>
      </c>
      <c r="AR63" s="96">
        <v>2113.28541067274</v>
      </c>
      <c r="AS63" s="96">
        <v>2020.1133080027</v>
      </c>
      <c r="AT63" s="142">
        <v>630.942062849443</v>
      </c>
      <c r="AU63" s="142">
        <v>593.36060759334805</v>
      </c>
    </row>
    <row r="64" spans="1:47" customFormat="1">
      <c r="A64" s="21" t="s">
        <v>143</v>
      </c>
      <c r="B64" s="338" t="s">
        <v>46</v>
      </c>
      <c r="C64" s="101">
        <v>-129</v>
      </c>
      <c r="D64" s="101">
        <v>-162</v>
      </c>
      <c r="E64" s="101">
        <v>-130</v>
      </c>
      <c r="F64" s="101">
        <v>-103</v>
      </c>
      <c r="G64" s="106">
        <f t="shared" si="5"/>
        <v>-524</v>
      </c>
      <c r="H64" s="101">
        <v>-109.045588796994</v>
      </c>
      <c r="I64" s="101">
        <v>-98.835412547977398</v>
      </c>
      <c r="J64" s="75">
        <v>-80.878740306661001</v>
      </c>
      <c r="K64" s="75">
        <v>-113.80631897979799</v>
      </c>
      <c r="L64" s="106">
        <v>-402.56606063142999</v>
      </c>
      <c r="M64" s="139">
        <v>-119.910195779437</v>
      </c>
      <c r="N64" s="139">
        <v>-11.8768431304737</v>
      </c>
      <c r="O64" s="139">
        <v>-45.1186529155014</v>
      </c>
      <c r="P64" s="139">
        <v>-61.081959679783012</v>
      </c>
      <c r="Q64" s="106">
        <v>-237.98765150519603</v>
      </c>
      <c r="R64" s="139">
        <v>-120.42318062587201</v>
      </c>
      <c r="S64" s="139">
        <v>-52.464369366185501</v>
      </c>
      <c r="T64" s="139">
        <v>-158.84940870038099</v>
      </c>
      <c r="U64" s="139">
        <v>-122.36655609831099</v>
      </c>
      <c r="V64" s="106">
        <v>-454.10351479075001</v>
      </c>
      <c r="W64" s="139">
        <v>-111.558601288866</v>
      </c>
      <c r="X64" s="139">
        <v>-144.90798021565999</v>
      </c>
      <c r="Y64" s="139">
        <v>-153.07157332829399</v>
      </c>
      <c r="Z64" s="139">
        <v>-130.98009797432599</v>
      </c>
      <c r="AA64" s="106">
        <v>-540.51825280714502</v>
      </c>
      <c r="AB64" s="139">
        <v>-51.945076406418401</v>
      </c>
      <c r="AC64" s="139">
        <v>-151.50983442098999</v>
      </c>
      <c r="AD64" s="139">
        <v>-99.524468024549606</v>
      </c>
      <c r="AE64" s="139">
        <v>-205.62492718935798</v>
      </c>
      <c r="AF64" s="106">
        <v>-508.60430604131597</v>
      </c>
      <c r="AG64" s="139">
        <v>-77.360779325368497</v>
      </c>
      <c r="AH64" s="139">
        <v>-123.772518423059</v>
      </c>
      <c r="AI64" s="139">
        <v>-64.081480322073503</v>
      </c>
      <c r="AJ64" s="139">
        <v>-79.444830151367796</v>
      </c>
      <c r="AK64" s="106">
        <v>-344.65960822186901</v>
      </c>
      <c r="AL64" s="139">
        <v>-79.234575736795307</v>
      </c>
      <c r="AM64" s="139">
        <v>-85.220575736795197</v>
      </c>
      <c r="AN64" s="139">
        <v>-100.809046150648</v>
      </c>
      <c r="AO64" s="139">
        <v>-68.897223433293803</v>
      </c>
      <c r="AP64" s="139">
        <v>-64.914118810046503</v>
      </c>
      <c r="AQ64" s="139">
        <v>-237.82814268207699</v>
      </c>
      <c r="AR64" s="96">
        <v>-482.78588337956597</v>
      </c>
      <c r="AS64" s="96">
        <v>-598.38060635097304</v>
      </c>
      <c r="AT64" s="139">
        <v>-137.765865139639</v>
      </c>
      <c r="AU64" s="139">
        <v>-141.80469528981899</v>
      </c>
    </row>
    <row r="65" spans="1:47" customFormat="1">
      <c r="A65" s="21" t="s">
        <v>144</v>
      </c>
      <c r="B65" s="338" t="s">
        <v>48</v>
      </c>
      <c r="C65" s="101">
        <v>0</v>
      </c>
      <c r="D65" s="101">
        <v>1</v>
      </c>
      <c r="E65" s="101">
        <v>0</v>
      </c>
      <c r="F65" s="101">
        <v>2</v>
      </c>
      <c r="G65" s="106">
        <f t="shared" si="5"/>
        <v>3</v>
      </c>
      <c r="H65" s="101">
        <v>7.0000000000000007E-2</v>
      </c>
      <c r="I65" s="101">
        <v>2.3E-2</v>
      </c>
      <c r="J65" s="75">
        <v>0.29099999999999998</v>
      </c>
      <c r="K65" s="75">
        <v>22.236999999999998</v>
      </c>
      <c r="L65" s="106">
        <v>22.620999999999999</v>
      </c>
      <c r="M65" s="139">
        <v>-0.45500000000000002</v>
      </c>
      <c r="N65" s="139">
        <v>30.783000000000001</v>
      </c>
      <c r="O65" s="139">
        <v>-0.60899999999999999</v>
      </c>
      <c r="P65" s="139">
        <v>-8.3550000000000004</v>
      </c>
      <c r="Q65" s="106">
        <v>21.364000000000001</v>
      </c>
      <c r="R65" s="139">
        <v>-0.35599999999999998</v>
      </c>
      <c r="S65" s="139">
        <v>-0.372</v>
      </c>
      <c r="T65" s="139">
        <v>-0.70699999999999996</v>
      </c>
      <c r="U65" s="139">
        <v>-2.5999999999999999E-2</v>
      </c>
      <c r="V65" s="106">
        <v>-1.4610000000000001</v>
      </c>
      <c r="W65" s="139">
        <v>0</v>
      </c>
      <c r="X65" s="139">
        <v>8.2469999999999999</v>
      </c>
      <c r="Y65" s="139">
        <v>0</v>
      </c>
      <c r="Z65" s="139">
        <v>0</v>
      </c>
      <c r="AA65" s="106">
        <v>8.2469999999999999</v>
      </c>
      <c r="AB65" s="139">
        <v>0</v>
      </c>
      <c r="AC65" s="139">
        <v>0</v>
      </c>
      <c r="AD65" s="139">
        <v>0</v>
      </c>
      <c r="AE65" s="139">
        <v>0</v>
      </c>
      <c r="AF65" s="106">
        <v>0</v>
      </c>
      <c r="AG65" s="139">
        <v>0</v>
      </c>
      <c r="AH65" s="139">
        <v>0</v>
      </c>
      <c r="AI65" s="139">
        <v>0</v>
      </c>
      <c r="AJ65" s="139">
        <v>-2.06</v>
      </c>
      <c r="AK65" s="106">
        <v>-2.06</v>
      </c>
      <c r="AL65" s="139">
        <v>0.32900000000000001</v>
      </c>
      <c r="AM65" s="139">
        <v>-0.14699999999999999</v>
      </c>
      <c r="AN65" s="139">
        <v>4.1849999999999996</v>
      </c>
      <c r="AO65" s="139">
        <v>8.8209999999999997</v>
      </c>
      <c r="AP65" s="139">
        <v>12.971233340000012</v>
      </c>
      <c r="AQ65" s="139">
        <v>0</v>
      </c>
      <c r="AR65" s="93">
        <v>17.485233340000008</v>
      </c>
      <c r="AS65" s="93">
        <v>21.645233340000004</v>
      </c>
      <c r="AT65" s="139">
        <v>0</v>
      </c>
      <c r="AU65" s="139">
        <v>0</v>
      </c>
    </row>
    <row r="66" spans="1:47" customFormat="1">
      <c r="A66" s="21" t="s">
        <v>145</v>
      </c>
      <c r="B66" s="337" t="s">
        <v>50</v>
      </c>
      <c r="C66" s="63">
        <v>221</v>
      </c>
      <c r="D66" s="63">
        <v>294</v>
      </c>
      <c r="E66" s="63">
        <v>211</v>
      </c>
      <c r="F66" s="63">
        <v>276</v>
      </c>
      <c r="G66" s="64">
        <f t="shared" si="5"/>
        <v>1002</v>
      </c>
      <c r="H66" s="63">
        <v>267.72048481403101</v>
      </c>
      <c r="I66" s="63">
        <v>293.47349214731099</v>
      </c>
      <c r="J66" s="77">
        <v>305.97735334220903</v>
      </c>
      <c r="K66" s="77">
        <v>394.77588165068602</v>
      </c>
      <c r="L66" s="64">
        <v>1261.9472119542399</v>
      </c>
      <c r="M66" s="142">
        <v>268.85429382166899</v>
      </c>
      <c r="N66" s="142">
        <v>342.74458361130797</v>
      </c>
      <c r="O66" s="142">
        <v>308.52049095427702</v>
      </c>
      <c r="P66" s="142">
        <v>363.18965359185398</v>
      </c>
      <c r="Q66" s="64">
        <v>1283.30902197911</v>
      </c>
      <c r="R66" s="142">
        <v>276.79959478900599</v>
      </c>
      <c r="S66" s="142">
        <v>319.87421931607298</v>
      </c>
      <c r="T66" s="142">
        <v>330.62613378652497</v>
      </c>
      <c r="U66" s="142">
        <v>370.44635595120701</v>
      </c>
      <c r="V66" s="64">
        <v>1297.74630384281</v>
      </c>
      <c r="W66" s="142">
        <v>285.28205646000902</v>
      </c>
      <c r="X66" s="142">
        <v>320.76911584180999</v>
      </c>
      <c r="Y66" s="142">
        <v>340.335946775612</v>
      </c>
      <c r="Z66" s="142">
        <v>385.51739268384603</v>
      </c>
      <c r="AA66" s="64">
        <v>1331.90451176128</v>
      </c>
      <c r="AB66" s="142">
        <v>204.61262504507602</v>
      </c>
      <c r="AC66" s="142">
        <v>387.68713957078</v>
      </c>
      <c r="AD66" s="142">
        <v>343.57357181621501</v>
      </c>
      <c r="AE66" s="142">
        <v>351.24118952031802</v>
      </c>
      <c r="AF66" s="64">
        <v>1287.1145259523901</v>
      </c>
      <c r="AG66" s="142">
        <v>314.71578353476298</v>
      </c>
      <c r="AH66" s="142">
        <v>423.26660913082799</v>
      </c>
      <c r="AI66" s="142">
        <v>355.72629556272</v>
      </c>
      <c r="AJ66" s="142">
        <v>387.28447731932101</v>
      </c>
      <c r="AK66" s="64">
        <v>1480.99316554763</v>
      </c>
      <c r="AL66" s="142">
        <v>364.62792166979699</v>
      </c>
      <c r="AM66" s="142">
        <v>376.83666864221698</v>
      </c>
      <c r="AN66" s="142">
        <v>409.85712732949099</v>
      </c>
      <c r="AO66" s="142">
        <v>88.193741887619012</v>
      </c>
      <c r="AP66" s="142">
        <v>371.74309634105504</v>
      </c>
      <c r="AQ66" s="142">
        <v>501.756615292834</v>
      </c>
      <c r="AR66" s="96">
        <v>1647.98476063318</v>
      </c>
      <c r="AS66" s="96">
        <v>1443.3779349917299</v>
      </c>
      <c r="AT66" s="142">
        <v>493.176197709804</v>
      </c>
      <c r="AU66" s="142">
        <v>451.55591230353002</v>
      </c>
    </row>
    <row r="67" spans="1:47" customFormat="1">
      <c r="A67" s="21" t="s">
        <v>146</v>
      </c>
      <c r="B67" s="338" t="s">
        <v>52</v>
      </c>
      <c r="C67" s="95">
        <v>-1</v>
      </c>
      <c r="D67" s="95">
        <v>-1</v>
      </c>
      <c r="E67" s="95">
        <v>-1</v>
      </c>
      <c r="F67" s="95">
        <v>-1</v>
      </c>
      <c r="G67" s="106">
        <f t="shared" si="5"/>
        <v>-4</v>
      </c>
      <c r="H67" s="95">
        <v>-1.1884862929572499</v>
      </c>
      <c r="I67" s="95">
        <v>-0.432282323994785</v>
      </c>
      <c r="J67" s="95">
        <v>-0.28946386039543898</v>
      </c>
      <c r="K67" s="95">
        <v>-3.45206710839786</v>
      </c>
      <c r="L67" s="106">
        <v>-5.3622995857453297</v>
      </c>
      <c r="M67" s="139">
        <v>-0.57966420758526305</v>
      </c>
      <c r="N67" s="139">
        <v>-1.2575443732714999</v>
      </c>
      <c r="O67" s="139">
        <v>-0.808048380613131</v>
      </c>
      <c r="P67" s="139">
        <v>-0.64115270904314103</v>
      </c>
      <c r="Q67" s="106">
        <v>-3.2864096705130401</v>
      </c>
      <c r="R67" s="139">
        <v>-0.91674587825959497</v>
      </c>
      <c r="S67" s="139">
        <v>-6.8852278291896702</v>
      </c>
      <c r="T67" s="139">
        <v>-1.03257163052349</v>
      </c>
      <c r="U67" s="139">
        <v>-1.1563382890417799</v>
      </c>
      <c r="V67" s="106">
        <v>-9.9908836270145507</v>
      </c>
      <c r="W67" s="139">
        <v>-0.803696490398492</v>
      </c>
      <c r="X67" s="139">
        <v>-0.83531317791500403</v>
      </c>
      <c r="Y67" s="139">
        <v>-0.65233476855265404</v>
      </c>
      <c r="Z67" s="139">
        <v>-0.61341358038426397</v>
      </c>
      <c r="AA67" s="106">
        <v>-2.9047580172504102</v>
      </c>
      <c r="AB67" s="139">
        <v>-0.76431318819643002</v>
      </c>
      <c r="AC67" s="139">
        <v>-1.9316867299388401</v>
      </c>
      <c r="AD67" s="139">
        <v>-43.1033539686984</v>
      </c>
      <c r="AE67" s="139">
        <v>-34.0318847401984</v>
      </c>
      <c r="AF67" s="106">
        <v>-79.831238627031993</v>
      </c>
      <c r="AG67" s="139">
        <v>-19.085819079416002</v>
      </c>
      <c r="AH67" s="139">
        <v>-19.294574031448601</v>
      </c>
      <c r="AI67" s="139">
        <v>-17.223048581542301</v>
      </c>
      <c r="AJ67" s="139">
        <v>-19.201462298709298</v>
      </c>
      <c r="AK67" s="106">
        <v>-74.804903991116205</v>
      </c>
      <c r="AL67" s="139">
        <v>-18.7608804872037</v>
      </c>
      <c r="AM67" s="139">
        <v>-18.809014284809901</v>
      </c>
      <c r="AN67" s="139">
        <v>-18.9721383143076</v>
      </c>
      <c r="AO67" s="139">
        <v>-19.031724259617601</v>
      </c>
      <c r="AP67" s="139">
        <v>-19.5029360782335</v>
      </c>
      <c r="AQ67" s="139">
        <v>-19.2260897249806</v>
      </c>
      <c r="AR67" s="96">
        <v>-76.462044604725406</v>
      </c>
      <c r="AS67" s="96">
        <v>-76.279767805607705</v>
      </c>
      <c r="AT67" s="139">
        <v>-18.805559758587801</v>
      </c>
      <c r="AU67" s="139">
        <v>-19.016778056563201</v>
      </c>
    </row>
    <row r="68" spans="1:47" customFormat="1">
      <c r="A68" s="21" t="s">
        <v>147</v>
      </c>
      <c r="B68" s="340" t="s">
        <v>54</v>
      </c>
      <c r="C68" s="64">
        <v>220</v>
      </c>
      <c r="D68" s="64">
        <v>293</v>
      </c>
      <c r="E68" s="64">
        <v>210</v>
      </c>
      <c r="F68" s="64">
        <v>275</v>
      </c>
      <c r="G68" s="64">
        <f t="shared" si="5"/>
        <v>998</v>
      </c>
      <c r="H68" s="64">
        <v>266.531998521074</v>
      </c>
      <c r="I68" s="64">
        <v>293.04120982331602</v>
      </c>
      <c r="J68" s="78">
        <v>305.68788948181299</v>
      </c>
      <c r="K68" s="78">
        <v>391.32381454228801</v>
      </c>
      <c r="L68" s="64">
        <v>1256.5849123684902</v>
      </c>
      <c r="M68" s="143">
        <v>268.27462961408401</v>
      </c>
      <c r="N68" s="143">
        <v>341.487039238036</v>
      </c>
      <c r="O68" s="143">
        <v>307.71244257366402</v>
      </c>
      <c r="P68" s="143">
        <v>362.54850088281103</v>
      </c>
      <c r="Q68" s="64">
        <v>1280.0226123085999</v>
      </c>
      <c r="R68" s="143">
        <v>275.88284891074602</v>
      </c>
      <c r="S68" s="143">
        <v>312.98899148688298</v>
      </c>
      <c r="T68" s="143">
        <v>329.59356215600098</v>
      </c>
      <c r="U68" s="143">
        <v>369.29001766216601</v>
      </c>
      <c r="V68" s="64">
        <v>1287.7554202158001</v>
      </c>
      <c r="W68" s="143">
        <v>284.47835996960998</v>
      </c>
      <c r="X68" s="143">
        <v>319.93380266389499</v>
      </c>
      <c r="Y68" s="143">
        <v>339.68361200705903</v>
      </c>
      <c r="Z68" s="143">
        <v>384.90397910346098</v>
      </c>
      <c r="AA68" s="64">
        <v>1328.9997537440199</v>
      </c>
      <c r="AB68" s="143">
        <v>203.84831185687901</v>
      </c>
      <c r="AC68" s="143">
        <v>385.75545284084103</v>
      </c>
      <c r="AD68" s="143">
        <v>300.47021784751701</v>
      </c>
      <c r="AE68" s="143">
        <v>317.209304780119</v>
      </c>
      <c r="AF68" s="64">
        <v>1207.2832873253601</v>
      </c>
      <c r="AG68" s="143">
        <v>295.62996445534702</v>
      </c>
      <c r="AH68" s="143">
        <v>403.97203509937901</v>
      </c>
      <c r="AI68" s="143">
        <v>338.50324698117703</v>
      </c>
      <c r="AJ68" s="143">
        <v>368.08301502061198</v>
      </c>
      <c r="AK68" s="64">
        <v>1406.18826155652</v>
      </c>
      <c r="AL68" s="143">
        <v>345.86704118259303</v>
      </c>
      <c r="AM68" s="143">
        <v>358.02765435740702</v>
      </c>
      <c r="AN68" s="143">
        <v>390.88498901518301</v>
      </c>
      <c r="AO68" s="143">
        <v>69.16201762800199</v>
      </c>
      <c r="AP68" s="143">
        <v>352.24016026282101</v>
      </c>
      <c r="AQ68" s="143">
        <v>482.530525567854</v>
      </c>
      <c r="AR68" s="93">
        <v>1571.5227160284501</v>
      </c>
      <c r="AS68" s="93">
        <v>1367.09816718612</v>
      </c>
      <c r="AT68" s="143">
        <v>474.370637951216</v>
      </c>
      <c r="AU68" s="143">
        <v>432.539134246966</v>
      </c>
    </row>
    <row r="69" spans="1:47" customFormat="1">
      <c r="A69" s="21"/>
      <c r="B69" s="88"/>
      <c r="C69" s="88"/>
      <c r="D69" s="88"/>
      <c r="E69" s="88"/>
      <c r="F69" s="88"/>
      <c r="G69" s="88"/>
      <c r="H69" s="88"/>
      <c r="I69" s="88"/>
      <c r="J69" s="88"/>
      <c r="K69" s="88"/>
      <c r="L69" s="88"/>
      <c r="M69" s="134"/>
      <c r="N69" s="134"/>
      <c r="O69" s="134"/>
      <c r="P69" s="134"/>
      <c r="Q69" s="88"/>
      <c r="R69" s="134"/>
      <c r="S69" s="134"/>
      <c r="T69" s="134"/>
      <c r="U69" s="134"/>
      <c r="V69" s="88"/>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row>
    <row r="70" spans="1:47" customFormat="1" ht="16.5" thickBot="1">
      <c r="A70" s="21"/>
      <c r="B70" s="118" t="s">
        <v>148</v>
      </c>
      <c r="C70" s="103"/>
      <c r="D70" s="103"/>
      <c r="E70" s="103"/>
      <c r="F70" s="103"/>
      <c r="G70" s="103"/>
      <c r="H70" s="103"/>
      <c r="I70" s="103"/>
      <c r="J70" s="103"/>
      <c r="K70" s="103"/>
      <c r="L70" s="103"/>
      <c r="M70" s="144"/>
      <c r="N70" s="144"/>
      <c r="O70" s="144"/>
      <c r="P70" s="144"/>
      <c r="Q70" s="103"/>
      <c r="R70" s="144"/>
      <c r="S70" s="144"/>
      <c r="T70" s="144"/>
      <c r="U70" s="144"/>
      <c r="V70" s="103"/>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row>
    <row r="71" spans="1:47" customFormat="1">
      <c r="A71" s="21"/>
      <c r="B71" s="88"/>
      <c r="C71" s="88"/>
      <c r="D71" s="88"/>
      <c r="E71" s="88"/>
      <c r="F71" s="88"/>
      <c r="G71" s="88"/>
      <c r="H71" s="88"/>
      <c r="I71" s="88"/>
      <c r="J71" s="88"/>
      <c r="K71" s="88"/>
      <c r="L71" s="88"/>
      <c r="M71" s="134"/>
      <c r="N71" s="134"/>
      <c r="O71" s="134"/>
      <c r="P71" s="134"/>
      <c r="Q71" s="88"/>
      <c r="R71" s="134"/>
      <c r="S71" s="134"/>
      <c r="T71" s="134"/>
      <c r="U71" s="134"/>
      <c r="V71" s="88"/>
      <c r="W71" s="134"/>
      <c r="X71" s="134"/>
      <c r="Y71" s="134"/>
      <c r="Z71" s="134"/>
      <c r="AA71" s="134"/>
      <c r="AB71" s="134"/>
      <c r="AC71" s="134"/>
      <c r="AD71" s="134"/>
      <c r="AE71" s="134"/>
      <c r="AF71" s="134"/>
      <c r="AG71" s="134"/>
      <c r="AH71" s="134"/>
      <c r="AI71" s="134"/>
      <c r="AJ71" s="134"/>
      <c r="AK71" s="134"/>
      <c r="AL71" s="134"/>
      <c r="AM71" s="141" t="str">
        <f>+$AM$13</f>
        <v>IFRS 17</v>
      </c>
      <c r="AN71" s="134"/>
      <c r="AO71" s="141" t="str">
        <f>+$AM$13</f>
        <v>IFRS 17</v>
      </c>
      <c r="AP71" s="134"/>
      <c r="AQ71" s="134"/>
      <c r="AR71" s="134"/>
      <c r="AS71" s="141" t="s">
        <v>601</v>
      </c>
      <c r="AT71" s="134"/>
      <c r="AU71" s="134"/>
    </row>
    <row r="72" spans="1:47" customFormat="1" ht="25.5">
      <c r="A72" s="21"/>
      <c r="B72" s="342" t="s">
        <v>24</v>
      </c>
      <c r="C72" s="105" t="str">
        <f t="shared" ref="C72:AU72" si="6">C$14</f>
        <v>Q1-15
Underlying</v>
      </c>
      <c r="D72" s="105" t="str">
        <f t="shared" si="6"/>
        <v>Q2-15
Underlying</v>
      </c>
      <c r="E72" s="105" t="str">
        <f t="shared" si="6"/>
        <v>Q3-15
Underlying</v>
      </c>
      <c r="F72" s="105" t="str">
        <f t="shared" si="6"/>
        <v>Q4-15
Underlying</v>
      </c>
      <c r="G72" s="105" t="e">
        <f t="shared" si="6"/>
        <v>#REF!</v>
      </c>
      <c r="H72" s="105" t="str">
        <f t="shared" si="6"/>
        <v>Q1-16
Underlying</v>
      </c>
      <c r="I72" s="105" t="str">
        <f t="shared" si="6"/>
        <v>Q2-16
Underlying</v>
      </c>
      <c r="J72" s="105" t="str">
        <f t="shared" si="6"/>
        <v>Q3-16
Underlying</v>
      </c>
      <c r="K72" s="105" t="str">
        <f t="shared" si="6"/>
        <v>Q4-16
Underlying</v>
      </c>
      <c r="L72" s="105" t="e">
        <f t="shared" si="6"/>
        <v>#REF!</v>
      </c>
      <c r="M72" s="141" t="s">
        <v>539</v>
      </c>
      <c r="N72" s="141" t="s">
        <v>540</v>
      </c>
      <c r="O72" s="141" t="s">
        <v>541</v>
      </c>
      <c r="P72" s="141" t="s">
        <v>542</v>
      </c>
      <c r="Q72" s="105" t="s">
        <v>543</v>
      </c>
      <c r="R72" s="141" t="s">
        <v>544</v>
      </c>
      <c r="S72" s="141" t="s">
        <v>545</v>
      </c>
      <c r="T72" s="141" t="s">
        <v>546</v>
      </c>
      <c r="U72" s="141" t="s">
        <v>547</v>
      </c>
      <c r="V72" s="105" t="s">
        <v>548</v>
      </c>
      <c r="W72" s="141" t="s">
        <v>549</v>
      </c>
      <c r="X72" s="141" t="s">
        <v>550</v>
      </c>
      <c r="Y72" s="141" t="s">
        <v>551</v>
      </c>
      <c r="Z72" s="141" t="s">
        <v>552</v>
      </c>
      <c r="AA72" s="141" t="s">
        <v>553</v>
      </c>
      <c r="AB72" s="141" t="s">
        <v>554</v>
      </c>
      <c r="AC72" s="141" t="s">
        <v>555</v>
      </c>
      <c r="AD72" s="141" t="s">
        <v>556</v>
      </c>
      <c r="AE72" s="141" t="s">
        <v>557</v>
      </c>
      <c r="AF72" s="141" t="s">
        <v>558</v>
      </c>
      <c r="AG72" s="141" t="s">
        <v>559</v>
      </c>
      <c r="AH72" s="141" t="s">
        <v>560</v>
      </c>
      <c r="AI72" s="141" t="s">
        <v>561</v>
      </c>
      <c r="AJ72" s="141" t="s">
        <v>562</v>
      </c>
      <c r="AK72" s="141" t="s">
        <v>563</v>
      </c>
      <c r="AL72" s="141" t="s">
        <v>564</v>
      </c>
      <c r="AM72" s="141" t="str">
        <f t="shared" si="6"/>
        <v>Q1-22
Underlying</v>
      </c>
      <c r="AN72" s="141" t="s">
        <v>571</v>
      </c>
      <c r="AO72" s="141" t="str">
        <f t="shared" si="6"/>
        <v>Q2-22
Underlying</v>
      </c>
      <c r="AP72" s="141" t="s">
        <v>576</v>
      </c>
      <c r="AQ72" s="141" t="s">
        <v>607</v>
      </c>
      <c r="AR72" s="141" t="s">
        <v>608</v>
      </c>
      <c r="AS72" s="141" t="s">
        <v>614</v>
      </c>
      <c r="AT72" s="141" t="s">
        <v>612</v>
      </c>
      <c r="AU72" s="141" t="str">
        <f t="shared" si="6"/>
        <v>Q2-23
Underlying</v>
      </c>
    </row>
    <row r="73" spans="1:47" customFormat="1">
      <c r="A73" s="21"/>
      <c r="B73" s="336"/>
      <c r="C73" s="88"/>
      <c r="D73" s="88"/>
      <c r="E73" s="88"/>
      <c r="F73" s="88"/>
      <c r="G73" s="88"/>
      <c r="H73" s="88"/>
      <c r="I73" s="88"/>
      <c r="J73" s="88"/>
      <c r="K73" s="88"/>
      <c r="L73" s="88"/>
      <c r="M73" s="134"/>
      <c r="N73" s="134"/>
      <c r="O73" s="134"/>
      <c r="P73" s="134"/>
      <c r="Q73" s="88"/>
      <c r="R73" s="134"/>
      <c r="S73" s="134"/>
      <c r="T73" s="134"/>
      <c r="U73" s="134"/>
      <c r="V73" s="88"/>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row>
    <row r="74" spans="1:47" customFormat="1">
      <c r="A74" s="21" t="s">
        <v>149</v>
      </c>
      <c r="B74" s="337" t="s">
        <v>26</v>
      </c>
      <c r="C74" s="63">
        <v>408</v>
      </c>
      <c r="D74" s="63">
        <v>440</v>
      </c>
      <c r="E74" s="63">
        <v>377</v>
      </c>
      <c r="F74" s="63">
        <v>431</v>
      </c>
      <c r="G74" s="64">
        <f t="shared" ref="G74:G87" si="7">SUM(C74:F74)</f>
        <v>1656</v>
      </c>
      <c r="H74" s="63">
        <v>394.99255356384498</v>
      </c>
      <c r="I74" s="63">
        <v>442.99054160606403</v>
      </c>
      <c r="J74" s="77">
        <v>396.36910984275499</v>
      </c>
      <c r="K74" s="77">
        <v>443.01185794676502</v>
      </c>
      <c r="L74" s="64">
        <v>1677.3640629594299</v>
      </c>
      <c r="M74" s="142">
        <v>431.97720287701799</v>
      </c>
      <c r="N74" s="142">
        <v>475.89015773813998</v>
      </c>
      <c r="O74" s="142">
        <v>613.48324409126099</v>
      </c>
      <c r="P74" s="142">
        <v>733.52618274999395</v>
      </c>
      <c r="Q74" s="64">
        <v>2254.8767874564101</v>
      </c>
      <c r="R74" s="142">
        <v>644.05068740356398</v>
      </c>
      <c r="S74" s="142">
        <v>656.111593207792</v>
      </c>
      <c r="T74" s="142">
        <v>604.57354189705404</v>
      </c>
      <c r="U74" s="142">
        <v>599.74760400586194</v>
      </c>
      <c r="V74" s="64">
        <v>2504.4834265142699</v>
      </c>
      <c r="W74" s="142">
        <v>638.40901188263797</v>
      </c>
      <c r="X74" s="142">
        <v>655.71168570077305</v>
      </c>
      <c r="Y74" s="142">
        <v>639.83948406215995</v>
      </c>
      <c r="Z74" s="142">
        <v>702.28245868205795</v>
      </c>
      <c r="AA74" s="64">
        <v>2636.2426403276299</v>
      </c>
      <c r="AB74" s="142">
        <v>593.96661040951096</v>
      </c>
      <c r="AC74" s="142">
        <v>606.614606424371</v>
      </c>
      <c r="AD74" s="142">
        <v>609.11519732864394</v>
      </c>
      <c r="AE74" s="142">
        <v>712.37222751140303</v>
      </c>
      <c r="AF74" s="64">
        <v>2522.06864167393</v>
      </c>
      <c r="AG74" s="142">
        <v>752.80043909171695</v>
      </c>
      <c r="AH74" s="142">
        <v>832.353554127645</v>
      </c>
      <c r="AI74" s="142">
        <v>774.03073782971603</v>
      </c>
      <c r="AJ74" s="142">
        <v>776.874321996155</v>
      </c>
      <c r="AK74" s="64">
        <v>3136.05905304523</v>
      </c>
      <c r="AL74" s="142">
        <v>814.24736356466701</v>
      </c>
      <c r="AM74" s="142">
        <v>814.24736356466599</v>
      </c>
      <c r="AN74" s="142">
        <v>733.55427758298197</v>
      </c>
      <c r="AO74" s="142">
        <v>733.5542775829839</v>
      </c>
      <c r="AP74" s="142">
        <v>737.76559730442295</v>
      </c>
      <c r="AQ74" s="142">
        <v>769.96171493903296</v>
      </c>
      <c r="AR74" s="93">
        <v>3055.5289533911</v>
      </c>
      <c r="AS74" s="93">
        <v>3055.5289533911</v>
      </c>
      <c r="AT74" s="142">
        <v>773.478593986227</v>
      </c>
      <c r="AU74" s="142">
        <v>803.03620154600605</v>
      </c>
    </row>
    <row r="75" spans="1:47" customFormat="1">
      <c r="A75" s="21" t="s">
        <v>150</v>
      </c>
      <c r="B75" s="338" t="s">
        <v>28</v>
      </c>
      <c r="C75" s="101">
        <v>-220</v>
      </c>
      <c r="D75" s="101">
        <v>-233</v>
      </c>
      <c r="E75" s="101">
        <v>-206</v>
      </c>
      <c r="F75" s="101">
        <v>-240</v>
      </c>
      <c r="G75" s="106">
        <f t="shared" si="7"/>
        <v>-899</v>
      </c>
      <c r="H75" s="95">
        <v>-216.43279772379501</v>
      </c>
      <c r="I75" s="95">
        <v>-227.252385815791</v>
      </c>
      <c r="J75" s="95">
        <v>-211.20890141213499</v>
      </c>
      <c r="K75" s="95">
        <v>-239.880438383984</v>
      </c>
      <c r="L75" s="96">
        <v>-894.77452333570398</v>
      </c>
      <c r="M75" s="95">
        <v>-230.12528665737401</v>
      </c>
      <c r="N75" s="95">
        <v>-236.016994169827</v>
      </c>
      <c r="O75" s="95">
        <v>-342.01896218826101</v>
      </c>
      <c r="P75" s="95">
        <v>-385.531391796604</v>
      </c>
      <c r="Q75" s="96">
        <v>-1193.6926348120701</v>
      </c>
      <c r="R75" s="95">
        <v>-343.81254155501739</v>
      </c>
      <c r="S75" s="95">
        <v>-347.58176809052679</v>
      </c>
      <c r="T75" s="95">
        <v>-336.06951950426281</v>
      </c>
      <c r="U75" s="95">
        <v>-333.0702061473757</v>
      </c>
      <c r="V75" s="96">
        <v>-1360.5340352971857</v>
      </c>
      <c r="W75" s="95">
        <v>-342.49146044035399</v>
      </c>
      <c r="X75" s="95">
        <v>-351.821857515369</v>
      </c>
      <c r="Y75" s="95">
        <v>-343.07569065892</v>
      </c>
      <c r="Z75" s="95">
        <v>-367.56466562539902</v>
      </c>
      <c r="AA75" s="96">
        <v>-1404.9536742400401</v>
      </c>
      <c r="AB75" s="95">
        <v>-338.05426109131201</v>
      </c>
      <c r="AC75" s="95">
        <v>-324.37712742222999</v>
      </c>
      <c r="AD75" s="95">
        <v>-328.85408591026101</v>
      </c>
      <c r="AE75" s="95">
        <v>-378.69554269156299</v>
      </c>
      <c r="AF75" s="96">
        <v>-1369.9810171153699</v>
      </c>
      <c r="AG75" s="95">
        <v>-383.28807495070498</v>
      </c>
      <c r="AH75" s="95">
        <v>-396.13852509683602</v>
      </c>
      <c r="AI75" s="95">
        <v>-390.26522740101302</v>
      </c>
      <c r="AJ75" s="95">
        <v>-395.48421046598702</v>
      </c>
      <c r="AK75" s="96">
        <v>-1565.1760379145401</v>
      </c>
      <c r="AL75" s="95">
        <v>-431.65628325367402</v>
      </c>
      <c r="AM75" s="95">
        <v>-431.65628325367402</v>
      </c>
      <c r="AN75" s="95">
        <v>-430.94721357881701</v>
      </c>
      <c r="AO75" s="95">
        <v>-430.94721357881895</v>
      </c>
      <c r="AP75" s="95">
        <v>-423.86486882704901</v>
      </c>
      <c r="AQ75" s="95">
        <v>-423.49966050525001</v>
      </c>
      <c r="AR75" s="96">
        <v>-1709.96802616479</v>
      </c>
      <c r="AS75" s="96">
        <v>-1709.96802616479</v>
      </c>
      <c r="AT75" s="95">
        <v>-433.89614664020002</v>
      </c>
      <c r="AU75" s="95">
        <v>-439.16509724609801</v>
      </c>
    </row>
    <row r="76" spans="1:47" customFormat="1">
      <c r="A76" s="97" t="s">
        <v>151</v>
      </c>
      <c r="B76" s="339" t="s">
        <v>30</v>
      </c>
      <c r="C76" s="98"/>
      <c r="D76" s="98"/>
      <c r="E76" s="98"/>
      <c r="F76" s="99"/>
      <c r="G76" s="100"/>
      <c r="H76" s="99">
        <v>-1.39</v>
      </c>
      <c r="I76" s="99">
        <v>-0.20000000000000018</v>
      </c>
      <c r="J76" s="99">
        <v>0</v>
      </c>
      <c r="K76" s="99">
        <v>0</v>
      </c>
      <c r="L76" s="100">
        <v>-1.59</v>
      </c>
      <c r="M76" s="99">
        <v>-1.23</v>
      </c>
      <c r="N76" s="99">
        <v>-4.0000000000000036E-2</v>
      </c>
      <c r="O76" s="99">
        <v>0</v>
      </c>
      <c r="P76" s="99">
        <v>0</v>
      </c>
      <c r="Q76" s="100">
        <v>-1.27</v>
      </c>
      <c r="R76" s="99">
        <v>-1.4683899941599501</v>
      </c>
      <c r="S76" s="99">
        <v>4.0245825100432599E-2</v>
      </c>
      <c r="T76" s="99">
        <v>0</v>
      </c>
      <c r="U76" s="99">
        <v>0</v>
      </c>
      <c r="V76" s="100">
        <v>-1.4281441690595176</v>
      </c>
      <c r="W76" s="99">
        <v>-1.6</v>
      </c>
      <c r="X76" s="99">
        <v>-1.7349999999999999</v>
      </c>
      <c r="Y76" s="99">
        <v>0</v>
      </c>
      <c r="Z76" s="99">
        <v>0</v>
      </c>
      <c r="AA76" s="100">
        <v>-3.335</v>
      </c>
      <c r="AB76" s="99">
        <v>-3.5685959999999999</v>
      </c>
      <c r="AC76" s="99">
        <v>0.29359599999999997</v>
      </c>
      <c r="AD76" s="99">
        <v>0</v>
      </c>
      <c r="AE76" s="99">
        <v>0</v>
      </c>
      <c r="AF76" s="100">
        <v>-3.2749999999999999</v>
      </c>
      <c r="AG76" s="99">
        <v>-4.35591974</v>
      </c>
      <c r="AH76" s="99">
        <v>0.29291974000000032</v>
      </c>
      <c r="AI76" s="99">
        <v>0</v>
      </c>
      <c r="AJ76" s="99">
        <v>0</v>
      </c>
      <c r="AK76" s="100">
        <v>-4.0629999999999997</v>
      </c>
      <c r="AL76" s="99">
        <v>-4.5750000000000002</v>
      </c>
      <c r="AM76" s="99">
        <v>-4.5750000000000002</v>
      </c>
      <c r="AN76" s="99">
        <v>6.0000000000002274E-3</v>
      </c>
      <c r="AO76" s="99">
        <v>6.0000000000002274E-3</v>
      </c>
      <c r="AP76" s="99">
        <v>0</v>
      </c>
      <c r="AQ76" s="99">
        <v>0</v>
      </c>
      <c r="AR76" s="100">
        <v>-4.569</v>
      </c>
      <c r="AS76" s="100">
        <v>-4.569</v>
      </c>
      <c r="AT76" s="99">
        <v>-3.415</v>
      </c>
      <c r="AU76" s="99">
        <v>-9.0357800000000488E-3</v>
      </c>
    </row>
    <row r="77" spans="1:47" customFormat="1">
      <c r="A77" s="21" t="s">
        <v>152</v>
      </c>
      <c r="B77" s="337" t="s">
        <v>32</v>
      </c>
      <c r="C77" s="63">
        <v>188</v>
      </c>
      <c r="D77" s="63">
        <v>207</v>
      </c>
      <c r="E77" s="63">
        <v>171</v>
      </c>
      <c r="F77" s="63">
        <v>191</v>
      </c>
      <c r="G77" s="64">
        <f t="shared" si="7"/>
        <v>757</v>
      </c>
      <c r="H77" s="63">
        <v>178.55975584005</v>
      </c>
      <c r="I77" s="63">
        <v>215.738155790273</v>
      </c>
      <c r="J77" s="77">
        <v>185.16020843061901</v>
      </c>
      <c r="K77" s="77">
        <v>203.13141956278201</v>
      </c>
      <c r="L77" s="64">
        <v>782.58953962372402</v>
      </c>
      <c r="M77" s="142">
        <v>201.85191621964401</v>
      </c>
      <c r="N77" s="142">
        <v>239.873163568313</v>
      </c>
      <c r="O77" s="142">
        <v>271.46428190300003</v>
      </c>
      <c r="P77" s="142">
        <v>347.99479095339001</v>
      </c>
      <c r="Q77" s="64">
        <v>1061.184152644347</v>
      </c>
      <c r="R77" s="142">
        <v>300.23814584854665</v>
      </c>
      <c r="S77" s="142">
        <v>308.5298251172652</v>
      </c>
      <c r="T77" s="142">
        <v>268.5040223927902</v>
      </c>
      <c r="U77" s="142">
        <v>266.67739785848727</v>
      </c>
      <c r="V77" s="64">
        <v>1143.9493912170842</v>
      </c>
      <c r="W77" s="142">
        <v>295.91755144228398</v>
      </c>
      <c r="X77" s="142">
        <v>303.88982818540302</v>
      </c>
      <c r="Y77" s="142">
        <v>296.76379340324098</v>
      </c>
      <c r="Z77" s="142">
        <v>334.717793056657</v>
      </c>
      <c r="AA77" s="64">
        <v>1231.2889660875801</v>
      </c>
      <c r="AB77" s="142">
        <v>255.91234931819801</v>
      </c>
      <c r="AC77" s="142">
        <v>282.23747900214101</v>
      </c>
      <c r="AD77" s="142">
        <v>280.26111141838197</v>
      </c>
      <c r="AE77" s="142">
        <v>333.67668481983901</v>
      </c>
      <c r="AF77" s="64">
        <v>1152.08762455856</v>
      </c>
      <c r="AG77" s="142">
        <v>369.51236414101101</v>
      </c>
      <c r="AH77" s="142">
        <v>436.21502903080801</v>
      </c>
      <c r="AI77" s="142">
        <v>383.76551042870301</v>
      </c>
      <c r="AJ77" s="142">
        <v>381.39011153016895</v>
      </c>
      <c r="AK77" s="64">
        <v>1570.88301513069</v>
      </c>
      <c r="AL77" s="142">
        <v>382.59108031099299</v>
      </c>
      <c r="AM77" s="142">
        <v>382.59108031099299</v>
      </c>
      <c r="AN77" s="142">
        <v>302.60706400416598</v>
      </c>
      <c r="AO77" s="142">
        <v>302.60706400416495</v>
      </c>
      <c r="AP77" s="142">
        <v>313.900728477374</v>
      </c>
      <c r="AQ77" s="142">
        <v>346.46205443378102</v>
      </c>
      <c r="AR77" s="93">
        <v>1345.56092722631</v>
      </c>
      <c r="AS77" s="93">
        <v>1345.56092722631</v>
      </c>
      <c r="AT77" s="142">
        <v>339.58244734602698</v>
      </c>
      <c r="AU77" s="142">
        <v>363.87110429990798</v>
      </c>
    </row>
    <row r="78" spans="1:47" customFormat="1">
      <c r="A78" s="21" t="s">
        <v>153</v>
      </c>
      <c r="B78" s="338" t="s">
        <v>34</v>
      </c>
      <c r="C78" s="101">
        <v>-3</v>
      </c>
      <c r="D78" s="101">
        <v>-2</v>
      </c>
      <c r="E78" s="101">
        <v>0</v>
      </c>
      <c r="F78" s="101">
        <v>-1</v>
      </c>
      <c r="G78" s="106">
        <f t="shared" si="7"/>
        <v>-6</v>
      </c>
      <c r="H78" s="101">
        <v>-4.1706653885817298E-2</v>
      </c>
      <c r="I78" s="101">
        <v>0.19998685011762901</v>
      </c>
      <c r="J78" s="75">
        <v>-0.56607719267494405</v>
      </c>
      <c r="K78" s="75">
        <v>-0.149218735620677</v>
      </c>
      <c r="L78" s="106">
        <v>-0.55701573206380905</v>
      </c>
      <c r="M78" s="139">
        <v>-0.95125219803633898</v>
      </c>
      <c r="N78" s="139">
        <v>-2.2751861707230998</v>
      </c>
      <c r="O78" s="139">
        <v>-1.93514248182122</v>
      </c>
      <c r="P78" s="139">
        <v>-8.1166694314034498</v>
      </c>
      <c r="Q78" s="106">
        <v>-13.2782502819841</v>
      </c>
      <c r="R78" s="139">
        <v>-4.00351576473264</v>
      </c>
      <c r="S78" s="139">
        <v>-5.8697942438310804</v>
      </c>
      <c r="T78" s="139">
        <v>11.9392595257859</v>
      </c>
      <c r="U78" s="139">
        <v>-13.314550388820299</v>
      </c>
      <c r="V78" s="106">
        <v>-11.2486008715981</v>
      </c>
      <c r="W78" s="139">
        <v>5.11309458706915</v>
      </c>
      <c r="X78" s="139">
        <v>-2.47354116439393</v>
      </c>
      <c r="Y78" s="139">
        <v>-9.6528891667582499</v>
      </c>
      <c r="Z78" s="139">
        <v>-3.6827783749387302</v>
      </c>
      <c r="AA78" s="106">
        <v>-10.6961141190218</v>
      </c>
      <c r="AB78" s="139">
        <v>-13.056132513650599</v>
      </c>
      <c r="AC78" s="139">
        <v>-4.1762672057972399</v>
      </c>
      <c r="AD78" s="139">
        <v>-2.68397663480556</v>
      </c>
      <c r="AE78" s="139">
        <v>-2.9181103367931498</v>
      </c>
      <c r="AF78" s="106">
        <v>-22.8344866910466</v>
      </c>
      <c r="AG78" s="139">
        <v>-2.1363944200315901</v>
      </c>
      <c r="AH78" s="139">
        <v>-17.842075947760499</v>
      </c>
      <c r="AI78" s="139">
        <v>6.7640796259050102</v>
      </c>
      <c r="AJ78" s="139">
        <v>1.0699439338836201</v>
      </c>
      <c r="AK78" s="106">
        <v>-12.144446808003501</v>
      </c>
      <c r="AL78" s="139">
        <v>-3.9970407486142601</v>
      </c>
      <c r="AM78" s="139">
        <v>-3.9970407486142601</v>
      </c>
      <c r="AN78" s="139">
        <v>-3.6956952956302298</v>
      </c>
      <c r="AO78" s="139">
        <v>-3.6956952956302396</v>
      </c>
      <c r="AP78" s="139">
        <v>-0.44271425347073601</v>
      </c>
      <c r="AQ78" s="139">
        <v>-3.97991926719352</v>
      </c>
      <c r="AR78" s="96">
        <v>-12.1153695649088</v>
      </c>
      <c r="AS78" s="96">
        <v>-12.1153695649088</v>
      </c>
      <c r="AT78" s="139">
        <v>-0.56764190179774798</v>
      </c>
      <c r="AU78" s="139">
        <v>-2.1886794522782602</v>
      </c>
    </row>
    <row r="79" spans="1:47" customFormat="1">
      <c r="A79" s="21" t="s">
        <v>154</v>
      </c>
      <c r="B79" s="338" t="s">
        <v>38</v>
      </c>
      <c r="C79" s="101">
        <v>6</v>
      </c>
      <c r="D79" s="101">
        <v>6</v>
      </c>
      <c r="E79" s="101">
        <v>7</v>
      </c>
      <c r="F79" s="101">
        <v>6</v>
      </c>
      <c r="G79" s="106">
        <f t="shared" si="7"/>
        <v>25</v>
      </c>
      <c r="H79" s="101">
        <v>6.5160359255694296</v>
      </c>
      <c r="I79" s="101">
        <v>6.2281544665059698</v>
      </c>
      <c r="J79" s="75">
        <v>8.0378099897328905</v>
      </c>
      <c r="K79" s="75">
        <v>7.6243254800090998</v>
      </c>
      <c r="L79" s="106">
        <v>28.4063258618174</v>
      </c>
      <c r="M79" s="139">
        <v>7.5885241425724699</v>
      </c>
      <c r="N79" s="139">
        <v>7.8746406674648801</v>
      </c>
      <c r="O79" s="139">
        <v>8.9284584579462791</v>
      </c>
      <c r="P79" s="139">
        <v>8.5511385756633107</v>
      </c>
      <c r="Q79" s="106">
        <v>32.942761843646899</v>
      </c>
      <c r="R79" s="139">
        <v>11.623776606623199</v>
      </c>
      <c r="S79" s="139">
        <v>13.555607787545499</v>
      </c>
      <c r="T79" s="139">
        <v>12.327286665449</v>
      </c>
      <c r="U79" s="139">
        <v>9.8545942988773003</v>
      </c>
      <c r="V79" s="106">
        <v>47.361265358494997</v>
      </c>
      <c r="W79" s="139">
        <v>12.6556766386996</v>
      </c>
      <c r="X79" s="139">
        <v>11.9449422141913</v>
      </c>
      <c r="Y79" s="139">
        <v>7.85972612267767</v>
      </c>
      <c r="Z79" s="139">
        <v>13.531934511902801</v>
      </c>
      <c r="AA79" s="106">
        <v>45.9922794874714</v>
      </c>
      <c r="AB79" s="139">
        <v>13.8041454863755</v>
      </c>
      <c r="AC79" s="139">
        <v>15.1203231478208</v>
      </c>
      <c r="AD79" s="139">
        <v>16.7764041447479</v>
      </c>
      <c r="AE79" s="139">
        <v>20.286614559005901</v>
      </c>
      <c r="AF79" s="106">
        <v>65.9874873379501</v>
      </c>
      <c r="AG79" s="139">
        <v>17.709730180492201</v>
      </c>
      <c r="AH79" s="139">
        <v>20.5810987759703</v>
      </c>
      <c r="AI79" s="139">
        <v>24.754218513001799</v>
      </c>
      <c r="AJ79" s="139">
        <v>21.232935965778999</v>
      </c>
      <c r="AK79" s="106">
        <v>84.2779834352433</v>
      </c>
      <c r="AL79" s="139">
        <v>19.754686936848401</v>
      </c>
      <c r="AM79" s="139">
        <v>19.754686936848401</v>
      </c>
      <c r="AN79" s="139">
        <v>21.027827086684699</v>
      </c>
      <c r="AO79" s="139">
        <v>21.027827086684702</v>
      </c>
      <c r="AP79" s="139">
        <v>23.512142924900399</v>
      </c>
      <c r="AQ79" s="139">
        <v>23.893739326168799</v>
      </c>
      <c r="AR79" s="100">
        <v>88.188396274602297</v>
      </c>
      <c r="AS79" s="100">
        <v>88.188396274602297</v>
      </c>
      <c r="AT79" s="139">
        <v>21.967398501219499</v>
      </c>
      <c r="AU79" s="139">
        <v>27.2595846418597</v>
      </c>
    </row>
    <row r="80" spans="1:47" customFormat="1">
      <c r="A80" s="21" t="s">
        <v>155</v>
      </c>
      <c r="B80" s="338" t="s">
        <v>40</v>
      </c>
      <c r="C80" s="101">
        <v>0</v>
      </c>
      <c r="D80" s="101">
        <v>10</v>
      </c>
      <c r="E80" s="101">
        <v>0</v>
      </c>
      <c r="F80" s="101">
        <v>3</v>
      </c>
      <c r="G80" s="106">
        <f t="shared" si="7"/>
        <v>13</v>
      </c>
      <c r="H80" s="101">
        <v>2.5879716784419097E-4</v>
      </c>
      <c r="I80" s="101">
        <v>1.3945765098309301E-2</v>
      </c>
      <c r="J80" s="75">
        <v>1.08899358968714E-2</v>
      </c>
      <c r="K80" s="75">
        <v>-3.3568880635185499E-3</v>
      </c>
      <c r="L80" s="106">
        <v>2.17376100995063E-2</v>
      </c>
      <c r="M80" s="139">
        <v>-1.1659999999999999</v>
      </c>
      <c r="N80" s="139">
        <v>1.8609493704176899E-2</v>
      </c>
      <c r="O80" s="139">
        <v>-6.7323688667256396E-2</v>
      </c>
      <c r="P80" s="139">
        <v>-0.10194425182572101</v>
      </c>
      <c r="Q80" s="106">
        <v>-1.3166584467888001</v>
      </c>
      <c r="R80" s="139">
        <v>0.15975129642652899</v>
      </c>
      <c r="S80" s="139">
        <v>-0.267481387041479</v>
      </c>
      <c r="T80" s="139">
        <v>-2.81026639275034E-2</v>
      </c>
      <c r="U80" s="139">
        <v>2.1697035938539399E-2</v>
      </c>
      <c r="V80" s="106">
        <v>-0.114135718603914</v>
      </c>
      <c r="W80" s="139">
        <v>5.0887122404694798E-3</v>
      </c>
      <c r="X80" s="139">
        <v>-0.206408144337135</v>
      </c>
      <c r="Y80" s="139">
        <v>0.17857531844473001</v>
      </c>
      <c r="Z80" s="139">
        <v>1.18999037627677E-2</v>
      </c>
      <c r="AA80" s="106">
        <v>-1.08442098891669E-2</v>
      </c>
      <c r="AB80" s="139">
        <v>2.0586292003031002E-2</v>
      </c>
      <c r="AC80" s="139">
        <v>-4.6996550168744699E-4</v>
      </c>
      <c r="AD80" s="139">
        <v>-0.78080521592808905</v>
      </c>
      <c r="AE80" s="139">
        <v>0.78892400479411695</v>
      </c>
      <c r="AF80" s="106">
        <v>2.82351153673716E-2</v>
      </c>
      <c r="AG80" s="139">
        <v>4.0265310433232997E-2</v>
      </c>
      <c r="AH80" s="139">
        <v>5.2431123062227402E-3</v>
      </c>
      <c r="AI80" s="139">
        <v>-0.20428700474521899</v>
      </c>
      <c r="AJ80" s="139">
        <v>5.4057601480677002E-2</v>
      </c>
      <c r="AK80" s="106">
        <v>-0.10472098052508599</v>
      </c>
      <c r="AL80" s="139">
        <v>0.49104342986168997</v>
      </c>
      <c r="AM80" s="139">
        <v>0.49104342986168997</v>
      </c>
      <c r="AN80" s="139">
        <v>3.57954527072302</v>
      </c>
      <c r="AO80" s="139">
        <v>3.57954527072302</v>
      </c>
      <c r="AP80" s="139">
        <v>3.8866137082357498E-2</v>
      </c>
      <c r="AQ80" s="139">
        <v>-0.108718440381406</v>
      </c>
      <c r="AR80" s="96">
        <v>4.0007363972856602</v>
      </c>
      <c r="AS80" s="96">
        <v>4.0007363972856602</v>
      </c>
      <c r="AT80" s="139">
        <v>4.28022819946971E-2</v>
      </c>
      <c r="AU80" s="139">
        <v>3.8939443105805202E-2</v>
      </c>
    </row>
    <row r="81" spans="1:47" customFormat="1">
      <c r="A81" s="21" t="s">
        <v>156</v>
      </c>
      <c r="B81" s="338" t="s">
        <v>42</v>
      </c>
      <c r="C81" s="101">
        <v>0</v>
      </c>
      <c r="D81" s="101">
        <v>0</v>
      </c>
      <c r="E81" s="101">
        <v>0</v>
      </c>
      <c r="F81" s="101">
        <v>0</v>
      </c>
      <c r="G81" s="106">
        <f t="shared" si="7"/>
        <v>0</v>
      </c>
      <c r="H81" s="101">
        <v>0</v>
      </c>
      <c r="I81" s="101">
        <v>0</v>
      </c>
      <c r="J81" s="75">
        <v>0</v>
      </c>
      <c r="K81" s="75">
        <v>0</v>
      </c>
      <c r="L81" s="106">
        <v>0</v>
      </c>
      <c r="M81" s="139">
        <v>0</v>
      </c>
      <c r="N81" s="139">
        <v>0</v>
      </c>
      <c r="O81" s="139">
        <v>0</v>
      </c>
      <c r="P81" s="139">
        <v>0</v>
      </c>
      <c r="Q81" s="106">
        <v>0</v>
      </c>
      <c r="R81" s="139">
        <v>0</v>
      </c>
      <c r="S81" s="139">
        <v>0</v>
      </c>
      <c r="T81" s="139">
        <v>0</v>
      </c>
      <c r="U81" s="139">
        <v>0</v>
      </c>
      <c r="V81" s="106">
        <v>0</v>
      </c>
      <c r="W81" s="139">
        <v>0</v>
      </c>
      <c r="X81" s="139">
        <v>0</v>
      </c>
      <c r="Y81" s="139">
        <v>0</v>
      </c>
      <c r="Z81" s="139">
        <v>0</v>
      </c>
      <c r="AA81" s="106">
        <v>0</v>
      </c>
      <c r="AB81" s="139">
        <v>0</v>
      </c>
      <c r="AC81" s="139">
        <v>0</v>
      </c>
      <c r="AD81" s="139">
        <v>0</v>
      </c>
      <c r="AE81" s="139">
        <v>0</v>
      </c>
      <c r="AF81" s="106">
        <v>0</v>
      </c>
      <c r="AG81" s="139">
        <v>0</v>
      </c>
      <c r="AH81" s="139">
        <v>0</v>
      </c>
      <c r="AI81" s="139">
        <v>0</v>
      </c>
      <c r="AJ81" s="139">
        <v>0</v>
      </c>
      <c r="AK81" s="106">
        <v>0</v>
      </c>
      <c r="AL81" s="139">
        <v>0</v>
      </c>
      <c r="AM81" s="139">
        <v>0</v>
      </c>
      <c r="AN81" s="139">
        <v>0</v>
      </c>
      <c r="AO81" s="139">
        <v>0</v>
      </c>
      <c r="AP81" s="139">
        <v>0</v>
      </c>
      <c r="AQ81" s="139">
        <v>0</v>
      </c>
      <c r="AR81" s="96">
        <v>0</v>
      </c>
      <c r="AS81" s="96">
        <v>0</v>
      </c>
      <c r="AT81" s="139">
        <v>0</v>
      </c>
      <c r="AU81" s="139">
        <v>0</v>
      </c>
    </row>
    <row r="82" spans="1:47" customFormat="1">
      <c r="A82" s="21" t="s">
        <v>157</v>
      </c>
      <c r="B82" s="337" t="s">
        <v>44</v>
      </c>
      <c r="C82" s="63">
        <v>191</v>
      </c>
      <c r="D82" s="63">
        <v>221</v>
      </c>
      <c r="E82" s="63">
        <v>178</v>
      </c>
      <c r="F82" s="63">
        <v>199</v>
      </c>
      <c r="G82" s="64">
        <f t="shared" si="7"/>
        <v>789</v>
      </c>
      <c r="H82" s="63">
        <v>185.03434390890101</v>
      </c>
      <c r="I82" s="63">
        <v>222.18024287199501</v>
      </c>
      <c r="J82" s="77">
        <v>192.64283116357399</v>
      </c>
      <c r="K82" s="77">
        <v>210.60316941910699</v>
      </c>
      <c r="L82" s="64">
        <v>810.46058736357804</v>
      </c>
      <c r="M82" s="142">
        <v>207.32318816418001</v>
      </c>
      <c r="N82" s="142">
        <v>245.49122755875899</v>
      </c>
      <c r="O82" s="142">
        <v>278.390274190458</v>
      </c>
      <c r="P82" s="142">
        <v>348.32731584582399</v>
      </c>
      <c r="Q82" s="64">
        <v>1079.532005759221</v>
      </c>
      <c r="R82" s="142">
        <v>308.01815798686363</v>
      </c>
      <c r="S82" s="142">
        <v>315.94815727393819</v>
      </c>
      <c r="T82" s="142">
        <v>292.74246592009717</v>
      </c>
      <c r="U82" s="142">
        <v>263.23913880448225</v>
      </c>
      <c r="V82" s="64">
        <v>1179.9479199853843</v>
      </c>
      <c r="W82" s="142">
        <v>313.691411380293</v>
      </c>
      <c r="X82" s="142">
        <v>313.154821090864</v>
      </c>
      <c r="Y82" s="142">
        <v>295.14920567760498</v>
      </c>
      <c r="Z82" s="142">
        <v>344.578849097383</v>
      </c>
      <c r="AA82" s="64">
        <v>1266.5742872461401</v>
      </c>
      <c r="AB82" s="142">
        <v>256.68094858292602</v>
      </c>
      <c r="AC82" s="142">
        <v>293.18106497866199</v>
      </c>
      <c r="AD82" s="142">
        <v>293.572733712397</v>
      </c>
      <c r="AE82" s="142">
        <v>351.83411304684603</v>
      </c>
      <c r="AF82" s="64">
        <v>1195.2688603208301</v>
      </c>
      <c r="AG82" s="142">
        <v>385.125965211905</v>
      </c>
      <c r="AH82" s="142">
        <v>438.95929497132499</v>
      </c>
      <c r="AI82" s="142">
        <v>415.07952156286399</v>
      </c>
      <c r="AJ82" s="142">
        <v>403.74704903131197</v>
      </c>
      <c r="AK82" s="64">
        <v>1642.9118307774099</v>
      </c>
      <c r="AL82" s="142">
        <v>398.83976992908902</v>
      </c>
      <c r="AM82" s="142">
        <v>398.83976992908799</v>
      </c>
      <c r="AN82" s="142">
        <v>323.518741065943</v>
      </c>
      <c r="AO82" s="142">
        <v>323.518741065943</v>
      </c>
      <c r="AP82" s="142">
        <v>337.00902328588597</v>
      </c>
      <c r="AQ82" s="142">
        <v>366.26715605237598</v>
      </c>
      <c r="AR82" s="96">
        <v>1425.6346903332901</v>
      </c>
      <c r="AS82" s="96">
        <v>1425.6346903332901</v>
      </c>
      <c r="AT82" s="142">
        <v>361.02500622744299</v>
      </c>
      <c r="AU82" s="142">
        <v>388.98094893259503</v>
      </c>
    </row>
    <row r="83" spans="1:47" customFormat="1">
      <c r="A83" s="21" t="s">
        <v>158</v>
      </c>
      <c r="B83" s="338" t="s">
        <v>46</v>
      </c>
      <c r="C83" s="101">
        <v>-66</v>
      </c>
      <c r="D83" s="101">
        <v>-78</v>
      </c>
      <c r="E83" s="101">
        <v>-59</v>
      </c>
      <c r="F83" s="101">
        <v>-77</v>
      </c>
      <c r="G83" s="106">
        <f t="shared" si="7"/>
        <v>-280</v>
      </c>
      <c r="H83" s="101">
        <v>-57.845181918744203</v>
      </c>
      <c r="I83" s="101">
        <v>-76.483957787874502</v>
      </c>
      <c r="J83" s="75">
        <v>-57.724194756585199</v>
      </c>
      <c r="K83" s="75">
        <v>-60.463196541017297</v>
      </c>
      <c r="L83" s="106">
        <v>-252.51653100422101</v>
      </c>
      <c r="M83" s="139">
        <v>-66.8715546728871</v>
      </c>
      <c r="N83" s="139">
        <v>-87.832301059006497</v>
      </c>
      <c r="O83" s="139">
        <v>-76.538253414192553</v>
      </c>
      <c r="P83" s="139">
        <v>-100.2787051454264</v>
      </c>
      <c r="Q83" s="106">
        <v>-331.52081429151252</v>
      </c>
      <c r="R83" s="139">
        <v>-86.874145510950129</v>
      </c>
      <c r="S83" s="139">
        <v>-84.901782720578495</v>
      </c>
      <c r="T83" s="139">
        <v>-79.845704207326193</v>
      </c>
      <c r="U83" s="139">
        <v>-59.6324121963343</v>
      </c>
      <c r="V83" s="106">
        <v>-311.25404463518868</v>
      </c>
      <c r="W83" s="139">
        <v>-86.218789124364903</v>
      </c>
      <c r="X83" s="139">
        <v>-72.665004957386202</v>
      </c>
      <c r="Y83" s="139">
        <v>-82.245740819485206</v>
      </c>
      <c r="Z83" s="139">
        <v>-84.928313251456004</v>
      </c>
      <c r="AA83" s="106">
        <v>-326.05784815269197</v>
      </c>
      <c r="AB83" s="139">
        <v>-68.634504105340696</v>
      </c>
      <c r="AC83" s="139">
        <v>-76.997021550058605</v>
      </c>
      <c r="AD83" s="139">
        <v>-77.439701092821593</v>
      </c>
      <c r="AE83" s="139">
        <v>-84.132985276949</v>
      </c>
      <c r="AF83" s="106">
        <v>-307.20421202517002</v>
      </c>
      <c r="AG83" s="139">
        <v>-96.357049899299099</v>
      </c>
      <c r="AH83" s="139">
        <v>-112.54971083056067</v>
      </c>
      <c r="AI83" s="139">
        <v>-101.070113026591</v>
      </c>
      <c r="AJ83" s="139">
        <v>-91.978771315980296</v>
      </c>
      <c r="AK83" s="106">
        <v>-401.95564507243097</v>
      </c>
      <c r="AL83" s="139">
        <v>-94.874456272889304</v>
      </c>
      <c r="AM83" s="139">
        <v>-94.874456272889304</v>
      </c>
      <c r="AN83" s="139">
        <v>-76.282497082929865</v>
      </c>
      <c r="AO83" s="139">
        <v>-76.282497082930178</v>
      </c>
      <c r="AP83" s="139">
        <v>-76.310083422020639</v>
      </c>
      <c r="AQ83" s="139">
        <v>-86.901933924807395</v>
      </c>
      <c r="AR83" s="93">
        <v>-334.368970702647</v>
      </c>
      <c r="AS83" s="93">
        <v>-334.368970702647</v>
      </c>
      <c r="AT83" s="139">
        <v>-82.918753358096794</v>
      </c>
      <c r="AU83" s="139">
        <v>-90.810745744600396</v>
      </c>
    </row>
    <row r="84" spans="1:47" customFormat="1">
      <c r="A84" s="21" t="s">
        <v>159</v>
      </c>
      <c r="B84" s="338" t="s">
        <v>48</v>
      </c>
      <c r="C84" s="101">
        <v>0</v>
      </c>
      <c r="D84" s="101">
        <v>0</v>
      </c>
      <c r="E84" s="101">
        <v>0</v>
      </c>
      <c r="F84" s="101">
        <v>0</v>
      </c>
      <c r="G84" s="106">
        <f t="shared" si="7"/>
        <v>0</v>
      </c>
      <c r="H84" s="101">
        <v>0</v>
      </c>
      <c r="I84" s="101">
        <v>0</v>
      </c>
      <c r="J84" s="75">
        <v>0</v>
      </c>
      <c r="K84" s="75">
        <v>0</v>
      </c>
      <c r="L84" s="106">
        <v>0</v>
      </c>
      <c r="M84" s="139">
        <v>0</v>
      </c>
      <c r="N84" s="139">
        <v>0</v>
      </c>
      <c r="O84" s="139">
        <v>0</v>
      </c>
      <c r="P84" s="139">
        <v>0</v>
      </c>
      <c r="Q84" s="106">
        <v>0</v>
      </c>
      <c r="R84" s="139">
        <v>0</v>
      </c>
      <c r="S84" s="139">
        <v>0</v>
      </c>
      <c r="T84" s="139">
        <v>0</v>
      </c>
      <c r="U84" s="139">
        <v>0</v>
      </c>
      <c r="V84" s="106">
        <v>0</v>
      </c>
      <c r="W84" s="139">
        <v>0</v>
      </c>
      <c r="X84" s="139">
        <v>0</v>
      </c>
      <c r="Y84" s="139">
        <v>0</v>
      </c>
      <c r="Z84" s="139">
        <v>0</v>
      </c>
      <c r="AA84" s="106">
        <v>0</v>
      </c>
      <c r="AB84" s="139">
        <v>0</v>
      </c>
      <c r="AC84" s="139">
        <v>0</v>
      </c>
      <c r="AD84" s="139">
        <v>0</v>
      </c>
      <c r="AE84" s="139">
        <v>0</v>
      </c>
      <c r="AF84" s="106">
        <v>0</v>
      </c>
      <c r="AG84" s="139">
        <v>0</v>
      </c>
      <c r="AH84" s="139">
        <v>0</v>
      </c>
      <c r="AI84" s="139">
        <v>0</v>
      </c>
      <c r="AJ84" s="139">
        <v>0</v>
      </c>
      <c r="AK84" s="106">
        <v>0</v>
      </c>
      <c r="AL84" s="139">
        <v>0</v>
      </c>
      <c r="AM84" s="139">
        <v>0</v>
      </c>
      <c r="AN84" s="139">
        <v>0</v>
      </c>
      <c r="AO84" s="139">
        <v>0</v>
      </c>
      <c r="AP84" s="139">
        <v>0</v>
      </c>
      <c r="AQ84" s="139">
        <v>0</v>
      </c>
      <c r="AR84" s="96">
        <v>0</v>
      </c>
      <c r="AS84" s="96">
        <v>0</v>
      </c>
      <c r="AT84" s="139">
        <v>0</v>
      </c>
      <c r="AU84" s="139">
        <v>0</v>
      </c>
    </row>
    <row r="85" spans="1:47" customFormat="1">
      <c r="A85" s="21" t="s">
        <v>160</v>
      </c>
      <c r="B85" s="337" t="s">
        <v>50</v>
      </c>
      <c r="C85" s="63">
        <v>125</v>
      </c>
      <c r="D85" s="63">
        <v>143</v>
      </c>
      <c r="E85" s="63">
        <v>119</v>
      </c>
      <c r="F85" s="63">
        <v>122</v>
      </c>
      <c r="G85" s="64">
        <f t="shared" si="7"/>
        <v>509</v>
      </c>
      <c r="H85" s="63">
        <v>127.189161990157</v>
      </c>
      <c r="I85" s="63">
        <v>145.696285084121</v>
      </c>
      <c r="J85" s="77">
        <v>134.91863640698901</v>
      </c>
      <c r="K85" s="77">
        <v>150.13997287808999</v>
      </c>
      <c r="L85" s="64">
        <v>557.94405635935698</v>
      </c>
      <c r="M85" s="142">
        <v>140.45163349129299</v>
      </c>
      <c r="N85" s="142">
        <v>157.658926499752</v>
      </c>
      <c r="O85" s="142">
        <v>201.85202077626545</v>
      </c>
      <c r="P85" s="142">
        <v>248.048610700398</v>
      </c>
      <c r="Q85" s="64">
        <v>748.0111914677085</v>
      </c>
      <c r="R85" s="142">
        <v>221.14401247591331</v>
      </c>
      <c r="S85" s="142">
        <v>231.0463745533599</v>
      </c>
      <c r="T85" s="142">
        <v>212.89676171277182</v>
      </c>
      <c r="U85" s="142">
        <v>203.60672660814757</v>
      </c>
      <c r="V85" s="64">
        <v>868.69387535019155</v>
      </c>
      <c r="W85" s="142">
        <v>227.472622255928</v>
      </c>
      <c r="X85" s="142">
        <v>240.489816133478</v>
      </c>
      <c r="Y85" s="142">
        <v>212.90346485811901</v>
      </c>
      <c r="Z85" s="142">
        <v>259.650535845928</v>
      </c>
      <c r="AA85" s="64">
        <v>940.51643909345296</v>
      </c>
      <c r="AB85" s="142">
        <v>188.04644447758599</v>
      </c>
      <c r="AC85" s="142">
        <v>216.18404342860401</v>
      </c>
      <c r="AD85" s="142">
        <v>216.133032619575</v>
      </c>
      <c r="AE85" s="142">
        <v>267.70112776989703</v>
      </c>
      <c r="AF85" s="64">
        <v>888.06464829566198</v>
      </c>
      <c r="AG85" s="142">
        <v>288.768915312606</v>
      </c>
      <c r="AH85" s="142">
        <v>326.40958414076397</v>
      </c>
      <c r="AI85" s="142">
        <v>314.00940853627299</v>
      </c>
      <c r="AJ85" s="142">
        <v>311.76827771533203</v>
      </c>
      <c r="AK85" s="64">
        <v>1240.95618570498</v>
      </c>
      <c r="AL85" s="142">
        <v>303.96531365619904</v>
      </c>
      <c r="AM85" s="142">
        <v>303.96531365619904</v>
      </c>
      <c r="AN85" s="142">
        <v>247.23624398301354</v>
      </c>
      <c r="AO85" s="142">
        <v>247.23624398301345</v>
      </c>
      <c r="AP85" s="142">
        <v>260.6989398638645</v>
      </c>
      <c r="AQ85" s="142">
        <v>279.36522212756802</v>
      </c>
      <c r="AR85" s="96">
        <v>1091.26571963065</v>
      </c>
      <c r="AS85" s="96">
        <v>1091.26571963065</v>
      </c>
      <c r="AT85" s="142">
        <v>278.10625286934601</v>
      </c>
      <c r="AU85" s="142">
        <v>298.17020318799501</v>
      </c>
    </row>
    <row r="86" spans="1:47" customFormat="1">
      <c r="A86" s="21" t="s">
        <v>161</v>
      </c>
      <c r="B86" s="338" t="s">
        <v>52</v>
      </c>
      <c r="C86" s="101">
        <v>27</v>
      </c>
      <c r="D86" s="101">
        <v>-30</v>
      </c>
      <c r="E86" s="101">
        <v>-26</v>
      </c>
      <c r="F86" s="101">
        <v>-31</v>
      </c>
      <c r="G86" s="106">
        <f t="shared" si="7"/>
        <v>-60</v>
      </c>
      <c r="H86" s="101">
        <v>-34.585439717067899</v>
      </c>
      <c r="I86" s="101">
        <v>-37.274032937860099</v>
      </c>
      <c r="J86" s="101">
        <v>-35.426164459053503</v>
      </c>
      <c r="K86" s="101">
        <v>-39.893352362517099</v>
      </c>
      <c r="L86" s="106">
        <v>-147.178989476499</v>
      </c>
      <c r="M86" s="139">
        <v>-37.156391289868104</v>
      </c>
      <c r="N86" s="139">
        <v>-50.636510277144495</v>
      </c>
      <c r="O86" s="139">
        <v>-64.649924312587885</v>
      </c>
      <c r="P86" s="139">
        <v>-78.576767593564014</v>
      </c>
      <c r="Q86" s="106">
        <v>-231.01959347316449</v>
      </c>
      <c r="R86" s="139">
        <v>-71.188314277205535</v>
      </c>
      <c r="S86" s="139">
        <v>-74.17723375457669</v>
      </c>
      <c r="T86" s="139">
        <v>-68.873378023116302</v>
      </c>
      <c r="U86" s="139">
        <v>-64.467460018957851</v>
      </c>
      <c r="V86" s="106">
        <v>-278.70638607385678</v>
      </c>
      <c r="W86" s="139">
        <v>-73.139262282839198</v>
      </c>
      <c r="X86" s="139">
        <v>-77.272733184033498</v>
      </c>
      <c r="Y86" s="139">
        <v>-68.684837572293802</v>
      </c>
      <c r="Z86" s="139">
        <v>-83.1938745329184</v>
      </c>
      <c r="AA86" s="106">
        <v>-302.29070757208501</v>
      </c>
      <c r="AB86" s="139">
        <v>-60.903652282578598</v>
      </c>
      <c r="AC86" s="139">
        <v>-69.779794857223294</v>
      </c>
      <c r="AD86" s="139">
        <v>-69.740956601241095</v>
      </c>
      <c r="AE86" s="139">
        <v>-87.372036308397895</v>
      </c>
      <c r="AF86" s="106">
        <v>-287.796440049441</v>
      </c>
      <c r="AG86" s="139">
        <v>-92.417405701649898</v>
      </c>
      <c r="AH86" s="139">
        <v>-105.064264577117</v>
      </c>
      <c r="AI86" s="139">
        <v>-102.717935185209</v>
      </c>
      <c r="AJ86" s="139">
        <v>-102.14796664152084</v>
      </c>
      <c r="AK86" s="106">
        <v>-402.34757210549651</v>
      </c>
      <c r="AL86" s="139">
        <v>-100.4245268673543</v>
      </c>
      <c r="AM86" s="139">
        <v>-100.4239184432292</v>
      </c>
      <c r="AN86" s="139">
        <v>-81.52704712217627</v>
      </c>
      <c r="AO86" s="139">
        <v>-81.527590814579355</v>
      </c>
      <c r="AP86" s="139">
        <v>-86.877157493882592</v>
      </c>
      <c r="AQ86" s="139">
        <v>-92.1024960941469</v>
      </c>
      <c r="AR86" s="93">
        <v>-360.93122757755992</v>
      </c>
      <c r="AS86" s="93">
        <v>-360.93116417257193</v>
      </c>
      <c r="AT86" s="139">
        <v>-91.373297983540198</v>
      </c>
      <c r="AU86" s="139">
        <v>-97.458026366492106</v>
      </c>
    </row>
    <row r="87" spans="1:47" customFormat="1">
      <c r="A87" s="21" t="s">
        <v>162</v>
      </c>
      <c r="B87" s="340" t="s">
        <v>54</v>
      </c>
      <c r="C87" s="64">
        <v>98</v>
      </c>
      <c r="D87" s="64">
        <v>113</v>
      </c>
      <c r="E87" s="64">
        <v>93</v>
      </c>
      <c r="F87" s="64">
        <v>91</v>
      </c>
      <c r="G87" s="64">
        <f t="shared" si="7"/>
        <v>395</v>
      </c>
      <c r="H87" s="64">
        <v>92.603722273089105</v>
      </c>
      <c r="I87" s="64">
        <v>108.422252146261</v>
      </c>
      <c r="J87" s="78">
        <v>99.492471947935698</v>
      </c>
      <c r="K87" s="78">
        <v>110.246620515572</v>
      </c>
      <c r="L87" s="64">
        <v>410.76506688285798</v>
      </c>
      <c r="M87" s="143">
        <v>103.295242201425</v>
      </c>
      <c r="N87" s="143">
        <v>107.0224162226078</v>
      </c>
      <c r="O87" s="143">
        <v>137.20209646367698</v>
      </c>
      <c r="P87" s="143">
        <v>169.471843106834</v>
      </c>
      <c r="Q87" s="64">
        <v>516.99159799454401</v>
      </c>
      <c r="R87" s="143">
        <v>149.95569819870786</v>
      </c>
      <c r="S87" s="143">
        <v>156.86914079878261</v>
      </c>
      <c r="T87" s="143">
        <v>144.02338368965621</v>
      </c>
      <c r="U87" s="143">
        <v>139.13926658918913</v>
      </c>
      <c r="V87" s="64">
        <v>589.98748927633574</v>
      </c>
      <c r="W87" s="143">
        <v>154.33335997308899</v>
      </c>
      <c r="X87" s="143">
        <v>163.21708294944401</v>
      </c>
      <c r="Y87" s="143">
        <v>144.21862728582599</v>
      </c>
      <c r="Z87" s="143">
        <v>176.45666131300899</v>
      </c>
      <c r="AA87" s="64">
        <v>638.22573152136795</v>
      </c>
      <c r="AB87" s="143">
        <v>127.142792195007</v>
      </c>
      <c r="AC87" s="143">
        <v>146.404248571381</v>
      </c>
      <c r="AD87" s="143">
        <v>146.392076018333</v>
      </c>
      <c r="AE87" s="143">
        <v>180.32909146150001</v>
      </c>
      <c r="AF87" s="64">
        <v>600.26820824622098</v>
      </c>
      <c r="AG87" s="143">
        <v>196.35150961095599</v>
      </c>
      <c r="AH87" s="143">
        <v>221.34531956364702</v>
      </c>
      <c r="AI87" s="143">
        <v>211.29147335106401</v>
      </c>
      <c r="AJ87" s="143">
        <v>209.62031107381148</v>
      </c>
      <c r="AK87" s="64">
        <v>838.60861359947955</v>
      </c>
      <c r="AL87" s="143">
        <v>203.54078678884511</v>
      </c>
      <c r="AM87" s="143">
        <v>203.54139521297012</v>
      </c>
      <c r="AN87" s="143">
        <v>165.70919686083687</v>
      </c>
      <c r="AO87" s="143">
        <v>165.70865316843285</v>
      </c>
      <c r="AP87" s="143">
        <v>173.82178236998107</v>
      </c>
      <c r="AQ87" s="143">
        <v>187.26272603342099</v>
      </c>
      <c r="AR87" s="93">
        <v>730.33449205308602</v>
      </c>
      <c r="AS87" s="93">
        <v>730.3345554580751</v>
      </c>
      <c r="AT87" s="143">
        <v>186.73295488580601</v>
      </c>
      <c r="AU87" s="143">
        <v>200.71217682150299</v>
      </c>
    </row>
    <row r="88" spans="1:47" customFormat="1">
      <c r="A88" s="21"/>
      <c r="B88" s="88"/>
      <c r="C88" s="88"/>
      <c r="D88" s="88"/>
      <c r="E88" s="88"/>
      <c r="F88" s="88"/>
      <c r="G88" s="88"/>
      <c r="H88" s="88"/>
      <c r="I88" s="88"/>
      <c r="J88" s="88"/>
      <c r="K88" s="88"/>
      <c r="L88" s="88"/>
      <c r="M88" s="134"/>
      <c r="N88" s="134"/>
      <c r="O88" s="134"/>
      <c r="P88" s="134"/>
      <c r="Q88" s="88"/>
      <c r="R88" s="134"/>
      <c r="S88" s="134"/>
      <c r="T88" s="134"/>
      <c r="U88" s="134"/>
      <c r="V88" s="88"/>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row>
    <row r="89" spans="1:47" customFormat="1">
      <c r="A89" s="21"/>
      <c r="B89" s="88"/>
      <c r="C89" s="88"/>
      <c r="D89" s="88"/>
      <c r="E89" s="88"/>
      <c r="F89" s="88"/>
      <c r="G89" s="88"/>
      <c r="H89" s="88"/>
      <c r="I89" s="88"/>
      <c r="J89" s="88"/>
      <c r="K89" s="88"/>
      <c r="L89" s="88"/>
      <c r="M89" s="134"/>
      <c r="N89" s="134"/>
      <c r="O89" s="134"/>
      <c r="P89" s="134"/>
      <c r="Q89" s="88"/>
      <c r="R89" s="134"/>
      <c r="S89" s="134"/>
      <c r="T89" s="134"/>
      <c r="U89" s="134"/>
      <c r="V89" s="88"/>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row>
    <row r="90" spans="1:47" customFormat="1" ht="16.5" thickBot="1">
      <c r="A90" s="21"/>
      <c r="B90" s="118" t="s">
        <v>163</v>
      </c>
      <c r="C90" s="103"/>
      <c r="D90" s="103"/>
      <c r="E90" s="103"/>
      <c r="F90" s="103"/>
      <c r="G90" s="103"/>
      <c r="H90" s="103"/>
      <c r="I90" s="103"/>
      <c r="J90" s="103"/>
      <c r="K90" s="103"/>
      <c r="L90" s="103"/>
      <c r="M90" s="144"/>
      <c r="N90" s="144"/>
      <c r="O90" s="144"/>
      <c r="P90" s="144"/>
      <c r="Q90" s="103"/>
      <c r="R90" s="144"/>
      <c r="S90" s="144"/>
      <c r="T90" s="144"/>
      <c r="U90" s="144"/>
      <c r="V90" s="103"/>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row>
    <row r="91" spans="1:47" customFormat="1">
      <c r="A91" s="21"/>
      <c r="B91" s="88"/>
      <c r="C91" s="88"/>
      <c r="D91" s="88"/>
      <c r="E91" s="88"/>
      <c r="F91" s="88"/>
      <c r="G91" s="88"/>
      <c r="H91" s="88"/>
      <c r="I91" s="88"/>
      <c r="J91" s="88"/>
      <c r="K91" s="88"/>
      <c r="L91" s="88"/>
      <c r="M91" s="134"/>
      <c r="N91" s="134"/>
      <c r="O91" s="134"/>
      <c r="P91" s="134"/>
      <c r="Q91" s="88"/>
      <c r="R91" s="134"/>
      <c r="S91" s="134"/>
      <c r="T91" s="134"/>
      <c r="U91" s="134"/>
      <c r="V91" s="88"/>
      <c r="W91" s="134"/>
      <c r="X91" s="134"/>
      <c r="Y91" s="134"/>
      <c r="Z91" s="134"/>
      <c r="AA91" s="134"/>
      <c r="AB91" s="134"/>
      <c r="AC91" s="134"/>
      <c r="AD91" s="134"/>
      <c r="AE91" s="134"/>
      <c r="AF91" s="134"/>
      <c r="AG91" s="134"/>
      <c r="AH91" s="134"/>
      <c r="AI91" s="134"/>
      <c r="AJ91" s="134"/>
      <c r="AK91" s="134"/>
      <c r="AL91" s="134"/>
      <c r="AM91" s="141" t="str">
        <f>+$AM$13</f>
        <v>IFRS 17</v>
      </c>
      <c r="AN91" s="134"/>
      <c r="AO91" s="141" t="str">
        <f>+$AM$13</f>
        <v>IFRS 17</v>
      </c>
      <c r="AP91" s="134"/>
      <c r="AQ91" s="134"/>
      <c r="AR91" s="134"/>
      <c r="AS91" s="141" t="s">
        <v>601</v>
      </c>
      <c r="AT91" s="134"/>
      <c r="AU91" s="134"/>
    </row>
    <row r="92" spans="1:47" customFormat="1" ht="25.5">
      <c r="A92" s="21"/>
      <c r="B92" s="342" t="s">
        <v>24</v>
      </c>
      <c r="C92" s="105" t="str">
        <f t="shared" ref="C92:AU92" si="8">C$14</f>
        <v>Q1-15
Underlying</v>
      </c>
      <c r="D92" s="105" t="str">
        <f t="shared" si="8"/>
        <v>Q2-15
Underlying</v>
      </c>
      <c r="E92" s="105" t="str">
        <f t="shared" si="8"/>
        <v>Q3-15
Underlying</v>
      </c>
      <c r="F92" s="105" t="str">
        <f t="shared" si="8"/>
        <v>Q4-15
Underlying</v>
      </c>
      <c r="G92" s="105" t="e">
        <f t="shared" si="8"/>
        <v>#REF!</v>
      </c>
      <c r="H92" s="105" t="str">
        <f t="shared" si="8"/>
        <v>Q1-16
Underlying</v>
      </c>
      <c r="I92" s="105" t="str">
        <f t="shared" si="8"/>
        <v>Q2-16
Underlying</v>
      </c>
      <c r="J92" s="105" t="str">
        <f t="shared" si="8"/>
        <v>Q3-16
Underlying</v>
      </c>
      <c r="K92" s="105" t="str">
        <f t="shared" si="8"/>
        <v>Q4-16
Underlying</v>
      </c>
      <c r="L92" s="105" t="e">
        <f t="shared" si="8"/>
        <v>#REF!</v>
      </c>
      <c r="M92" s="141" t="s">
        <v>539</v>
      </c>
      <c r="N92" s="141" t="s">
        <v>540</v>
      </c>
      <c r="O92" s="141" t="s">
        <v>541</v>
      </c>
      <c r="P92" s="141" t="s">
        <v>542</v>
      </c>
      <c r="Q92" s="105" t="s">
        <v>543</v>
      </c>
      <c r="R92" s="141" t="s">
        <v>544</v>
      </c>
      <c r="S92" s="141" t="s">
        <v>545</v>
      </c>
      <c r="T92" s="141" t="s">
        <v>546</v>
      </c>
      <c r="U92" s="141" t="s">
        <v>547</v>
      </c>
      <c r="V92" s="105" t="s">
        <v>548</v>
      </c>
      <c r="W92" s="141" t="s">
        <v>549</v>
      </c>
      <c r="X92" s="141" t="s">
        <v>550</v>
      </c>
      <c r="Y92" s="141" t="s">
        <v>551</v>
      </c>
      <c r="Z92" s="141" t="s">
        <v>552</v>
      </c>
      <c r="AA92" s="141" t="s">
        <v>553</v>
      </c>
      <c r="AB92" s="141" t="s">
        <v>554</v>
      </c>
      <c r="AC92" s="141" t="s">
        <v>555</v>
      </c>
      <c r="AD92" s="141" t="s">
        <v>556</v>
      </c>
      <c r="AE92" s="141" t="s">
        <v>557</v>
      </c>
      <c r="AF92" s="141" t="s">
        <v>558</v>
      </c>
      <c r="AG92" s="141" t="s">
        <v>559</v>
      </c>
      <c r="AH92" s="141" t="s">
        <v>560</v>
      </c>
      <c r="AI92" s="141" t="s">
        <v>561</v>
      </c>
      <c r="AJ92" s="141" t="s">
        <v>562</v>
      </c>
      <c r="AK92" s="141" t="s">
        <v>563</v>
      </c>
      <c r="AL92" s="141" t="s">
        <v>564</v>
      </c>
      <c r="AM92" s="141" t="str">
        <f t="shared" si="8"/>
        <v>Q1-22
Underlying</v>
      </c>
      <c r="AN92" s="141" t="s">
        <v>571</v>
      </c>
      <c r="AO92" s="141" t="str">
        <f t="shared" si="8"/>
        <v>Q2-22
Underlying</v>
      </c>
      <c r="AP92" s="141" t="s">
        <v>576</v>
      </c>
      <c r="AQ92" s="141" t="s">
        <v>607</v>
      </c>
      <c r="AR92" s="141" t="s">
        <v>608</v>
      </c>
      <c r="AS92" s="141" t="s">
        <v>614</v>
      </c>
      <c r="AT92" s="141" t="s">
        <v>612</v>
      </c>
      <c r="AU92" s="141" t="str">
        <f t="shared" si="8"/>
        <v>Q2-23
Underlying</v>
      </c>
    </row>
    <row r="93" spans="1:47" customFormat="1">
      <c r="A93" s="21"/>
      <c r="B93" s="336"/>
      <c r="C93" s="88"/>
      <c r="D93" s="88"/>
      <c r="E93" s="88"/>
      <c r="F93" s="88"/>
      <c r="G93" s="88"/>
      <c r="H93" s="88"/>
      <c r="I93" s="88"/>
      <c r="J93" s="88"/>
      <c r="K93" s="88"/>
      <c r="L93" s="88"/>
      <c r="M93" s="134"/>
      <c r="N93" s="134"/>
      <c r="O93" s="134"/>
      <c r="P93" s="134"/>
      <c r="Q93" s="88"/>
      <c r="R93" s="134"/>
      <c r="S93" s="134"/>
      <c r="T93" s="134"/>
      <c r="U93" s="134"/>
      <c r="V93" s="88"/>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row>
    <row r="94" spans="1:47" customFormat="1">
      <c r="A94" s="21" t="s">
        <v>164</v>
      </c>
      <c r="B94" s="337" t="s">
        <v>26</v>
      </c>
      <c r="C94" s="63">
        <v>196</v>
      </c>
      <c r="D94" s="63">
        <v>196</v>
      </c>
      <c r="E94" s="63">
        <v>188</v>
      </c>
      <c r="F94" s="63">
        <v>189</v>
      </c>
      <c r="G94" s="64">
        <f t="shared" ref="G94:G107" si="9">SUM(C94:F94)</f>
        <v>769</v>
      </c>
      <c r="H94" s="63">
        <v>176.46899999999999</v>
      </c>
      <c r="I94" s="63">
        <v>175.386</v>
      </c>
      <c r="J94" s="77">
        <v>178.274</v>
      </c>
      <c r="K94" s="77">
        <v>198.84200000000001</v>
      </c>
      <c r="L94" s="64">
        <v>728.971</v>
      </c>
      <c r="M94" s="142">
        <v>187.77600000000001</v>
      </c>
      <c r="N94" s="142">
        <v>198.60499999999999</v>
      </c>
      <c r="O94" s="142">
        <v>181.429</v>
      </c>
      <c r="P94" s="142">
        <v>197.59800000000001</v>
      </c>
      <c r="Q94" s="64">
        <v>765.40800000000002</v>
      </c>
      <c r="R94" s="142">
        <v>196.10499999999999</v>
      </c>
      <c r="S94" s="142">
        <v>220.23500000000001</v>
      </c>
      <c r="T94" s="142">
        <v>202.83099999999999</v>
      </c>
      <c r="U94" s="142">
        <v>203.28100000000001</v>
      </c>
      <c r="V94" s="64">
        <v>822.452</v>
      </c>
      <c r="W94" s="142">
        <v>201.84800000000001</v>
      </c>
      <c r="X94" s="142">
        <v>205.84200000000001</v>
      </c>
      <c r="Y94" s="142">
        <v>206.97499999999999</v>
      </c>
      <c r="Z94" s="142">
        <v>209.78299999999999</v>
      </c>
      <c r="AA94" s="64">
        <v>824.44799999999998</v>
      </c>
      <c r="AB94" s="142">
        <v>214.786</v>
      </c>
      <c r="AC94" s="142">
        <v>193.52099999999999</v>
      </c>
      <c r="AD94" s="142">
        <v>191.97499999999999</v>
      </c>
      <c r="AE94" s="142">
        <v>219.374</v>
      </c>
      <c r="AF94" s="64">
        <v>819.65599999999995</v>
      </c>
      <c r="AG94" s="142">
        <v>206.43100000000001</v>
      </c>
      <c r="AH94" s="142">
        <v>203.155</v>
      </c>
      <c r="AI94" s="142">
        <v>202.59800000000001</v>
      </c>
      <c r="AJ94" s="142">
        <v>229.10900000000001</v>
      </c>
      <c r="AK94" s="64">
        <v>841.29300000000001</v>
      </c>
      <c r="AL94" s="142">
        <v>217.715</v>
      </c>
      <c r="AM94" s="142">
        <v>217.715</v>
      </c>
      <c r="AN94" s="142">
        <v>227.70599999999999</v>
      </c>
      <c r="AO94" s="142">
        <v>227.70599999999999</v>
      </c>
      <c r="AP94" s="142">
        <v>226.095</v>
      </c>
      <c r="AQ94" s="142">
        <v>257.84800000000001</v>
      </c>
      <c r="AR94" s="93">
        <v>929.36400000000003</v>
      </c>
      <c r="AS94" s="93">
        <v>929.36400000000003</v>
      </c>
      <c r="AT94" s="142">
        <v>260.69400000000002</v>
      </c>
      <c r="AU94" s="142">
        <v>261.62599999999998</v>
      </c>
    </row>
    <row r="95" spans="1:47" customFormat="1">
      <c r="A95" s="21" t="s">
        <v>165</v>
      </c>
      <c r="B95" s="338" t="s">
        <v>28</v>
      </c>
      <c r="C95" s="101">
        <v>-148</v>
      </c>
      <c r="D95" s="101">
        <v>-152</v>
      </c>
      <c r="E95" s="101">
        <v>-146</v>
      </c>
      <c r="F95" s="101">
        <v>-150</v>
      </c>
      <c r="G95" s="106">
        <f t="shared" si="9"/>
        <v>-596</v>
      </c>
      <c r="H95" s="95">
        <v>-146.547</v>
      </c>
      <c r="I95" s="95">
        <v>-149.71600000000001</v>
      </c>
      <c r="J95" s="95">
        <v>-119.965</v>
      </c>
      <c r="K95" s="95">
        <v>-151.48099999999999</v>
      </c>
      <c r="L95" s="96">
        <v>-567.70899999999995</v>
      </c>
      <c r="M95" s="95">
        <v>-150.828</v>
      </c>
      <c r="N95" s="95">
        <v>-155.75800000000001</v>
      </c>
      <c r="O95" s="95">
        <v>-158.23400000000001</v>
      </c>
      <c r="P95" s="95">
        <v>-171.66</v>
      </c>
      <c r="Q95" s="96">
        <v>-636.48</v>
      </c>
      <c r="R95" s="95">
        <v>-164.45</v>
      </c>
      <c r="S95" s="95">
        <v>-189.958</v>
      </c>
      <c r="T95" s="95">
        <v>-179.30500000000001</v>
      </c>
      <c r="U95" s="95">
        <v>-191.38800000000001</v>
      </c>
      <c r="V95" s="96">
        <v>-725.101</v>
      </c>
      <c r="W95" s="95">
        <v>-182.60300000000001</v>
      </c>
      <c r="X95" s="95">
        <v>-181.49</v>
      </c>
      <c r="Y95" s="95">
        <v>-195.613</v>
      </c>
      <c r="Z95" s="95">
        <v>-184.72499999999999</v>
      </c>
      <c r="AA95" s="96">
        <v>-744.43100000000004</v>
      </c>
      <c r="AB95" s="95">
        <v>-188.93199999999999</v>
      </c>
      <c r="AC95" s="95">
        <v>-173.20699999999999</v>
      </c>
      <c r="AD95" s="95">
        <v>-161.74700000000001</v>
      </c>
      <c r="AE95" s="95">
        <v>-176.98400000000001</v>
      </c>
      <c r="AF95" s="96">
        <v>-700.87</v>
      </c>
      <c r="AG95" s="95">
        <v>-173.66399999999999</v>
      </c>
      <c r="AH95" s="95">
        <v>-172.482</v>
      </c>
      <c r="AI95" s="95">
        <v>-173.41300000000001</v>
      </c>
      <c r="AJ95" s="95">
        <v>-187.864</v>
      </c>
      <c r="AK95" s="96">
        <v>-707.423</v>
      </c>
      <c r="AL95" s="95">
        <v>-188.38800000000001</v>
      </c>
      <c r="AM95" s="95">
        <v>-188.38800000000001</v>
      </c>
      <c r="AN95" s="95">
        <v>-191.60599999999999</v>
      </c>
      <c r="AO95" s="95">
        <v>-191.60599999999997</v>
      </c>
      <c r="AP95" s="95">
        <v>-190.572</v>
      </c>
      <c r="AQ95" s="95">
        <v>-203.42599999999999</v>
      </c>
      <c r="AR95" s="96">
        <v>-773.99199999999996</v>
      </c>
      <c r="AS95" s="96">
        <v>-773.99199999999996</v>
      </c>
      <c r="AT95" s="95">
        <v>-205.39</v>
      </c>
      <c r="AU95" s="95">
        <v>-201.56100000000001</v>
      </c>
    </row>
    <row r="96" spans="1:47" customFormat="1">
      <c r="A96" s="97" t="s">
        <v>166</v>
      </c>
      <c r="B96" s="339" t="s">
        <v>30</v>
      </c>
      <c r="C96" s="98"/>
      <c r="D96" s="98"/>
      <c r="E96" s="98"/>
      <c r="F96" s="99"/>
      <c r="G96" s="100"/>
      <c r="H96" s="99">
        <v>-0.81</v>
      </c>
      <c r="I96" s="99">
        <v>-1.9999999999999907E-2</v>
      </c>
      <c r="J96" s="99">
        <v>0</v>
      </c>
      <c r="K96" s="99">
        <v>0</v>
      </c>
      <c r="L96" s="100">
        <v>-0.83</v>
      </c>
      <c r="M96" s="99">
        <v>-0.88</v>
      </c>
      <c r="N96" s="99">
        <v>-0.52999999999999992</v>
      </c>
      <c r="O96" s="99">
        <v>0</v>
      </c>
      <c r="P96" s="99">
        <v>0</v>
      </c>
      <c r="Q96" s="100">
        <v>-1.41</v>
      </c>
      <c r="R96" s="99">
        <v>-1.8562384041704001</v>
      </c>
      <c r="S96" s="99">
        <v>-1.00485745129589E-2</v>
      </c>
      <c r="T96" s="99">
        <v>0</v>
      </c>
      <c r="U96" s="99">
        <v>0</v>
      </c>
      <c r="V96" s="100">
        <v>-1.8662869786833589</v>
      </c>
      <c r="W96" s="99">
        <v>-3.13</v>
      </c>
      <c r="X96" s="99">
        <v>-0.80600000000000005</v>
      </c>
      <c r="Y96" s="99">
        <v>0</v>
      </c>
      <c r="Z96" s="99">
        <v>0</v>
      </c>
      <c r="AA96" s="100">
        <v>-3.9359999999999999</v>
      </c>
      <c r="AB96" s="99">
        <v>-3.636335194426298</v>
      </c>
      <c r="AC96" s="99">
        <v>0.7491459208966682</v>
      </c>
      <c r="AD96" s="99">
        <v>0</v>
      </c>
      <c r="AE96" s="99">
        <v>0</v>
      </c>
      <c r="AF96" s="100">
        <v>-2.8871892735296298</v>
      </c>
      <c r="AG96" s="99">
        <v>-2.8391091500000001</v>
      </c>
      <c r="AH96" s="99">
        <v>-0.1326250615000002</v>
      </c>
      <c r="AI96" s="99">
        <v>0</v>
      </c>
      <c r="AJ96" s="99">
        <v>0</v>
      </c>
      <c r="AK96" s="100">
        <v>-2.9717342115000003</v>
      </c>
      <c r="AL96" s="99">
        <v>-2.9441824599999999</v>
      </c>
      <c r="AM96" s="99">
        <v>-2.9441824599999999</v>
      </c>
      <c r="AN96" s="99">
        <v>3.2124277499999909E-2</v>
      </c>
      <c r="AO96" s="99">
        <v>3.2124277499999909E-2</v>
      </c>
      <c r="AP96" s="99">
        <v>0</v>
      </c>
      <c r="AQ96" s="99">
        <v>0</v>
      </c>
      <c r="AR96" s="100">
        <v>-2.9120581825</v>
      </c>
      <c r="AS96" s="100">
        <v>-2.9120581825</v>
      </c>
      <c r="AT96" s="99">
        <v>-2.673</v>
      </c>
      <c r="AU96" s="99">
        <v>-0.27640902999999994</v>
      </c>
    </row>
    <row r="97" spans="1:16374" customFormat="1">
      <c r="A97" s="21" t="s">
        <v>167</v>
      </c>
      <c r="B97" s="337" t="s">
        <v>32</v>
      </c>
      <c r="C97" s="63">
        <v>48</v>
      </c>
      <c r="D97" s="63">
        <v>44</v>
      </c>
      <c r="E97" s="63">
        <v>42</v>
      </c>
      <c r="F97" s="63">
        <v>39</v>
      </c>
      <c r="G97" s="64">
        <f t="shared" si="9"/>
        <v>173</v>
      </c>
      <c r="H97" s="63">
        <v>29.922000000000001</v>
      </c>
      <c r="I97" s="63">
        <v>25.67</v>
      </c>
      <c r="J97" s="77">
        <v>58.308999999999997</v>
      </c>
      <c r="K97" s="77">
        <v>47.360999999999997</v>
      </c>
      <c r="L97" s="64">
        <v>161.262</v>
      </c>
      <c r="M97" s="142">
        <v>36.948</v>
      </c>
      <c r="N97" s="142">
        <v>42.847000000000001</v>
      </c>
      <c r="O97" s="142">
        <v>23.195</v>
      </c>
      <c r="P97" s="142">
        <v>25.937999999999999</v>
      </c>
      <c r="Q97" s="64">
        <v>128.928</v>
      </c>
      <c r="R97" s="142">
        <v>31.655000000000001</v>
      </c>
      <c r="S97" s="142">
        <v>30.277000000000001</v>
      </c>
      <c r="T97" s="142">
        <v>23.526</v>
      </c>
      <c r="U97" s="142">
        <v>11.893000000000001</v>
      </c>
      <c r="V97" s="64">
        <v>97.350999999999999</v>
      </c>
      <c r="W97" s="142">
        <v>19.245000000000001</v>
      </c>
      <c r="X97" s="142">
        <v>24.352</v>
      </c>
      <c r="Y97" s="142">
        <v>11.362</v>
      </c>
      <c r="Z97" s="142">
        <v>25.058</v>
      </c>
      <c r="AA97" s="64">
        <v>80.016999999999996</v>
      </c>
      <c r="AB97" s="142">
        <v>25.853999999999999</v>
      </c>
      <c r="AC97" s="142">
        <v>20.314</v>
      </c>
      <c r="AD97" s="142">
        <v>30.228000000000002</v>
      </c>
      <c r="AE97" s="142">
        <v>42.39</v>
      </c>
      <c r="AF97" s="64">
        <v>118.786</v>
      </c>
      <c r="AG97" s="142">
        <v>32.767000000000003</v>
      </c>
      <c r="AH97" s="142">
        <v>30.672999999999998</v>
      </c>
      <c r="AI97" s="142">
        <v>29.184999999999999</v>
      </c>
      <c r="AJ97" s="142">
        <v>41.244999999999997</v>
      </c>
      <c r="AK97" s="64">
        <v>133.86999999999998</v>
      </c>
      <c r="AL97" s="142">
        <v>29.327000000000002</v>
      </c>
      <c r="AM97" s="142">
        <v>29.327000000000002</v>
      </c>
      <c r="AN97" s="142">
        <v>36.1</v>
      </c>
      <c r="AO97" s="142">
        <v>36.100000000000009</v>
      </c>
      <c r="AP97" s="142">
        <v>35.523000000000003</v>
      </c>
      <c r="AQ97" s="142">
        <v>54.421999999999997</v>
      </c>
      <c r="AR97" s="93">
        <v>155.37200000000001</v>
      </c>
      <c r="AS97" s="93">
        <v>155.37200000000001</v>
      </c>
      <c r="AT97" s="142">
        <v>55.304000000000002</v>
      </c>
      <c r="AU97" s="142">
        <v>60.064999999999998</v>
      </c>
    </row>
    <row r="98" spans="1:16374" customFormat="1">
      <c r="A98" s="21" t="s">
        <v>168</v>
      </c>
      <c r="B98" s="338" t="s">
        <v>34</v>
      </c>
      <c r="C98" s="101">
        <v>-5</v>
      </c>
      <c r="D98" s="101">
        <v>-12</v>
      </c>
      <c r="E98" s="101">
        <v>0</v>
      </c>
      <c r="F98" s="101">
        <v>-6</v>
      </c>
      <c r="G98" s="106">
        <f t="shared" si="9"/>
        <v>-23</v>
      </c>
      <c r="H98" s="101">
        <v>-1.722</v>
      </c>
      <c r="I98" s="101">
        <v>-5.7060000000000004</v>
      </c>
      <c r="J98" s="75">
        <v>-0.67500000000000004</v>
      </c>
      <c r="K98" s="75">
        <v>-0.66800000000000004</v>
      </c>
      <c r="L98" s="106">
        <v>-8.7710000000000008</v>
      </c>
      <c r="M98" s="139">
        <v>1.7669999999999999</v>
      </c>
      <c r="N98" s="139">
        <v>0.51200000000000001</v>
      </c>
      <c r="O98" s="139">
        <v>2.101</v>
      </c>
      <c r="P98" s="139">
        <v>-15.717000000000001</v>
      </c>
      <c r="Q98" s="106">
        <v>-11.337</v>
      </c>
      <c r="R98" s="139">
        <v>-0.76500000000000001</v>
      </c>
      <c r="S98" s="139">
        <v>1.544</v>
      </c>
      <c r="T98" s="139">
        <v>1.6259999999999999</v>
      </c>
      <c r="U98" s="139">
        <v>-7.8959999999999999</v>
      </c>
      <c r="V98" s="106">
        <v>-5.4909999999999997</v>
      </c>
      <c r="W98" s="139">
        <v>-1.5329999999999999</v>
      </c>
      <c r="X98" s="139">
        <v>-5.0720000000000001</v>
      </c>
      <c r="Y98" s="139">
        <v>-1.8680000000000001</v>
      </c>
      <c r="Z98" s="139">
        <v>-1.224</v>
      </c>
      <c r="AA98" s="106">
        <v>-9.6969999999999992</v>
      </c>
      <c r="AB98" s="139">
        <v>1.095</v>
      </c>
      <c r="AC98" s="139">
        <v>-1.8320000000000001</v>
      </c>
      <c r="AD98" s="139">
        <v>-11.05</v>
      </c>
      <c r="AE98" s="139">
        <v>-20.635999999999999</v>
      </c>
      <c r="AF98" s="106">
        <v>-32.423000000000002</v>
      </c>
      <c r="AG98" s="139">
        <v>-5.09</v>
      </c>
      <c r="AH98" s="139">
        <v>0.437</v>
      </c>
      <c r="AI98" s="139">
        <v>-0.28100000000000003</v>
      </c>
      <c r="AJ98" s="139">
        <v>0.03</v>
      </c>
      <c r="AK98" s="106">
        <v>-4.9039999999999999</v>
      </c>
      <c r="AL98" s="139">
        <v>2.4319999999999999</v>
      </c>
      <c r="AM98" s="139">
        <v>2.4319999999999999</v>
      </c>
      <c r="AN98" s="139">
        <v>0.105</v>
      </c>
      <c r="AO98" s="139">
        <v>0.10499999999999998</v>
      </c>
      <c r="AP98" s="139">
        <v>-1E-3</v>
      </c>
      <c r="AQ98" s="139">
        <v>-6.2190000000000003</v>
      </c>
      <c r="AR98" s="96">
        <v>-3.6829999999999998</v>
      </c>
      <c r="AS98" s="96">
        <v>-3.6829999999999998</v>
      </c>
      <c r="AT98" s="139">
        <v>-1.651</v>
      </c>
      <c r="AU98" s="139">
        <v>2.2149999999999999</v>
      </c>
    </row>
    <row r="99" spans="1:16374" customFormat="1">
      <c r="A99" s="21" t="s">
        <v>169</v>
      </c>
      <c r="B99" s="338" t="s">
        <v>38</v>
      </c>
      <c r="C99" s="101">
        <v>0</v>
      </c>
      <c r="D99" s="101">
        <v>0</v>
      </c>
      <c r="E99" s="101">
        <v>0</v>
      </c>
      <c r="F99" s="101">
        <v>0</v>
      </c>
      <c r="G99" s="106">
        <f t="shared" si="9"/>
        <v>0</v>
      </c>
      <c r="H99" s="101">
        <v>0</v>
      </c>
      <c r="I99" s="101">
        <v>0</v>
      </c>
      <c r="J99" s="75">
        <v>0</v>
      </c>
      <c r="K99" s="75">
        <v>0</v>
      </c>
      <c r="L99" s="106">
        <v>0</v>
      </c>
      <c r="M99" s="139">
        <v>0</v>
      </c>
      <c r="N99" s="139">
        <v>0</v>
      </c>
      <c r="O99" s="139">
        <v>0</v>
      </c>
      <c r="P99" s="139">
        <v>0</v>
      </c>
      <c r="Q99" s="106">
        <v>0</v>
      </c>
      <c r="R99" s="139">
        <v>0</v>
      </c>
      <c r="S99" s="139">
        <v>0</v>
      </c>
      <c r="T99" s="139">
        <v>0</v>
      </c>
      <c r="U99" s="139">
        <v>0</v>
      </c>
      <c r="V99" s="106">
        <v>0</v>
      </c>
      <c r="W99" s="139">
        <v>0</v>
      </c>
      <c r="X99" s="139">
        <v>0</v>
      </c>
      <c r="Y99" s="139">
        <v>0</v>
      </c>
      <c r="Z99" s="139">
        <v>0</v>
      </c>
      <c r="AA99" s="106">
        <v>0</v>
      </c>
      <c r="AB99" s="139">
        <v>0</v>
      </c>
      <c r="AC99" s="139">
        <v>0</v>
      </c>
      <c r="AD99" s="139">
        <v>0</v>
      </c>
      <c r="AE99" s="139">
        <v>0</v>
      </c>
      <c r="AF99" s="106">
        <v>0</v>
      </c>
      <c r="AG99" s="139">
        <v>0</v>
      </c>
      <c r="AH99" s="139">
        <v>0</v>
      </c>
      <c r="AI99" s="139">
        <v>0</v>
      </c>
      <c r="AJ99" s="139">
        <v>0</v>
      </c>
      <c r="AK99" s="106">
        <v>0</v>
      </c>
      <c r="AL99" s="139">
        <v>0</v>
      </c>
      <c r="AM99" s="139">
        <v>0</v>
      </c>
      <c r="AN99" s="139">
        <v>0</v>
      </c>
      <c r="AO99" s="139">
        <v>0</v>
      </c>
      <c r="AP99" s="139">
        <v>0</v>
      </c>
      <c r="AQ99" s="139">
        <v>0</v>
      </c>
      <c r="AR99" s="100">
        <v>0</v>
      </c>
      <c r="AS99" s="100">
        <v>0</v>
      </c>
      <c r="AT99" s="139">
        <v>0</v>
      </c>
      <c r="AU99" s="139">
        <v>0</v>
      </c>
    </row>
    <row r="100" spans="1:16374" customFormat="1">
      <c r="A100" s="21" t="s">
        <v>170</v>
      </c>
      <c r="B100" s="338" t="s">
        <v>40</v>
      </c>
      <c r="C100" s="101">
        <v>-3</v>
      </c>
      <c r="D100" s="101">
        <v>0</v>
      </c>
      <c r="E100" s="101">
        <v>0</v>
      </c>
      <c r="F100" s="101">
        <v>5</v>
      </c>
      <c r="G100" s="106">
        <f t="shared" si="9"/>
        <v>2</v>
      </c>
      <c r="H100" s="101">
        <v>1E-3</v>
      </c>
      <c r="I100" s="101">
        <v>0.57799999999999996</v>
      </c>
      <c r="J100" s="75">
        <v>-8.0000000000000002E-3</v>
      </c>
      <c r="K100" s="75">
        <v>3.4769999999999999</v>
      </c>
      <c r="L100" s="106">
        <v>4.048</v>
      </c>
      <c r="M100" s="139">
        <v>1.111</v>
      </c>
      <c r="N100" s="139">
        <v>4.0000000000000001E-3</v>
      </c>
      <c r="O100" s="139">
        <v>2E-3</v>
      </c>
      <c r="P100" s="139">
        <v>4.4089999999999998</v>
      </c>
      <c r="Q100" s="106">
        <v>5.5259999999999998</v>
      </c>
      <c r="R100" s="139">
        <v>0</v>
      </c>
      <c r="S100" s="139">
        <v>2E-3</v>
      </c>
      <c r="T100" s="139">
        <v>-3.0000000000000001E-3</v>
      </c>
      <c r="U100" s="139">
        <v>-2.5000000000000001E-2</v>
      </c>
      <c r="V100" s="106">
        <v>-2.5999999999999999E-2</v>
      </c>
      <c r="W100" s="139">
        <v>-2E-3</v>
      </c>
      <c r="X100" s="139">
        <v>-0.05</v>
      </c>
      <c r="Y100" s="139">
        <v>20.536999999999999</v>
      </c>
      <c r="Z100" s="139">
        <v>11.317</v>
      </c>
      <c r="AA100" s="106">
        <v>31.802</v>
      </c>
      <c r="AB100" s="139">
        <v>3.5019999999999998</v>
      </c>
      <c r="AC100" s="139">
        <v>-0.14099999999999999</v>
      </c>
      <c r="AD100" s="139">
        <v>-1E-3</v>
      </c>
      <c r="AE100" s="139">
        <v>0.09</v>
      </c>
      <c r="AF100" s="106">
        <v>3.45</v>
      </c>
      <c r="AG100" s="139">
        <v>6.0000000000000001E-3</v>
      </c>
      <c r="AH100" s="139">
        <v>2.5000000000000001E-2</v>
      </c>
      <c r="AI100" s="139">
        <v>0</v>
      </c>
      <c r="AJ100" s="139">
        <v>0.54</v>
      </c>
      <c r="AK100" s="106">
        <v>0.57099999999999995</v>
      </c>
      <c r="AL100" s="139">
        <v>0.13300000000000001</v>
      </c>
      <c r="AM100" s="139">
        <v>0.13300000000000001</v>
      </c>
      <c r="AN100" s="139">
        <v>-1.097</v>
      </c>
      <c r="AO100" s="139">
        <v>-1.097</v>
      </c>
      <c r="AP100" s="139">
        <v>-1.6990000000000001</v>
      </c>
      <c r="AQ100" s="139">
        <v>-3.988</v>
      </c>
      <c r="AR100" s="96">
        <v>-6.6509999999999998</v>
      </c>
      <c r="AS100" s="96">
        <v>-6.6509999999999998</v>
      </c>
      <c r="AT100" s="139">
        <v>-1.2E-2</v>
      </c>
      <c r="AU100" s="139">
        <v>-7.0000000000000001E-3</v>
      </c>
    </row>
    <row r="101" spans="1:16374" customFormat="1">
      <c r="A101" s="21" t="s">
        <v>171</v>
      </c>
      <c r="B101" s="338" t="s">
        <v>42</v>
      </c>
      <c r="C101" s="101">
        <v>0</v>
      </c>
      <c r="D101" s="101">
        <v>0</v>
      </c>
      <c r="E101" s="101">
        <v>0</v>
      </c>
      <c r="F101" s="101">
        <v>0</v>
      </c>
      <c r="G101" s="106">
        <f t="shared" si="9"/>
        <v>0</v>
      </c>
      <c r="H101" s="101">
        <v>0</v>
      </c>
      <c r="I101" s="101">
        <v>0</v>
      </c>
      <c r="J101" s="75">
        <v>0</v>
      </c>
      <c r="K101" s="75">
        <v>0</v>
      </c>
      <c r="L101" s="106">
        <v>0</v>
      </c>
      <c r="M101" s="139">
        <v>0</v>
      </c>
      <c r="N101" s="139">
        <v>0</v>
      </c>
      <c r="O101" s="139">
        <v>0</v>
      </c>
      <c r="P101" s="139">
        <v>0</v>
      </c>
      <c r="Q101" s="106">
        <v>0</v>
      </c>
      <c r="R101" s="139">
        <v>0</v>
      </c>
      <c r="S101" s="139">
        <v>0</v>
      </c>
      <c r="T101" s="139">
        <v>0</v>
      </c>
      <c r="U101" s="139">
        <v>0</v>
      </c>
      <c r="V101" s="106">
        <v>0</v>
      </c>
      <c r="W101" s="139">
        <v>0</v>
      </c>
      <c r="X101" s="139">
        <v>0</v>
      </c>
      <c r="Y101" s="139">
        <v>0</v>
      </c>
      <c r="Z101" s="139">
        <v>0</v>
      </c>
      <c r="AA101" s="106">
        <v>0</v>
      </c>
      <c r="AB101" s="139">
        <v>0</v>
      </c>
      <c r="AC101" s="139">
        <v>0</v>
      </c>
      <c r="AD101" s="139">
        <v>0</v>
      </c>
      <c r="AE101" s="139">
        <v>0</v>
      </c>
      <c r="AF101" s="106">
        <v>0</v>
      </c>
      <c r="AG101" s="139">
        <v>0</v>
      </c>
      <c r="AH101" s="139">
        <v>0</v>
      </c>
      <c r="AI101" s="139">
        <v>0</v>
      </c>
      <c r="AJ101" s="139">
        <v>0</v>
      </c>
      <c r="AK101" s="106">
        <v>0</v>
      </c>
      <c r="AL101" s="139">
        <v>0</v>
      </c>
      <c r="AM101" s="139">
        <v>0</v>
      </c>
      <c r="AN101" s="139">
        <v>0</v>
      </c>
      <c r="AO101" s="139">
        <v>0</v>
      </c>
      <c r="AP101" s="139">
        <v>0</v>
      </c>
      <c r="AQ101" s="139">
        <v>0</v>
      </c>
      <c r="AR101" s="96">
        <v>0</v>
      </c>
      <c r="AS101" s="96">
        <v>0</v>
      </c>
      <c r="AT101" s="139">
        <v>0</v>
      </c>
      <c r="AU101" s="139">
        <v>0</v>
      </c>
    </row>
    <row r="102" spans="1:16374" customFormat="1">
      <c r="A102" s="21" t="s">
        <v>172</v>
      </c>
      <c r="B102" s="337" t="s">
        <v>44</v>
      </c>
      <c r="C102" s="63">
        <v>40</v>
      </c>
      <c r="D102" s="63">
        <v>32</v>
      </c>
      <c r="E102" s="63">
        <v>42</v>
      </c>
      <c r="F102" s="63">
        <v>38</v>
      </c>
      <c r="G102" s="64">
        <f t="shared" si="9"/>
        <v>152</v>
      </c>
      <c r="H102" s="63">
        <v>28.201000000000001</v>
      </c>
      <c r="I102" s="63">
        <v>20.542000000000002</v>
      </c>
      <c r="J102" s="77">
        <v>57.625999999999998</v>
      </c>
      <c r="K102" s="77">
        <v>50.17</v>
      </c>
      <c r="L102" s="64">
        <v>156.53899999999999</v>
      </c>
      <c r="M102" s="142">
        <v>39.826000000000001</v>
      </c>
      <c r="N102" s="142">
        <v>43.363</v>
      </c>
      <c r="O102" s="142">
        <v>25.297999999999998</v>
      </c>
      <c r="P102" s="142">
        <v>14.63</v>
      </c>
      <c r="Q102" s="64">
        <v>123.117</v>
      </c>
      <c r="R102" s="142">
        <v>30.89</v>
      </c>
      <c r="S102" s="142">
        <v>31.823</v>
      </c>
      <c r="T102" s="142">
        <v>25.149000000000001</v>
      </c>
      <c r="U102" s="142">
        <v>3.972</v>
      </c>
      <c r="V102" s="64">
        <v>91.834000000000003</v>
      </c>
      <c r="W102" s="142">
        <v>17.71</v>
      </c>
      <c r="X102" s="142">
        <v>19.23</v>
      </c>
      <c r="Y102" s="142">
        <v>30.030999999999999</v>
      </c>
      <c r="Z102" s="142">
        <v>35.151000000000003</v>
      </c>
      <c r="AA102" s="64">
        <v>102.122</v>
      </c>
      <c r="AB102" s="142">
        <v>30.451000000000001</v>
      </c>
      <c r="AC102" s="142">
        <v>18.341000000000001</v>
      </c>
      <c r="AD102" s="142">
        <v>19.177</v>
      </c>
      <c r="AE102" s="142">
        <v>21.844000000000001</v>
      </c>
      <c r="AF102" s="64">
        <v>89.813000000000002</v>
      </c>
      <c r="AG102" s="142">
        <v>27.683</v>
      </c>
      <c r="AH102" s="142">
        <v>31.135000000000002</v>
      </c>
      <c r="AI102" s="142">
        <v>28.904</v>
      </c>
      <c r="AJ102" s="142">
        <v>41.814999999999998</v>
      </c>
      <c r="AK102" s="64">
        <v>129.53700000000001</v>
      </c>
      <c r="AL102" s="142">
        <v>31.891999999999999</v>
      </c>
      <c r="AM102" s="142">
        <v>31.891999999999999</v>
      </c>
      <c r="AN102" s="142">
        <v>35.107999999999997</v>
      </c>
      <c r="AO102" s="142">
        <v>35.108000000000004</v>
      </c>
      <c r="AP102" s="142">
        <v>33.823</v>
      </c>
      <c r="AQ102" s="142">
        <v>44.215000000000003</v>
      </c>
      <c r="AR102" s="96">
        <v>145.03800000000001</v>
      </c>
      <c r="AS102" s="96">
        <v>145.03800000000001</v>
      </c>
      <c r="AT102" s="142">
        <v>53.640999999999998</v>
      </c>
      <c r="AU102" s="142">
        <v>62.273000000000003</v>
      </c>
    </row>
    <row r="103" spans="1:16374" customFormat="1">
      <c r="A103" s="21" t="s">
        <v>173</v>
      </c>
      <c r="B103" s="338" t="s">
        <v>46</v>
      </c>
      <c r="C103" s="101">
        <v>-10</v>
      </c>
      <c r="D103" s="101">
        <v>-7</v>
      </c>
      <c r="E103" s="101">
        <v>-14</v>
      </c>
      <c r="F103" s="101">
        <v>-9</v>
      </c>
      <c r="G103" s="106">
        <f t="shared" si="9"/>
        <v>-40</v>
      </c>
      <c r="H103" s="101">
        <v>-4.9039999999999999</v>
      </c>
      <c r="I103" s="101">
        <v>-3.6139999999999999</v>
      </c>
      <c r="J103" s="75">
        <v>-10.295999999999999</v>
      </c>
      <c r="K103" s="75">
        <v>-18.984000000000002</v>
      </c>
      <c r="L103" s="106">
        <v>-37.798000000000002</v>
      </c>
      <c r="M103" s="139">
        <v>-6.9020000000000001</v>
      </c>
      <c r="N103" s="139">
        <v>-9.7829999999999995</v>
      </c>
      <c r="O103" s="139">
        <v>2.4489999999999998</v>
      </c>
      <c r="P103" s="139">
        <v>2.8250000000000002</v>
      </c>
      <c r="Q103" s="106">
        <v>-11.411</v>
      </c>
      <c r="R103" s="139">
        <v>-5.319</v>
      </c>
      <c r="S103" s="139">
        <v>-12.502000000000001</v>
      </c>
      <c r="T103" s="139">
        <v>-6.5359999999999996</v>
      </c>
      <c r="U103" s="139">
        <v>0.50700000000000001</v>
      </c>
      <c r="V103" s="106">
        <v>-23.85</v>
      </c>
      <c r="W103" s="139">
        <v>-0.89500000000000002</v>
      </c>
      <c r="X103" s="139">
        <v>-3.8679999999999999</v>
      </c>
      <c r="Y103" s="139">
        <v>-2.214</v>
      </c>
      <c r="Z103" s="139">
        <v>-7.8890000000000002</v>
      </c>
      <c r="AA103" s="106">
        <v>-14.866</v>
      </c>
      <c r="AB103" s="139">
        <v>-1.409</v>
      </c>
      <c r="AC103" s="139">
        <v>2.601</v>
      </c>
      <c r="AD103" s="139">
        <v>-3.5960000000000001</v>
      </c>
      <c r="AE103" s="139">
        <v>-4.0720000000000001</v>
      </c>
      <c r="AF103" s="106">
        <v>-6.476</v>
      </c>
      <c r="AG103" s="139">
        <v>-4.8079999999999998</v>
      </c>
      <c r="AH103" s="139">
        <v>0.77276000000000011</v>
      </c>
      <c r="AI103" s="139">
        <v>-2.9279999999999999</v>
      </c>
      <c r="AJ103" s="139">
        <v>-7.19</v>
      </c>
      <c r="AK103" s="106">
        <v>-14.153239999999998</v>
      </c>
      <c r="AL103" s="139">
        <v>-6.03</v>
      </c>
      <c r="AM103" s="139">
        <v>-6.03</v>
      </c>
      <c r="AN103" s="139">
        <v>-7.4139999999999997</v>
      </c>
      <c r="AO103" s="139">
        <v>-7.4140000000000006</v>
      </c>
      <c r="AP103" s="139">
        <v>-1.885</v>
      </c>
      <c r="AQ103" s="139">
        <v>-7.2389999999999999</v>
      </c>
      <c r="AR103" s="93">
        <v>-22.568000000000001</v>
      </c>
      <c r="AS103" s="93">
        <v>-22.568000000000001</v>
      </c>
      <c r="AT103" s="139">
        <v>-11.347</v>
      </c>
      <c r="AU103" s="139">
        <v>-13.574999999999999</v>
      </c>
    </row>
    <row r="104" spans="1:16374" customFormat="1">
      <c r="A104" s="21" t="s">
        <v>174</v>
      </c>
      <c r="B104" s="338" t="s">
        <v>48</v>
      </c>
      <c r="C104" s="101">
        <v>0</v>
      </c>
      <c r="D104" s="101">
        <v>0</v>
      </c>
      <c r="E104" s="101">
        <v>0</v>
      </c>
      <c r="F104" s="101">
        <v>0</v>
      </c>
      <c r="G104" s="106">
        <f t="shared" si="9"/>
        <v>0</v>
      </c>
      <c r="H104" s="101">
        <v>0</v>
      </c>
      <c r="I104" s="101">
        <v>0</v>
      </c>
      <c r="J104" s="75">
        <v>0</v>
      </c>
      <c r="K104" s="75">
        <v>-2E-3</v>
      </c>
      <c r="L104" s="106">
        <v>-2E-3</v>
      </c>
      <c r="M104" s="139">
        <v>0</v>
      </c>
      <c r="N104" s="139">
        <v>0</v>
      </c>
      <c r="O104" s="139">
        <v>0</v>
      </c>
      <c r="P104" s="139">
        <v>0</v>
      </c>
      <c r="Q104" s="106">
        <v>0</v>
      </c>
      <c r="R104" s="139">
        <v>0</v>
      </c>
      <c r="S104" s="139">
        <v>0</v>
      </c>
      <c r="T104" s="139">
        <v>0</v>
      </c>
      <c r="U104" s="139">
        <v>0</v>
      </c>
      <c r="V104" s="106">
        <v>0</v>
      </c>
      <c r="W104" s="139">
        <v>-4.0000000000000001E-3</v>
      </c>
      <c r="X104" s="139">
        <v>0</v>
      </c>
      <c r="Y104" s="139">
        <v>4.0000000000000001E-3</v>
      </c>
      <c r="Z104" s="139">
        <v>0</v>
      </c>
      <c r="AA104" s="106">
        <v>0</v>
      </c>
      <c r="AB104" s="139">
        <v>0</v>
      </c>
      <c r="AC104" s="139">
        <v>0</v>
      </c>
      <c r="AD104" s="139">
        <v>0</v>
      </c>
      <c r="AE104" s="139">
        <v>0</v>
      </c>
      <c r="AF104" s="106">
        <v>0</v>
      </c>
      <c r="AG104" s="139">
        <v>0</v>
      </c>
      <c r="AH104" s="139">
        <v>0</v>
      </c>
      <c r="AI104" s="139">
        <v>0.68500000000000005</v>
      </c>
      <c r="AJ104" s="139">
        <v>1.502</v>
      </c>
      <c r="AK104" s="106">
        <v>2.1869999999999994</v>
      </c>
      <c r="AL104" s="139">
        <v>-1.044</v>
      </c>
      <c r="AM104" s="139">
        <v>-1.044</v>
      </c>
      <c r="AN104" s="139">
        <v>2.3159999999999998</v>
      </c>
      <c r="AO104" s="139">
        <v>2.3159999999999998</v>
      </c>
      <c r="AP104" s="139">
        <v>-0.314</v>
      </c>
      <c r="AQ104" s="139">
        <v>3.1789999999999998</v>
      </c>
      <c r="AR104" s="96">
        <v>4.1369999999999996</v>
      </c>
      <c r="AS104" s="96">
        <v>4.1369999999999996</v>
      </c>
      <c r="AT104" s="139">
        <v>0</v>
      </c>
      <c r="AU104" s="139">
        <v>1.004</v>
      </c>
    </row>
    <row r="105" spans="1:16374" customFormat="1">
      <c r="A105" s="21" t="s">
        <v>175</v>
      </c>
      <c r="B105" s="337" t="s">
        <v>50</v>
      </c>
      <c r="C105" s="63">
        <v>30</v>
      </c>
      <c r="D105" s="63">
        <v>25</v>
      </c>
      <c r="E105" s="63">
        <v>28</v>
      </c>
      <c r="F105" s="63">
        <v>29</v>
      </c>
      <c r="G105" s="64">
        <f t="shared" si="9"/>
        <v>112</v>
      </c>
      <c r="H105" s="63">
        <v>23.297000000000001</v>
      </c>
      <c r="I105" s="63">
        <v>16.928000000000001</v>
      </c>
      <c r="J105" s="77">
        <v>47.33</v>
      </c>
      <c r="K105" s="77">
        <v>31.184000000000001</v>
      </c>
      <c r="L105" s="64">
        <v>118.739</v>
      </c>
      <c r="M105" s="142">
        <v>32.923999999999999</v>
      </c>
      <c r="N105" s="142">
        <v>33.58</v>
      </c>
      <c r="O105" s="142">
        <v>27.747</v>
      </c>
      <c r="P105" s="142">
        <v>17.454999999999998</v>
      </c>
      <c r="Q105" s="64">
        <v>111.706</v>
      </c>
      <c r="R105" s="142">
        <v>25.571000000000002</v>
      </c>
      <c r="S105" s="142">
        <v>19.321000000000002</v>
      </c>
      <c r="T105" s="142">
        <v>18.613</v>
      </c>
      <c r="U105" s="142">
        <v>4.4790000000000001</v>
      </c>
      <c r="V105" s="64">
        <v>67.983999999999995</v>
      </c>
      <c r="W105" s="142">
        <v>16.811</v>
      </c>
      <c r="X105" s="142">
        <v>15.362</v>
      </c>
      <c r="Y105" s="142">
        <v>27.821000000000002</v>
      </c>
      <c r="Z105" s="142">
        <v>27.262</v>
      </c>
      <c r="AA105" s="64">
        <v>87.256</v>
      </c>
      <c r="AB105" s="142">
        <v>29.042000000000002</v>
      </c>
      <c r="AC105" s="142">
        <v>20.942</v>
      </c>
      <c r="AD105" s="142">
        <v>15.581</v>
      </c>
      <c r="AE105" s="142">
        <v>17.771999999999998</v>
      </c>
      <c r="AF105" s="64">
        <v>83.336999999999989</v>
      </c>
      <c r="AG105" s="142">
        <v>22.875</v>
      </c>
      <c r="AH105" s="142">
        <v>31.90776</v>
      </c>
      <c r="AI105" s="142">
        <v>26.661000000000001</v>
      </c>
      <c r="AJ105" s="142">
        <v>36.127000000000002</v>
      </c>
      <c r="AK105" s="64">
        <v>117.57075999999999</v>
      </c>
      <c r="AL105" s="142">
        <v>24.818000000000001</v>
      </c>
      <c r="AM105" s="142">
        <v>24.818000000000001</v>
      </c>
      <c r="AN105" s="142">
        <v>30.01</v>
      </c>
      <c r="AO105" s="142">
        <v>30.01</v>
      </c>
      <c r="AP105" s="142">
        <v>31.623999999999999</v>
      </c>
      <c r="AQ105" s="142">
        <v>40.155000000000001</v>
      </c>
      <c r="AR105" s="96">
        <v>126.607</v>
      </c>
      <c r="AS105" s="96">
        <v>126.607</v>
      </c>
      <c r="AT105" s="142">
        <v>42.293999999999997</v>
      </c>
      <c r="AU105" s="142">
        <v>49.701999999999998</v>
      </c>
    </row>
    <row r="106" spans="1:16374" customFormat="1">
      <c r="A106" s="21" t="s">
        <v>176</v>
      </c>
      <c r="B106" s="338" t="s">
        <v>52</v>
      </c>
      <c r="C106" s="101">
        <v>-5</v>
      </c>
      <c r="D106" s="101">
        <v>4</v>
      </c>
      <c r="E106" s="101">
        <v>4</v>
      </c>
      <c r="F106" s="101">
        <v>4</v>
      </c>
      <c r="G106" s="106">
        <f t="shared" si="9"/>
        <v>7</v>
      </c>
      <c r="H106" s="101">
        <v>-3.6190000000000002</v>
      </c>
      <c r="I106" s="101">
        <v>-3.4430000000000001</v>
      </c>
      <c r="J106" s="101">
        <v>-4.4180000000000001</v>
      </c>
      <c r="K106" s="101">
        <v>-4.6660000000000004</v>
      </c>
      <c r="L106" s="106">
        <v>-16.146000000000001</v>
      </c>
      <c r="M106" s="139">
        <v>-4.1219999999999999</v>
      </c>
      <c r="N106" s="139">
        <v>-4.3360000000000003</v>
      </c>
      <c r="O106" s="139">
        <v>-4.0350000000000001</v>
      </c>
      <c r="P106" s="139">
        <v>-0.81799999999999995</v>
      </c>
      <c r="Q106" s="106">
        <v>-13.311</v>
      </c>
      <c r="R106" s="139">
        <v>-3.6019999999999999</v>
      </c>
      <c r="S106" s="139">
        <v>-2.4580000000000002</v>
      </c>
      <c r="T106" s="139">
        <v>-2.6070000000000002</v>
      </c>
      <c r="U106" s="139">
        <v>-0.53400000000000003</v>
      </c>
      <c r="V106" s="106">
        <v>-9.2010000000000005</v>
      </c>
      <c r="W106" s="139">
        <v>-2.9089999999999998</v>
      </c>
      <c r="X106" s="139">
        <v>-2.2959999999999998</v>
      </c>
      <c r="Y106" s="139">
        <v>-9.907</v>
      </c>
      <c r="Z106" s="139">
        <v>-5.774</v>
      </c>
      <c r="AA106" s="106">
        <v>-20.885999999999999</v>
      </c>
      <c r="AB106" s="139">
        <v>-3.7530000000000001</v>
      </c>
      <c r="AC106" s="139">
        <v>-2.2989999999999999</v>
      </c>
      <c r="AD106" s="139">
        <v>-3.081</v>
      </c>
      <c r="AE106" s="139">
        <v>-2.2869999999999999</v>
      </c>
      <c r="AF106" s="106">
        <v>-11.420000000000002</v>
      </c>
      <c r="AG106" s="139">
        <v>-2.95171012</v>
      </c>
      <c r="AH106" s="139">
        <v>-3.7496776679999999</v>
      </c>
      <c r="AI106" s="139">
        <v>-3.1930000000000001</v>
      </c>
      <c r="AJ106" s="139">
        <v>-4.1950000000000003</v>
      </c>
      <c r="AK106" s="106">
        <v>-14.089387788</v>
      </c>
      <c r="AL106" s="139">
        <v>-2.887</v>
      </c>
      <c r="AM106" s="139">
        <v>-2.887</v>
      </c>
      <c r="AN106" s="139">
        <v>-2.6659999999999999</v>
      </c>
      <c r="AO106" s="139">
        <v>-2.6659999999999999</v>
      </c>
      <c r="AP106" s="139">
        <v>-2.4740000000000002</v>
      </c>
      <c r="AQ106" s="139">
        <v>-5.2469999999999999</v>
      </c>
      <c r="AR106" s="93">
        <v>-13.273999999999999</v>
      </c>
      <c r="AS106" s="93">
        <v>-13.273999999999999</v>
      </c>
      <c r="AT106" s="139">
        <v>-5.0759999999999996</v>
      </c>
      <c r="AU106" s="139">
        <v>-6.9610000000000003</v>
      </c>
    </row>
    <row r="107" spans="1:16374" customFormat="1">
      <c r="A107" s="21" t="s">
        <v>177</v>
      </c>
      <c r="B107" s="340" t="s">
        <v>54</v>
      </c>
      <c r="C107" s="64">
        <v>25</v>
      </c>
      <c r="D107" s="64">
        <v>21</v>
      </c>
      <c r="E107" s="64">
        <v>24</v>
      </c>
      <c r="F107" s="64">
        <v>25</v>
      </c>
      <c r="G107" s="64">
        <f t="shared" si="9"/>
        <v>95</v>
      </c>
      <c r="H107" s="64">
        <v>19.678000000000001</v>
      </c>
      <c r="I107" s="64">
        <v>13.484999999999999</v>
      </c>
      <c r="J107" s="78">
        <v>42.911999999999999</v>
      </c>
      <c r="K107" s="78">
        <v>26.518000000000001</v>
      </c>
      <c r="L107" s="64">
        <v>102.593</v>
      </c>
      <c r="M107" s="143">
        <v>28.802</v>
      </c>
      <c r="N107" s="143">
        <v>29.244</v>
      </c>
      <c r="O107" s="143">
        <v>23.712</v>
      </c>
      <c r="P107" s="143">
        <v>16.637</v>
      </c>
      <c r="Q107" s="64">
        <v>98.394999999999996</v>
      </c>
      <c r="R107" s="143">
        <v>21.969000000000001</v>
      </c>
      <c r="S107" s="143">
        <v>16.863</v>
      </c>
      <c r="T107" s="143">
        <v>16.006</v>
      </c>
      <c r="U107" s="143">
        <v>3.9449999999999998</v>
      </c>
      <c r="V107" s="64">
        <v>58.783000000000001</v>
      </c>
      <c r="W107" s="143">
        <v>13.901999999999999</v>
      </c>
      <c r="X107" s="143">
        <v>13.066000000000001</v>
      </c>
      <c r="Y107" s="143">
        <v>17.914000000000001</v>
      </c>
      <c r="Z107" s="143">
        <v>21.488</v>
      </c>
      <c r="AA107" s="64">
        <v>66.37</v>
      </c>
      <c r="AB107" s="143">
        <v>25.289000000000001</v>
      </c>
      <c r="AC107" s="143">
        <v>18.643000000000001</v>
      </c>
      <c r="AD107" s="143">
        <v>12.5</v>
      </c>
      <c r="AE107" s="143">
        <v>15.484999999999998</v>
      </c>
      <c r="AF107" s="64">
        <v>71.917000000000002</v>
      </c>
      <c r="AG107" s="143">
        <v>19.923289879999999</v>
      </c>
      <c r="AH107" s="143">
        <v>28.158082332000003</v>
      </c>
      <c r="AI107" s="143">
        <v>23.468</v>
      </c>
      <c r="AJ107" s="143">
        <v>31.931999999999999</v>
      </c>
      <c r="AK107" s="64">
        <v>103.481372212</v>
      </c>
      <c r="AL107" s="143">
        <v>21.931000000000001</v>
      </c>
      <c r="AM107" s="143">
        <v>21.931000000000001</v>
      </c>
      <c r="AN107" s="143">
        <v>27.344000000000001</v>
      </c>
      <c r="AO107" s="143">
        <v>27.343999999999998</v>
      </c>
      <c r="AP107" s="143">
        <v>29.15</v>
      </c>
      <c r="AQ107" s="143">
        <v>34.908000000000001</v>
      </c>
      <c r="AR107" s="93">
        <v>113.333</v>
      </c>
      <c r="AS107" s="93">
        <v>113.333</v>
      </c>
      <c r="AT107" s="143">
        <v>37.218000000000004</v>
      </c>
      <c r="AU107" s="143">
        <v>42.741</v>
      </c>
    </row>
    <row r="108" spans="1:16374" customFormat="1">
      <c r="A108" s="21"/>
      <c r="B108" s="88"/>
      <c r="C108" s="88"/>
      <c r="D108" s="88"/>
      <c r="E108" s="88"/>
      <c r="F108" s="88"/>
      <c r="G108" s="88"/>
      <c r="H108" s="88"/>
      <c r="I108" s="88"/>
      <c r="J108" s="88"/>
      <c r="K108" s="88"/>
      <c r="L108" s="88"/>
      <c r="M108" s="134"/>
      <c r="N108" s="134"/>
      <c r="O108" s="134"/>
      <c r="P108" s="134"/>
      <c r="Q108" s="88"/>
      <c r="R108" s="134"/>
      <c r="S108" s="134"/>
      <c r="T108" s="134"/>
      <c r="U108" s="134"/>
      <c r="V108" s="88"/>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row>
    <row r="109" spans="1:16374" customFormat="1">
      <c r="A109" s="21"/>
      <c r="B109" s="88"/>
      <c r="C109" s="88"/>
      <c r="D109" s="88"/>
      <c r="E109" s="107"/>
      <c r="F109" s="107"/>
      <c r="G109" s="107"/>
      <c r="H109" s="107"/>
      <c r="I109" s="107"/>
      <c r="J109" s="107"/>
      <c r="K109" s="107"/>
      <c r="L109" s="107"/>
      <c r="M109" s="145"/>
      <c r="N109" s="145"/>
      <c r="O109" s="145"/>
      <c r="P109" s="145"/>
      <c r="Q109" s="107"/>
      <c r="R109" s="145"/>
      <c r="S109" s="145"/>
      <c r="T109" s="145"/>
      <c r="U109" s="145"/>
      <c r="V109" s="107"/>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row>
    <row r="110" spans="1:16374" customFormat="1" ht="16.5" thickBot="1">
      <c r="A110" s="21"/>
      <c r="B110" s="24" t="s">
        <v>178</v>
      </c>
      <c r="C110" s="90"/>
      <c r="D110" s="90"/>
      <c r="E110" s="90"/>
      <c r="F110" s="90"/>
      <c r="G110" s="90"/>
      <c r="H110" s="90"/>
      <c r="I110" s="90"/>
      <c r="J110" s="90"/>
      <c r="K110" s="90"/>
      <c r="L110" s="90"/>
      <c r="M110" s="136"/>
      <c r="N110" s="136"/>
      <c r="O110" s="136"/>
      <c r="P110" s="136"/>
      <c r="Q110" s="90"/>
      <c r="R110" s="136"/>
      <c r="S110" s="136"/>
      <c r="T110" s="136"/>
      <c r="U110" s="136"/>
      <c r="V110" s="90"/>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row>
    <row r="111" spans="1:16374" customFormat="1">
      <c r="A111" s="21"/>
      <c r="B111" s="88"/>
      <c r="C111" s="88"/>
      <c r="D111" s="88"/>
      <c r="E111" s="88"/>
      <c r="F111" s="88"/>
      <c r="G111" s="88"/>
      <c r="H111" s="88"/>
      <c r="I111" s="88"/>
      <c r="J111" s="88"/>
      <c r="K111" s="88"/>
      <c r="L111" s="88"/>
      <c r="M111" s="134"/>
      <c r="N111" s="134"/>
      <c r="O111" s="134"/>
      <c r="P111" s="134"/>
      <c r="Q111" s="88"/>
      <c r="R111" s="134"/>
      <c r="S111" s="134"/>
      <c r="T111" s="134"/>
      <c r="U111" s="134"/>
      <c r="V111" s="88"/>
      <c r="W111" s="134"/>
      <c r="X111" s="134"/>
      <c r="Y111" s="134"/>
      <c r="Z111" s="134"/>
      <c r="AA111" s="134"/>
      <c r="AB111" s="134"/>
      <c r="AC111" s="134"/>
      <c r="AD111" s="134"/>
      <c r="AE111" s="134"/>
      <c r="AF111" s="134"/>
      <c r="AG111" s="134"/>
      <c r="AH111" s="134"/>
      <c r="AI111" s="134"/>
      <c r="AJ111" s="134"/>
      <c r="AK111" s="134"/>
      <c r="AL111" s="134"/>
      <c r="AM111" s="331" t="str">
        <f>+$AM$13</f>
        <v>IFRS 17</v>
      </c>
      <c r="AN111" s="134"/>
      <c r="AO111" s="331" t="str">
        <f>+$AM$13</f>
        <v>IFRS 17</v>
      </c>
      <c r="AP111" s="134"/>
      <c r="AQ111" s="134"/>
      <c r="AR111" s="134"/>
      <c r="AS111" s="331" t="s">
        <v>601</v>
      </c>
      <c r="AT111" s="134"/>
      <c r="AU111" s="134"/>
    </row>
    <row r="112" spans="1:16374" ht="25.5">
      <c r="A112" s="329"/>
      <c r="B112" s="343" t="s">
        <v>24</v>
      </c>
      <c r="C112" s="330" t="str">
        <f t="shared" ref="C112:AU112" si="10">C$14</f>
        <v>Q1-15
Underlying</v>
      </c>
      <c r="D112" s="330" t="str">
        <f t="shared" si="10"/>
        <v>Q2-15
Underlying</v>
      </c>
      <c r="E112" s="330" t="str">
        <f t="shared" si="10"/>
        <v>Q3-15
Underlying</v>
      </c>
      <c r="F112" s="330" t="str">
        <f t="shared" si="10"/>
        <v>Q4-15
Underlying</v>
      </c>
      <c r="G112" s="330" t="e">
        <f t="shared" si="10"/>
        <v>#REF!</v>
      </c>
      <c r="H112" s="330" t="str">
        <f t="shared" si="10"/>
        <v>Q1-16
Underlying</v>
      </c>
      <c r="I112" s="330" t="str">
        <f t="shared" si="10"/>
        <v>Q2-16
Underlying</v>
      </c>
      <c r="J112" s="330" t="str">
        <f t="shared" si="10"/>
        <v>Q3-16
Underlying</v>
      </c>
      <c r="K112" s="330" t="str">
        <f t="shared" si="10"/>
        <v>Q4-16
Underlying</v>
      </c>
      <c r="L112" s="331" t="e">
        <f t="shared" si="10"/>
        <v>#REF!</v>
      </c>
      <c r="M112" s="331" t="s">
        <v>539</v>
      </c>
      <c r="N112" s="331" t="s">
        <v>540</v>
      </c>
      <c r="O112" s="331" t="s">
        <v>541</v>
      </c>
      <c r="P112" s="330" t="s">
        <v>542</v>
      </c>
      <c r="Q112" s="331" t="s">
        <v>543</v>
      </c>
      <c r="R112" s="331" t="s">
        <v>544</v>
      </c>
      <c r="S112" s="331" t="s">
        <v>545</v>
      </c>
      <c r="T112" s="331" t="s">
        <v>546</v>
      </c>
      <c r="U112" s="330" t="s">
        <v>547</v>
      </c>
      <c r="V112" s="331" t="s">
        <v>548</v>
      </c>
      <c r="W112" s="331" t="s">
        <v>549</v>
      </c>
      <c r="X112" s="331" t="s">
        <v>550</v>
      </c>
      <c r="Y112" s="331" t="s">
        <v>551</v>
      </c>
      <c r="Z112" s="331" t="s">
        <v>552</v>
      </c>
      <c r="AA112" s="331" t="s">
        <v>553</v>
      </c>
      <c r="AB112" s="331" t="s">
        <v>554</v>
      </c>
      <c r="AC112" s="331" t="s">
        <v>555</v>
      </c>
      <c r="AD112" s="331" t="s">
        <v>556</v>
      </c>
      <c r="AE112" s="331" t="s">
        <v>557</v>
      </c>
      <c r="AF112" s="331" t="s">
        <v>558</v>
      </c>
      <c r="AG112" s="331" t="s">
        <v>559</v>
      </c>
      <c r="AH112" s="331" t="s">
        <v>560</v>
      </c>
      <c r="AI112" s="331" t="s">
        <v>561</v>
      </c>
      <c r="AJ112" s="331" t="s">
        <v>562</v>
      </c>
      <c r="AK112" s="331" t="s">
        <v>563</v>
      </c>
      <c r="AL112" s="331" t="s">
        <v>564</v>
      </c>
      <c r="AM112" s="331" t="str">
        <f t="shared" si="10"/>
        <v>Q1-22
Underlying</v>
      </c>
      <c r="AN112" s="331" t="s">
        <v>571</v>
      </c>
      <c r="AO112" s="331" t="str">
        <f t="shared" si="10"/>
        <v>Q2-22
Underlying</v>
      </c>
      <c r="AP112" s="331" t="s">
        <v>576</v>
      </c>
      <c r="AQ112" s="331" t="s">
        <v>607</v>
      </c>
      <c r="AR112" s="60" t="s">
        <v>608</v>
      </c>
      <c r="AS112" s="331" t="s">
        <v>614</v>
      </c>
      <c r="AT112" s="331" t="s">
        <v>612</v>
      </c>
      <c r="AU112" s="331" t="str">
        <f t="shared" si="10"/>
        <v>Q2-23
Underlying</v>
      </c>
      <c r="AW112" s="325"/>
      <c r="AX112" s="325"/>
      <c r="AY112" s="325"/>
      <c r="AZ112" s="62"/>
      <c r="BA112" s="325"/>
      <c r="BB112" s="325"/>
      <c r="BC112" s="325"/>
      <c r="BD112" s="325"/>
      <c r="BE112" s="325"/>
      <c r="BF112" s="325"/>
      <c r="BG112" s="325"/>
      <c r="BH112" s="325"/>
      <c r="BI112" s="325"/>
      <c r="BJ112" s="325"/>
      <c r="BK112" s="325"/>
      <c r="BL112" s="325"/>
      <c r="BM112" s="325"/>
      <c r="BN112" s="325"/>
      <c r="BO112" s="325"/>
      <c r="BP112" s="325"/>
      <c r="BQ112" s="325"/>
      <c r="BR112" s="324"/>
      <c r="BS112" s="62"/>
      <c r="BT112" s="62"/>
      <c r="BU112" s="62"/>
      <c r="BV112" s="62"/>
      <c r="BW112" s="62"/>
      <c r="BX112" s="62"/>
      <c r="BY112" s="62"/>
      <c r="BZ112" s="62"/>
      <c r="CA112" s="62"/>
      <c r="CB112" s="62"/>
      <c r="CC112" s="325"/>
      <c r="CD112" s="325"/>
      <c r="CE112" s="325"/>
      <c r="CF112" s="325"/>
      <c r="CG112" s="62"/>
      <c r="CH112" s="325"/>
      <c r="CI112" s="325"/>
      <c r="CJ112" s="325"/>
      <c r="CK112" s="325"/>
      <c r="CL112" s="62"/>
      <c r="CM112" s="325"/>
      <c r="CN112" s="325"/>
      <c r="CO112" s="325"/>
      <c r="CP112" s="325"/>
      <c r="CQ112" s="325"/>
      <c r="CR112" s="325"/>
      <c r="CS112" s="325"/>
      <c r="CT112" s="325"/>
      <c r="CU112" s="325"/>
      <c r="CV112" s="325"/>
      <c r="CW112" s="325"/>
      <c r="CX112" s="325"/>
      <c r="CY112" s="325"/>
      <c r="CZ112" s="325"/>
      <c r="DA112" s="325"/>
      <c r="DB112" s="325"/>
      <c r="DC112" s="325"/>
      <c r="DD112" s="324"/>
      <c r="DE112" s="62"/>
      <c r="DF112" s="62"/>
      <c r="DG112" s="62"/>
      <c r="DH112" s="62"/>
      <c r="DI112" s="62"/>
      <c r="DJ112" s="62"/>
      <c r="DK112" s="62"/>
      <c r="DL112" s="62"/>
      <c r="DM112" s="62"/>
      <c r="DN112" s="62"/>
      <c r="DO112" s="325"/>
      <c r="DP112" s="325"/>
      <c r="DQ112" s="325"/>
      <c r="DR112" s="325"/>
      <c r="DS112" s="62"/>
      <c r="DT112" s="325"/>
      <c r="DU112" s="325"/>
      <c r="DV112" s="325"/>
      <c r="DW112" s="325"/>
      <c r="DX112" s="62"/>
      <c r="DY112" s="325"/>
      <c r="DZ112" s="325"/>
      <c r="EA112" s="325"/>
      <c r="EB112" s="325"/>
      <c r="EC112" s="325"/>
      <c r="ED112" s="325"/>
      <c r="EE112" s="325"/>
      <c r="EF112" s="325"/>
      <c r="EG112" s="325"/>
      <c r="EH112" s="325"/>
      <c r="EI112" s="325"/>
      <c r="EJ112" s="325"/>
      <c r="EK112" s="325"/>
      <c r="EL112" s="325"/>
      <c r="EM112" s="325"/>
      <c r="EN112" s="325"/>
      <c r="EO112" s="325"/>
      <c r="EP112" s="324"/>
      <c r="EQ112" s="62"/>
      <c r="ER112" s="62"/>
      <c r="ES112" s="62"/>
      <c r="ET112" s="62"/>
      <c r="EU112" s="62"/>
      <c r="EV112" s="62"/>
      <c r="EW112" s="62"/>
      <c r="EX112" s="62"/>
      <c r="EY112" s="62"/>
      <c r="EZ112" s="62"/>
      <c r="FA112" s="325"/>
      <c r="FB112" s="325"/>
      <c r="FC112" s="325"/>
      <c r="FD112" s="325"/>
      <c r="FE112" s="62"/>
      <c r="FF112" s="325"/>
      <c r="FG112" s="325"/>
      <c r="FH112" s="325"/>
      <c r="FI112" s="325"/>
      <c r="FJ112" s="62"/>
      <c r="FK112" s="325"/>
      <c r="FL112" s="325"/>
      <c r="FM112" s="325"/>
      <c r="FN112" s="325"/>
      <c r="FO112" s="325"/>
      <c r="FP112" s="325"/>
      <c r="FQ112" s="325"/>
      <c r="FR112" s="325"/>
      <c r="FS112" s="325"/>
      <c r="FT112" s="325"/>
      <c r="FU112" s="325"/>
      <c r="FV112" s="325"/>
      <c r="FW112" s="325"/>
      <c r="FX112" s="325"/>
      <c r="FY112" s="325"/>
      <c r="FZ112" s="325"/>
      <c r="GA112" s="325"/>
      <c r="GB112" s="324"/>
      <c r="GC112" s="62"/>
      <c r="GD112" s="62"/>
      <c r="GE112" s="62"/>
      <c r="GF112" s="62"/>
      <c r="GG112" s="62"/>
      <c r="GH112" s="62"/>
      <c r="GI112" s="62"/>
      <c r="GJ112" s="62"/>
      <c r="GK112" s="62"/>
      <c r="GL112" s="62"/>
      <c r="GM112" s="325"/>
      <c r="GN112" s="325"/>
      <c r="GO112" s="325"/>
      <c r="GP112" s="325"/>
      <c r="GQ112" s="62"/>
      <c r="GR112" s="325"/>
      <c r="GS112" s="325"/>
      <c r="GT112" s="325"/>
      <c r="GU112" s="325"/>
      <c r="GV112" s="62"/>
      <c r="GW112" s="325"/>
      <c r="GX112" s="325"/>
      <c r="GY112" s="325"/>
      <c r="GZ112" s="325"/>
      <c r="HA112" s="325"/>
      <c r="HB112" s="325"/>
      <c r="HC112" s="325"/>
      <c r="HD112" s="325"/>
      <c r="HE112" s="325"/>
      <c r="HF112" s="325"/>
      <c r="HG112" s="325"/>
      <c r="HH112" s="325"/>
      <c r="HI112" s="325"/>
      <c r="HJ112" s="325"/>
      <c r="HK112" s="325"/>
      <c r="HL112" s="325"/>
      <c r="HM112" s="325"/>
      <c r="HN112" s="324"/>
      <c r="HO112" s="62"/>
      <c r="HP112" s="62"/>
      <c r="HQ112" s="62"/>
      <c r="HR112" s="62"/>
      <c r="HS112" s="62"/>
      <c r="HT112" s="62"/>
      <c r="HU112" s="62"/>
      <c r="HV112" s="62"/>
      <c r="HW112" s="62"/>
      <c r="HX112" s="62"/>
      <c r="HY112" s="325"/>
      <c r="HZ112" s="325"/>
      <c r="IA112" s="325"/>
      <c r="IB112" s="325"/>
      <c r="IC112" s="62"/>
      <c r="ID112" s="325"/>
      <c r="IE112" s="325"/>
      <c r="IF112" s="325"/>
      <c r="IG112" s="325"/>
      <c r="IH112" s="62"/>
      <c r="II112" s="325"/>
      <c r="IJ112" s="325"/>
      <c r="IK112" s="325"/>
      <c r="IL112" s="325"/>
      <c r="IM112" s="325"/>
      <c r="IN112" s="325"/>
      <c r="IO112" s="325"/>
      <c r="IP112" s="325"/>
      <c r="IQ112" s="325"/>
      <c r="IR112" s="325"/>
      <c r="IS112" s="325"/>
      <c r="IT112" s="325"/>
      <c r="IU112" s="325"/>
      <c r="IV112" s="325"/>
      <c r="IW112" s="325"/>
      <c r="IX112" s="325"/>
      <c r="IY112" s="325"/>
      <c r="IZ112" s="324"/>
      <c r="JA112" s="62"/>
      <c r="JB112" s="62"/>
      <c r="JC112" s="62"/>
      <c r="JD112" s="62"/>
      <c r="JE112" s="62"/>
      <c r="JF112" s="62"/>
      <c r="JG112" s="62"/>
      <c r="JH112" s="62"/>
      <c r="JI112" s="62"/>
      <c r="JJ112" s="62"/>
      <c r="JK112" s="325"/>
      <c r="JL112" s="325"/>
      <c r="JM112" s="325"/>
      <c r="JN112" s="325"/>
      <c r="JO112" s="62"/>
      <c r="JP112" s="325"/>
      <c r="JQ112" s="325"/>
      <c r="JR112" s="325"/>
      <c r="JS112" s="325"/>
      <c r="JT112" s="62"/>
      <c r="JU112" s="325"/>
      <c r="JV112" s="325"/>
      <c r="JW112" s="325"/>
      <c r="JX112" s="325"/>
      <c r="JY112" s="325"/>
      <c r="JZ112" s="325"/>
      <c r="KA112" s="325"/>
      <c r="KB112" s="325"/>
      <c r="KC112" s="325"/>
      <c r="KD112" s="325"/>
      <c r="KE112" s="325"/>
      <c r="KF112" s="325"/>
      <c r="KG112" s="325"/>
      <c r="KH112" s="325"/>
      <c r="KI112" s="325"/>
      <c r="KJ112" s="325"/>
      <c r="KK112" s="325"/>
      <c r="KL112" s="324"/>
      <c r="KM112" s="62"/>
      <c r="KN112" s="62"/>
      <c r="KO112" s="62"/>
      <c r="KP112" s="62"/>
      <c r="KQ112" s="62"/>
      <c r="KR112" s="62"/>
      <c r="KS112" s="62"/>
      <c r="KT112" s="62"/>
      <c r="KU112" s="62"/>
      <c r="KV112" s="62"/>
      <c r="KW112" s="325"/>
      <c r="KX112" s="325"/>
      <c r="KY112" s="325"/>
      <c r="KZ112" s="325"/>
      <c r="LA112" s="62"/>
      <c r="LB112" s="325"/>
      <c r="LC112" s="325"/>
      <c r="LD112" s="325"/>
      <c r="LE112" s="325"/>
      <c r="LF112" s="62"/>
      <c r="LG112" s="325"/>
      <c r="LH112" s="325"/>
      <c r="LI112" s="325"/>
      <c r="LJ112" s="325"/>
      <c r="LK112" s="325"/>
      <c r="LL112" s="325"/>
      <c r="LM112" s="325"/>
      <c r="LN112" s="325"/>
      <c r="LO112" s="325"/>
      <c r="LP112" s="325"/>
      <c r="LQ112" s="325"/>
      <c r="LR112" s="325"/>
      <c r="LS112" s="325"/>
      <c r="LT112" s="325"/>
      <c r="LU112" s="325"/>
      <c r="LV112" s="325"/>
      <c r="LW112" s="325"/>
      <c r="LX112" s="324"/>
      <c r="LY112" s="62"/>
      <c r="LZ112" s="62"/>
      <c r="MA112" s="62"/>
      <c r="MB112" s="62"/>
      <c r="MC112" s="62"/>
      <c r="MD112" s="62"/>
      <c r="ME112" s="62"/>
      <c r="MF112" s="62"/>
      <c r="MG112" s="62"/>
      <c r="MH112" s="62"/>
      <c r="MI112" s="325"/>
      <c r="MJ112" s="325"/>
      <c r="MK112" s="325"/>
      <c r="ML112" s="325"/>
      <c r="MM112" s="62"/>
      <c r="MN112" s="325"/>
      <c r="MO112" s="325"/>
      <c r="MP112" s="325"/>
      <c r="MQ112" s="325"/>
      <c r="MR112" s="62"/>
      <c r="MS112" s="325"/>
      <c r="MT112" s="325"/>
      <c r="MU112" s="325"/>
      <c r="MV112" s="325"/>
      <c r="MW112" s="325"/>
      <c r="MX112" s="325"/>
      <c r="MY112" s="325"/>
      <c r="MZ112" s="325"/>
      <c r="NA112" s="325"/>
      <c r="NB112" s="325"/>
      <c r="NC112" s="325"/>
      <c r="ND112" s="325"/>
      <c r="NE112" s="325"/>
      <c r="NF112" s="325"/>
      <c r="NG112" s="325"/>
      <c r="NH112" s="325"/>
      <c r="NI112" s="325"/>
      <c r="NJ112" s="324"/>
      <c r="NK112" s="62"/>
      <c r="NL112" s="62"/>
      <c r="NM112" s="62"/>
      <c r="NN112" s="62"/>
      <c r="NO112" s="62"/>
      <c r="NP112" s="62"/>
      <c r="NQ112" s="62"/>
      <c r="NR112" s="62"/>
      <c r="NS112" s="62"/>
      <c r="NT112" s="62"/>
      <c r="NU112" s="325"/>
      <c r="NV112" s="325"/>
      <c r="NW112" s="325"/>
      <c r="NX112" s="325"/>
      <c r="NY112" s="62"/>
      <c r="NZ112" s="325"/>
      <c r="OA112" s="325"/>
      <c r="OB112" s="325"/>
      <c r="OC112" s="325"/>
      <c r="OD112" s="62"/>
      <c r="OE112" s="325"/>
      <c r="OF112" s="325"/>
      <c r="OG112" s="325"/>
      <c r="OH112" s="325"/>
      <c r="OI112" s="325"/>
      <c r="OJ112" s="325"/>
      <c r="OK112" s="325"/>
      <c r="OL112" s="325"/>
      <c r="OM112" s="325"/>
      <c r="ON112" s="325"/>
      <c r="OO112" s="325"/>
      <c r="OP112" s="325"/>
      <c r="OQ112" s="325"/>
      <c r="OR112" s="325"/>
      <c r="OS112" s="325"/>
      <c r="OT112" s="325"/>
      <c r="OU112" s="325"/>
      <c r="OV112" s="324"/>
      <c r="OW112" s="62"/>
      <c r="OX112" s="62"/>
      <c r="OY112" s="62"/>
      <c r="OZ112" s="62"/>
      <c r="PA112" s="62"/>
      <c r="PB112" s="62"/>
      <c r="PC112" s="62"/>
      <c r="PD112" s="62"/>
      <c r="PE112" s="62"/>
      <c r="PF112" s="62"/>
      <c r="PG112" s="325"/>
      <c r="PH112" s="325"/>
      <c r="PI112" s="325"/>
      <c r="PJ112" s="325"/>
      <c r="PK112" s="62"/>
      <c r="PL112" s="325"/>
      <c r="PM112" s="325"/>
      <c r="PN112" s="325"/>
      <c r="PO112" s="325"/>
      <c r="PP112" s="62"/>
      <c r="PQ112" s="325"/>
      <c r="PR112" s="325"/>
      <c r="PS112" s="325"/>
      <c r="PT112" s="325"/>
      <c r="PU112" s="325"/>
      <c r="PV112" s="325"/>
      <c r="PW112" s="325"/>
      <c r="PX112" s="325"/>
      <c r="PY112" s="325"/>
      <c r="PZ112" s="325"/>
      <c r="QA112" s="325"/>
      <c r="QB112" s="325"/>
      <c r="QC112" s="325"/>
      <c r="QD112" s="325"/>
      <c r="QE112" s="325"/>
      <c r="QF112" s="325"/>
      <c r="QG112" s="325"/>
      <c r="QH112" s="324"/>
      <c r="QI112" s="62"/>
      <c r="QJ112" s="62"/>
      <c r="QK112" s="62"/>
      <c r="QL112" s="62"/>
      <c r="QM112" s="62"/>
      <c r="QN112" s="62"/>
      <c r="QO112" s="62"/>
      <c r="QP112" s="62"/>
      <c r="QQ112" s="62"/>
      <c r="QR112" s="62"/>
      <c r="QS112" s="325"/>
      <c r="QT112" s="325"/>
      <c r="QU112" s="325"/>
      <c r="QV112" s="325"/>
      <c r="QW112" s="62"/>
      <c r="QX112" s="325"/>
      <c r="QY112" s="325"/>
      <c r="QZ112" s="325"/>
      <c r="RA112" s="325"/>
      <c r="RB112" s="62"/>
      <c r="RC112" s="325"/>
      <c r="RD112" s="325"/>
      <c r="RE112" s="325"/>
      <c r="RF112" s="325"/>
      <c r="RG112" s="325"/>
      <c r="RH112" s="325"/>
      <c r="RI112" s="325"/>
      <c r="RJ112" s="325"/>
      <c r="RK112" s="325"/>
      <c r="RL112" s="325"/>
      <c r="RM112" s="325"/>
      <c r="RN112" s="325"/>
      <c r="RO112" s="325"/>
      <c r="RP112" s="325"/>
      <c r="RQ112" s="325"/>
      <c r="RR112" s="325"/>
      <c r="RS112" s="325"/>
      <c r="RT112" s="324"/>
      <c r="RU112" s="62"/>
      <c r="RV112" s="62"/>
      <c r="RW112" s="62"/>
      <c r="RX112" s="62"/>
      <c r="RY112" s="62"/>
      <c r="RZ112" s="62"/>
      <c r="SA112" s="62"/>
      <c r="SB112" s="62"/>
      <c r="SC112" s="62"/>
      <c r="SD112" s="62"/>
      <c r="SE112" s="325"/>
      <c r="SF112" s="325"/>
      <c r="SG112" s="325"/>
      <c r="SH112" s="325"/>
      <c r="SI112" s="62"/>
      <c r="SJ112" s="325"/>
      <c r="SK112" s="325"/>
      <c r="SL112" s="325"/>
      <c r="SM112" s="325"/>
      <c r="SN112" s="62"/>
      <c r="SO112" s="325"/>
      <c r="SP112" s="325"/>
      <c r="SQ112" s="325"/>
      <c r="SR112" s="325"/>
      <c r="SS112" s="325"/>
      <c r="ST112" s="325"/>
      <c r="SU112" s="325"/>
      <c r="SV112" s="325"/>
      <c r="SW112" s="325"/>
      <c r="SX112" s="325"/>
      <c r="SY112" s="325"/>
      <c r="SZ112" s="325"/>
      <c r="TA112" s="325"/>
      <c r="TB112" s="325"/>
      <c r="TC112" s="325"/>
      <c r="TD112" s="325"/>
      <c r="TE112" s="325"/>
      <c r="TF112" s="324"/>
      <c r="TG112" s="62"/>
      <c r="TH112" s="62"/>
      <c r="TI112" s="62"/>
      <c r="TJ112" s="62"/>
      <c r="TK112" s="62"/>
      <c r="TL112" s="62"/>
      <c r="TM112" s="62"/>
      <c r="TN112" s="62"/>
      <c r="TO112" s="62"/>
      <c r="TP112" s="62"/>
      <c r="TQ112" s="325"/>
      <c r="TR112" s="325"/>
      <c r="TS112" s="325"/>
      <c r="TT112" s="325"/>
      <c r="TU112" s="62"/>
      <c r="TV112" s="325"/>
      <c r="TW112" s="325"/>
      <c r="TX112" s="325"/>
      <c r="TY112" s="325"/>
      <c r="TZ112" s="62"/>
      <c r="UA112" s="325"/>
      <c r="UB112" s="325"/>
      <c r="UC112" s="325"/>
      <c r="UD112" s="325"/>
      <c r="UE112" s="325"/>
      <c r="UF112" s="325"/>
      <c r="UG112" s="325"/>
      <c r="UH112" s="325"/>
      <c r="UI112" s="325"/>
      <c r="UJ112" s="325"/>
      <c r="UK112" s="325"/>
      <c r="UL112" s="325"/>
      <c r="UM112" s="325"/>
      <c r="UN112" s="325"/>
      <c r="UO112" s="325"/>
      <c r="UP112" s="325"/>
      <c r="UQ112" s="325"/>
      <c r="UR112" s="324"/>
      <c r="US112" s="62"/>
      <c r="UT112" s="62"/>
      <c r="UU112" s="62"/>
      <c r="UV112" s="62"/>
      <c r="UW112" s="62"/>
      <c r="UX112" s="62"/>
      <c r="UY112" s="62"/>
      <c r="UZ112" s="62"/>
      <c r="VA112" s="62"/>
      <c r="VB112" s="62"/>
      <c r="VC112" s="325"/>
      <c r="VD112" s="325"/>
      <c r="VE112" s="325"/>
      <c r="VF112" s="325"/>
      <c r="VG112" s="62"/>
      <c r="VH112" s="325"/>
      <c r="VI112" s="325"/>
      <c r="VJ112" s="325"/>
      <c r="VK112" s="325"/>
      <c r="VL112" s="62"/>
      <c r="VM112" s="325"/>
      <c r="VN112" s="325"/>
      <c r="VO112" s="325"/>
      <c r="VP112" s="325"/>
      <c r="VQ112" s="325"/>
      <c r="VR112" s="325"/>
      <c r="VS112" s="325"/>
      <c r="VT112" s="325"/>
      <c r="VU112" s="325"/>
      <c r="VV112" s="325"/>
      <c r="VW112" s="325"/>
      <c r="VX112" s="325"/>
      <c r="VY112" s="325"/>
      <c r="VZ112" s="325"/>
      <c r="WA112" s="325"/>
      <c r="WB112" s="325"/>
      <c r="WC112" s="325"/>
      <c r="WD112" s="324"/>
      <c r="WE112" s="62"/>
      <c r="WF112" s="62"/>
      <c r="WG112" s="62"/>
      <c r="WH112" s="62"/>
      <c r="WI112" s="62"/>
      <c r="WJ112" s="62"/>
      <c r="WK112" s="62"/>
      <c r="WL112" s="62"/>
      <c r="WM112" s="62"/>
      <c r="WN112" s="62"/>
      <c r="WO112" s="325"/>
      <c r="WP112" s="325"/>
      <c r="WQ112" s="325"/>
      <c r="WR112" s="325"/>
      <c r="WS112" s="62"/>
      <c r="WT112" s="325"/>
      <c r="WU112" s="325"/>
      <c r="WV112" s="325"/>
      <c r="WW112" s="325"/>
      <c r="WX112" s="62"/>
      <c r="WY112" s="325"/>
      <c r="WZ112" s="325"/>
      <c r="XA112" s="325"/>
      <c r="XB112" s="325"/>
      <c r="XC112" s="325"/>
      <c r="XD112" s="325"/>
      <c r="XE112" s="325"/>
      <c r="XF112" s="325"/>
      <c r="XG112" s="325"/>
      <c r="XH112" s="325"/>
      <c r="XI112" s="325"/>
      <c r="XJ112" s="325"/>
      <c r="XK112" s="325"/>
      <c r="XL112" s="325"/>
      <c r="XM112" s="325"/>
      <c r="XN112" s="325"/>
      <c r="XO112" s="325"/>
      <c r="XP112" s="324"/>
      <c r="XQ112" s="62"/>
      <c r="XR112" s="62"/>
      <c r="XS112" s="62"/>
      <c r="XT112" s="62"/>
      <c r="XU112" s="62"/>
      <c r="XV112" s="62"/>
      <c r="XW112" s="62"/>
      <c r="XX112" s="62"/>
      <c r="XY112" s="62"/>
      <c r="XZ112" s="62"/>
      <c r="YA112" s="325"/>
      <c r="YB112" s="325"/>
      <c r="YC112" s="325"/>
      <c r="YD112" s="325"/>
      <c r="YE112" s="62"/>
      <c r="YF112" s="325"/>
      <c r="YG112" s="325"/>
      <c r="YH112" s="325"/>
      <c r="YI112" s="325"/>
      <c r="YJ112" s="62"/>
      <c r="YK112" s="325"/>
      <c r="YL112" s="325"/>
      <c r="YM112" s="325"/>
      <c r="YN112" s="325"/>
      <c r="YO112" s="325"/>
      <c r="YP112" s="325"/>
      <c r="YQ112" s="325"/>
      <c r="YR112" s="325"/>
      <c r="YS112" s="325"/>
      <c r="YT112" s="325"/>
      <c r="YU112" s="325"/>
      <c r="YV112" s="325"/>
      <c r="YW112" s="325"/>
      <c r="YX112" s="325"/>
      <c r="YY112" s="325"/>
      <c r="YZ112" s="325"/>
      <c r="ZA112" s="325"/>
      <c r="ZB112" s="324"/>
      <c r="ZC112" s="62"/>
      <c r="ZD112" s="62"/>
      <c r="ZE112" s="62"/>
      <c r="ZF112" s="62"/>
      <c r="ZG112" s="62"/>
      <c r="ZH112" s="62"/>
      <c r="ZI112" s="62"/>
      <c r="ZJ112" s="62"/>
      <c r="ZK112" s="62"/>
      <c r="ZL112" s="62"/>
      <c r="ZM112" s="325"/>
      <c r="ZN112" s="325"/>
      <c r="ZO112" s="325"/>
      <c r="ZP112" s="325"/>
      <c r="ZQ112" s="62"/>
      <c r="ZR112" s="325"/>
      <c r="ZS112" s="325"/>
      <c r="ZT112" s="325"/>
      <c r="ZU112" s="325"/>
      <c r="ZV112" s="62"/>
      <c r="ZW112" s="325"/>
      <c r="ZX112" s="325"/>
      <c r="ZY112" s="325"/>
      <c r="ZZ112" s="325"/>
      <c r="AAA112" s="325"/>
      <c r="AAB112" s="325"/>
      <c r="AAC112" s="325"/>
      <c r="AAD112" s="325"/>
      <c r="AAE112" s="325"/>
      <c r="AAF112" s="325"/>
      <c r="AAG112" s="325"/>
      <c r="AAH112" s="325"/>
      <c r="AAI112" s="325"/>
      <c r="AAJ112" s="325"/>
      <c r="AAK112" s="325"/>
      <c r="AAL112" s="325"/>
      <c r="AAM112" s="325"/>
      <c r="AAN112" s="324"/>
      <c r="AAO112" s="62"/>
      <c r="AAP112" s="62"/>
      <c r="AAQ112" s="62"/>
      <c r="AAR112" s="62"/>
      <c r="AAS112" s="62"/>
      <c r="AAT112" s="62"/>
      <c r="AAU112" s="62"/>
      <c r="AAV112" s="62"/>
      <c r="AAW112" s="62"/>
      <c r="AAX112" s="62"/>
      <c r="AAY112" s="325"/>
      <c r="AAZ112" s="325"/>
      <c r="ABA112" s="325"/>
      <c r="ABB112" s="325"/>
      <c r="ABC112" s="62"/>
      <c r="ABD112" s="325"/>
      <c r="ABE112" s="325"/>
      <c r="ABF112" s="325"/>
      <c r="ABG112" s="325"/>
      <c r="ABH112" s="62"/>
      <c r="ABI112" s="325"/>
      <c r="ABJ112" s="325"/>
      <c r="ABK112" s="325"/>
      <c r="ABL112" s="325"/>
      <c r="ABM112" s="325"/>
      <c r="ABN112" s="325"/>
      <c r="ABO112" s="325"/>
      <c r="ABP112" s="325"/>
      <c r="ABQ112" s="325"/>
      <c r="ABR112" s="325"/>
      <c r="ABS112" s="325"/>
      <c r="ABT112" s="325"/>
      <c r="ABU112" s="325"/>
      <c r="ABV112" s="325"/>
      <c r="ABW112" s="325"/>
      <c r="ABX112" s="325"/>
      <c r="ABY112" s="325"/>
      <c r="ABZ112" s="324"/>
      <c r="ACA112" s="62"/>
      <c r="ACB112" s="62"/>
      <c r="ACC112" s="62"/>
      <c r="ACD112" s="62"/>
      <c r="ACE112" s="62"/>
      <c r="ACF112" s="62"/>
      <c r="ACG112" s="62"/>
      <c r="ACH112" s="62"/>
      <c r="ACI112" s="62"/>
      <c r="ACJ112" s="62"/>
      <c r="ACK112" s="325"/>
      <c r="ACL112" s="325"/>
      <c r="ACM112" s="325"/>
      <c r="ACN112" s="325"/>
      <c r="ACO112" s="62"/>
      <c r="ACP112" s="325"/>
      <c r="ACQ112" s="325"/>
      <c r="ACR112" s="325"/>
      <c r="ACS112" s="325"/>
      <c r="ACT112" s="62"/>
      <c r="ACU112" s="325"/>
      <c r="ACV112" s="325"/>
      <c r="ACW112" s="325"/>
      <c r="ACX112" s="325"/>
      <c r="ACY112" s="325"/>
      <c r="ACZ112" s="325"/>
      <c r="ADA112" s="325"/>
      <c r="ADB112" s="325"/>
      <c r="ADC112" s="325"/>
      <c r="ADD112" s="325"/>
      <c r="ADE112" s="325"/>
      <c r="ADF112" s="325"/>
      <c r="ADG112" s="325"/>
      <c r="ADH112" s="325"/>
      <c r="ADI112" s="325"/>
      <c r="ADJ112" s="325"/>
      <c r="ADK112" s="325"/>
      <c r="ADL112" s="324"/>
      <c r="ADM112" s="62"/>
      <c r="ADN112" s="62"/>
      <c r="ADO112" s="62"/>
      <c r="ADP112" s="62"/>
      <c r="ADQ112" s="62"/>
      <c r="ADR112" s="62"/>
      <c r="ADS112" s="62"/>
      <c r="ADT112" s="62"/>
      <c r="ADU112" s="62"/>
      <c r="ADV112" s="62"/>
      <c r="ADW112" s="325"/>
      <c r="ADX112" s="325"/>
      <c r="ADY112" s="325"/>
      <c r="ADZ112" s="325"/>
      <c r="AEA112" s="62"/>
      <c r="AEB112" s="325"/>
      <c r="AEC112" s="325"/>
      <c r="AED112" s="325"/>
      <c r="AEE112" s="325"/>
      <c r="AEF112" s="62"/>
      <c r="AEG112" s="325"/>
      <c r="AEH112" s="325"/>
      <c r="AEI112" s="325"/>
      <c r="AEJ112" s="325"/>
      <c r="AEK112" s="325"/>
      <c r="AEL112" s="325"/>
      <c r="AEM112" s="325"/>
      <c r="AEN112" s="325"/>
      <c r="AEO112" s="325"/>
      <c r="AEP112" s="325"/>
      <c r="AEQ112" s="325"/>
      <c r="AER112" s="325"/>
      <c r="AES112" s="325"/>
      <c r="AET112" s="325"/>
      <c r="AEU112" s="325"/>
      <c r="AEV112" s="325"/>
      <c r="AEW112" s="325"/>
      <c r="AEX112" s="324"/>
      <c r="AEY112" s="62"/>
      <c r="AEZ112" s="62"/>
      <c r="AFA112" s="62"/>
      <c r="AFB112" s="62"/>
      <c r="AFC112" s="62"/>
      <c r="AFD112" s="62"/>
      <c r="AFE112" s="62"/>
      <c r="AFF112" s="62"/>
      <c r="AFG112" s="62"/>
      <c r="AFH112" s="62"/>
      <c r="AFI112" s="325"/>
      <c r="AFJ112" s="325"/>
      <c r="AFK112" s="325"/>
      <c r="AFL112" s="325"/>
      <c r="AFM112" s="62"/>
      <c r="AFN112" s="325"/>
      <c r="AFO112" s="325"/>
      <c r="AFP112" s="325"/>
      <c r="AFQ112" s="325"/>
      <c r="AFR112" s="62"/>
      <c r="AFS112" s="325"/>
      <c r="AFT112" s="325"/>
      <c r="AFU112" s="325"/>
      <c r="AFV112" s="325"/>
      <c r="AFW112" s="325"/>
      <c r="AFX112" s="325"/>
      <c r="AFY112" s="325"/>
      <c r="AFZ112" s="325"/>
      <c r="AGA112" s="325"/>
      <c r="AGB112" s="325"/>
      <c r="AGC112" s="325"/>
      <c r="AGD112" s="325"/>
      <c r="AGE112" s="325"/>
      <c r="AGF112" s="325"/>
      <c r="AGG112" s="325"/>
      <c r="AGH112" s="325"/>
      <c r="AGI112" s="325"/>
      <c r="AGJ112" s="324"/>
      <c r="AGK112" s="62"/>
      <c r="AGL112" s="62"/>
      <c r="AGM112" s="62"/>
      <c r="AGN112" s="62"/>
      <c r="AGO112" s="62"/>
      <c r="AGP112" s="62"/>
      <c r="AGQ112" s="62"/>
      <c r="AGR112" s="62"/>
      <c r="AGS112" s="62"/>
      <c r="AGT112" s="62"/>
      <c r="AGU112" s="325"/>
      <c r="AGV112" s="325"/>
      <c r="AGW112" s="325"/>
      <c r="AGX112" s="325"/>
      <c r="AGY112" s="62"/>
      <c r="AGZ112" s="325"/>
      <c r="AHA112" s="325"/>
      <c r="AHB112" s="325"/>
      <c r="AHC112" s="325"/>
      <c r="AHD112" s="62"/>
      <c r="AHE112" s="325"/>
      <c r="AHF112" s="325"/>
      <c r="AHG112" s="325"/>
      <c r="AHH112" s="325"/>
      <c r="AHI112" s="325"/>
      <c r="AHJ112" s="325"/>
      <c r="AHK112" s="325"/>
      <c r="AHL112" s="325"/>
      <c r="AHM112" s="325"/>
      <c r="AHN112" s="325"/>
      <c r="AHO112" s="325"/>
      <c r="AHP112" s="325"/>
      <c r="AHQ112" s="325"/>
      <c r="AHR112" s="325"/>
      <c r="AHS112" s="325"/>
      <c r="AHT112" s="325"/>
      <c r="AHU112" s="325"/>
      <c r="AHV112" s="324"/>
      <c r="AHW112" s="62"/>
      <c r="AHX112" s="62"/>
      <c r="AHY112" s="62"/>
      <c r="AHZ112" s="62"/>
      <c r="AIA112" s="62"/>
      <c r="AIB112" s="62"/>
      <c r="AIC112" s="62"/>
      <c r="AID112" s="62"/>
      <c r="AIE112" s="62"/>
      <c r="AIF112" s="62"/>
      <c r="AIG112" s="325"/>
      <c r="AIH112" s="325"/>
      <c r="AII112" s="325"/>
      <c r="AIJ112" s="325"/>
      <c r="AIK112" s="62"/>
      <c r="AIL112" s="325"/>
      <c r="AIM112" s="325"/>
      <c r="AIN112" s="325"/>
      <c r="AIO112" s="325"/>
      <c r="AIP112" s="62"/>
      <c r="AIQ112" s="325"/>
      <c r="AIR112" s="325"/>
      <c r="AIS112" s="325"/>
      <c r="AIT112" s="325"/>
      <c r="AIU112" s="325"/>
      <c r="AIV112" s="325"/>
      <c r="AIW112" s="325"/>
      <c r="AIX112" s="325"/>
      <c r="AIY112" s="325"/>
      <c r="AIZ112" s="325"/>
      <c r="AJA112" s="325"/>
      <c r="AJB112" s="325"/>
      <c r="AJC112" s="325"/>
      <c r="AJD112" s="325"/>
      <c r="AJE112" s="325"/>
      <c r="AJF112" s="325"/>
      <c r="AJG112" s="325"/>
      <c r="AJH112" s="324"/>
      <c r="AJI112" s="62"/>
      <c r="AJJ112" s="62"/>
      <c r="AJK112" s="62"/>
      <c r="AJL112" s="62"/>
      <c r="AJM112" s="62"/>
      <c r="AJN112" s="62"/>
      <c r="AJO112" s="62"/>
      <c r="AJP112" s="62"/>
      <c r="AJQ112" s="62"/>
      <c r="AJR112" s="62"/>
      <c r="AJS112" s="325"/>
      <c r="AJT112" s="325"/>
      <c r="AJU112" s="325"/>
      <c r="AJV112" s="325"/>
      <c r="AJW112" s="62"/>
      <c r="AJX112" s="325"/>
      <c r="AJY112" s="325"/>
      <c r="AJZ112" s="325"/>
      <c r="AKA112" s="325"/>
      <c r="AKB112" s="62"/>
      <c r="AKC112" s="325"/>
      <c r="AKD112" s="325"/>
      <c r="AKE112" s="325"/>
      <c r="AKF112" s="325"/>
      <c r="AKG112" s="325"/>
      <c r="AKH112" s="325"/>
      <c r="AKI112" s="325"/>
      <c r="AKJ112" s="325"/>
      <c r="AKK112" s="325"/>
      <c r="AKL112" s="325"/>
      <c r="AKM112" s="325"/>
      <c r="AKN112" s="325"/>
      <c r="AKO112" s="325"/>
      <c r="AKP112" s="325"/>
      <c r="AKQ112" s="325"/>
      <c r="AKR112" s="325"/>
      <c r="AKS112" s="325"/>
      <c r="AKT112" s="324"/>
      <c r="AKU112" s="62"/>
      <c r="AKV112" s="62"/>
      <c r="AKW112" s="62"/>
      <c r="AKX112" s="62"/>
      <c r="AKY112" s="62"/>
      <c r="AKZ112" s="62"/>
      <c r="ALA112" s="62"/>
      <c r="ALB112" s="62"/>
      <c r="ALC112" s="62"/>
      <c r="ALD112" s="62"/>
      <c r="ALE112" s="325"/>
      <c r="ALF112" s="325"/>
      <c r="ALG112" s="325"/>
      <c r="ALH112" s="325"/>
      <c r="ALI112" s="62"/>
      <c r="ALJ112" s="325"/>
      <c r="ALK112" s="325"/>
      <c r="ALL112" s="325"/>
      <c r="ALM112" s="325"/>
      <c r="ALN112" s="62"/>
      <c r="ALO112" s="325"/>
      <c r="ALP112" s="325"/>
      <c r="ALQ112" s="325"/>
      <c r="ALR112" s="325"/>
      <c r="ALS112" s="325"/>
      <c r="ALT112" s="325"/>
      <c r="ALU112" s="325"/>
      <c r="ALV112" s="325"/>
      <c r="ALW112" s="325"/>
      <c r="ALX112" s="325"/>
      <c r="ALY112" s="325"/>
      <c r="ALZ112" s="325"/>
      <c r="AMA112" s="325"/>
      <c r="AMB112" s="325"/>
      <c r="AMC112" s="325"/>
      <c r="AMD112" s="325"/>
      <c r="AME112" s="325"/>
      <c r="AMF112" s="324"/>
      <c r="AMG112" s="62"/>
      <c r="AMH112" s="62"/>
      <c r="AMI112" s="62"/>
      <c r="AMJ112" s="62"/>
      <c r="AMK112" s="62"/>
      <c r="AML112" s="62"/>
      <c r="AMM112" s="62"/>
      <c r="AMN112" s="62"/>
      <c r="AMO112" s="62"/>
      <c r="AMP112" s="62"/>
      <c r="AMQ112" s="325"/>
      <c r="AMR112" s="325"/>
      <c r="AMS112" s="325"/>
      <c r="AMT112" s="325"/>
      <c r="AMU112" s="62"/>
      <c r="AMV112" s="325"/>
      <c r="AMW112" s="325"/>
      <c r="AMX112" s="325"/>
      <c r="AMY112" s="325"/>
      <c r="AMZ112" s="62"/>
      <c r="ANA112" s="325"/>
      <c r="ANB112" s="325"/>
      <c r="ANC112" s="325"/>
      <c r="AND112" s="325"/>
      <c r="ANE112" s="325"/>
      <c r="ANF112" s="325"/>
      <c r="ANG112" s="325"/>
      <c r="ANH112" s="325"/>
      <c r="ANI112" s="325"/>
      <c r="ANJ112" s="325"/>
      <c r="ANK112" s="325"/>
      <c r="ANL112" s="325"/>
      <c r="ANM112" s="325"/>
      <c r="ANN112" s="325"/>
      <c r="ANO112" s="325"/>
      <c r="ANP112" s="325"/>
      <c r="ANQ112" s="325"/>
      <c r="ANR112" s="324"/>
      <c r="ANS112" s="62"/>
      <c r="ANT112" s="62"/>
      <c r="ANU112" s="62"/>
      <c r="ANV112" s="62"/>
      <c r="ANW112" s="62"/>
      <c r="ANX112" s="62"/>
      <c r="ANY112" s="62"/>
      <c r="ANZ112" s="62"/>
      <c r="AOA112" s="62"/>
      <c r="AOB112" s="62"/>
      <c r="AOC112" s="325"/>
      <c r="AOD112" s="325"/>
      <c r="AOE112" s="325"/>
      <c r="AOF112" s="325"/>
      <c r="AOG112" s="62"/>
      <c r="AOH112" s="325"/>
      <c r="AOI112" s="325"/>
      <c r="AOJ112" s="325"/>
      <c r="AOK112" s="325"/>
      <c r="AOL112" s="62"/>
      <c r="AOM112" s="325"/>
      <c r="AON112" s="325"/>
      <c r="AOO112" s="325"/>
      <c r="AOP112" s="325"/>
      <c r="AOQ112" s="325"/>
      <c r="AOR112" s="325"/>
      <c r="AOS112" s="325"/>
      <c r="AOT112" s="325"/>
      <c r="AOU112" s="325"/>
      <c r="AOV112" s="325"/>
      <c r="AOW112" s="325"/>
      <c r="AOX112" s="325"/>
      <c r="AOY112" s="325"/>
      <c r="AOZ112" s="325"/>
      <c r="APA112" s="325"/>
      <c r="APB112" s="325"/>
      <c r="APC112" s="325"/>
      <c r="APD112" s="324"/>
      <c r="APE112" s="62"/>
      <c r="APF112" s="62"/>
      <c r="APG112" s="62"/>
      <c r="APH112" s="62"/>
      <c r="API112" s="62"/>
      <c r="APJ112" s="62"/>
      <c r="APK112" s="62"/>
      <c r="APL112" s="62"/>
      <c r="APM112" s="62"/>
      <c r="APN112" s="62"/>
      <c r="APO112" s="325"/>
      <c r="APP112" s="325"/>
      <c r="APQ112" s="325"/>
      <c r="APR112" s="325"/>
      <c r="APS112" s="62"/>
      <c r="APT112" s="325"/>
      <c r="APU112" s="325"/>
      <c r="APV112" s="325"/>
      <c r="APW112" s="325"/>
      <c r="APX112" s="62"/>
      <c r="APY112" s="325"/>
      <c r="APZ112" s="325"/>
      <c r="AQA112" s="325"/>
      <c r="AQB112" s="325"/>
      <c r="AQC112" s="325"/>
      <c r="AQD112" s="325"/>
      <c r="AQE112" s="325"/>
      <c r="AQF112" s="325"/>
      <c r="AQG112" s="325"/>
      <c r="AQH112" s="325"/>
      <c r="AQI112" s="325"/>
      <c r="AQJ112" s="325"/>
      <c r="AQK112" s="325"/>
      <c r="AQL112" s="325"/>
      <c r="AQM112" s="325"/>
      <c r="AQN112" s="325"/>
      <c r="AQO112" s="325"/>
      <c r="AQP112" s="324"/>
      <c r="AQQ112" s="62"/>
      <c r="AQR112" s="62"/>
      <c r="AQS112" s="62"/>
      <c r="AQT112" s="62"/>
      <c r="AQU112" s="62"/>
      <c r="AQV112" s="62"/>
      <c r="AQW112" s="62"/>
      <c r="AQX112" s="62"/>
      <c r="AQY112" s="62"/>
      <c r="AQZ112" s="62"/>
      <c r="ARA112" s="325"/>
      <c r="ARB112" s="325"/>
      <c r="ARC112" s="325"/>
      <c r="ARD112" s="325"/>
      <c r="ARE112" s="62"/>
      <c r="ARF112" s="325"/>
      <c r="ARG112" s="325"/>
      <c r="ARH112" s="325"/>
      <c r="ARI112" s="325"/>
      <c r="ARJ112" s="62"/>
      <c r="ARK112" s="325"/>
      <c r="ARL112" s="325"/>
      <c r="ARM112" s="325"/>
      <c r="ARN112" s="325"/>
      <c r="ARO112" s="325"/>
      <c r="ARP112" s="325"/>
      <c r="ARQ112" s="325"/>
      <c r="ARR112" s="325"/>
      <c r="ARS112" s="325"/>
      <c r="ART112" s="325"/>
      <c r="ARU112" s="325"/>
      <c r="ARV112" s="325"/>
      <c r="ARW112" s="325"/>
      <c r="ARX112" s="325"/>
      <c r="ARY112" s="325"/>
      <c r="ARZ112" s="325"/>
      <c r="ASA112" s="325"/>
      <c r="ASB112" s="324"/>
      <c r="ASC112" s="62"/>
      <c r="ASD112" s="62"/>
      <c r="ASE112" s="62"/>
      <c r="ASF112" s="62"/>
      <c r="ASG112" s="62"/>
      <c r="ASH112" s="62"/>
      <c r="ASI112" s="62"/>
      <c r="ASJ112" s="62"/>
      <c r="ASK112" s="62"/>
      <c r="ASL112" s="62"/>
      <c r="ASM112" s="325"/>
      <c r="ASN112" s="325"/>
      <c r="ASO112" s="325"/>
      <c r="ASP112" s="325"/>
      <c r="ASQ112" s="62"/>
      <c r="ASR112" s="325"/>
      <c r="ASS112" s="325"/>
      <c r="AST112" s="325"/>
      <c r="ASU112" s="325"/>
      <c r="ASV112" s="62"/>
      <c r="ASW112" s="325"/>
      <c r="ASX112" s="325"/>
      <c r="ASY112" s="325"/>
      <c r="ASZ112" s="325"/>
      <c r="ATA112" s="325"/>
      <c r="ATB112" s="325"/>
      <c r="ATC112" s="325"/>
      <c r="ATD112" s="325"/>
      <c r="ATE112" s="325"/>
      <c r="ATF112" s="325"/>
      <c r="ATG112" s="325"/>
      <c r="ATH112" s="325"/>
      <c r="ATI112" s="325"/>
      <c r="ATJ112" s="325"/>
      <c r="ATK112" s="325"/>
      <c r="ATL112" s="325"/>
      <c r="ATM112" s="325"/>
      <c r="ATN112" s="324"/>
      <c r="ATO112" s="62"/>
      <c r="ATP112" s="62"/>
      <c r="ATQ112" s="62"/>
      <c r="ATR112" s="62"/>
      <c r="ATS112" s="62"/>
      <c r="ATT112" s="62"/>
      <c r="ATU112" s="62"/>
      <c r="ATV112" s="62"/>
      <c r="ATW112" s="62"/>
      <c r="ATX112" s="62"/>
      <c r="ATY112" s="325"/>
      <c r="ATZ112" s="325"/>
      <c r="AUA112" s="325"/>
      <c r="AUB112" s="325"/>
      <c r="AUC112" s="62"/>
      <c r="AUD112" s="325"/>
      <c r="AUE112" s="325"/>
      <c r="AUF112" s="325"/>
      <c r="AUG112" s="325"/>
      <c r="AUH112" s="62"/>
      <c r="AUI112" s="325"/>
      <c r="AUJ112" s="325"/>
      <c r="AUK112" s="325"/>
      <c r="AUL112" s="325"/>
      <c r="AUM112" s="325"/>
      <c r="AUN112" s="325"/>
      <c r="AUO112" s="325"/>
      <c r="AUP112" s="325"/>
      <c r="AUQ112" s="325"/>
      <c r="AUR112" s="325"/>
      <c r="AUS112" s="325"/>
      <c r="AUT112" s="325"/>
      <c r="AUU112" s="325"/>
      <c r="AUV112" s="325"/>
      <c r="AUW112" s="325"/>
      <c r="AUX112" s="325"/>
      <c r="AUY112" s="325"/>
      <c r="AUZ112" s="324"/>
      <c r="AVA112" s="62"/>
      <c r="AVB112" s="62"/>
      <c r="AVC112" s="62"/>
      <c r="AVD112" s="62"/>
      <c r="AVE112" s="62"/>
      <c r="AVF112" s="62"/>
      <c r="AVG112" s="62"/>
      <c r="AVH112" s="62"/>
      <c r="AVI112" s="62"/>
      <c r="AVJ112" s="62"/>
      <c r="AVK112" s="325"/>
      <c r="AVL112" s="325"/>
      <c r="AVM112" s="325"/>
      <c r="AVN112" s="325"/>
      <c r="AVO112" s="62"/>
      <c r="AVP112" s="325"/>
      <c r="AVQ112" s="325"/>
      <c r="AVR112" s="325"/>
      <c r="AVS112" s="325"/>
      <c r="AVT112" s="62"/>
      <c r="AVU112" s="325"/>
      <c r="AVV112" s="325"/>
      <c r="AVW112" s="325"/>
      <c r="AVX112" s="325"/>
      <c r="AVY112" s="325"/>
      <c r="AVZ112" s="325"/>
      <c r="AWA112" s="325"/>
      <c r="AWB112" s="325"/>
      <c r="AWC112" s="325"/>
      <c r="AWD112" s="325"/>
      <c r="AWE112" s="325"/>
      <c r="AWF112" s="325"/>
      <c r="AWG112" s="325"/>
      <c r="AWH112" s="325"/>
      <c r="AWI112" s="325"/>
      <c r="AWJ112" s="325"/>
      <c r="AWK112" s="325"/>
      <c r="AWL112" s="324"/>
      <c r="AWM112" s="62"/>
      <c r="AWN112" s="62"/>
      <c r="AWO112" s="62"/>
      <c r="AWP112" s="62"/>
      <c r="AWQ112" s="62"/>
      <c r="AWR112" s="62"/>
      <c r="AWS112" s="62"/>
      <c r="AWT112" s="62"/>
      <c r="AWU112" s="62"/>
      <c r="AWV112" s="62"/>
      <c r="AWW112" s="325"/>
      <c r="AWX112" s="325"/>
      <c r="AWY112" s="325"/>
      <c r="AWZ112" s="325"/>
      <c r="AXA112" s="62"/>
      <c r="AXB112" s="325"/>
      <c r="AXC112" s="325"/>
      <c r="AXD112" s="325"/>
      <c r="AXE112" s="325"/>
      <c r="AXF112" s="62"/>
      <c r="AXG112" s="325"/>
      <c r="AXH112" s="325"/>
      <c r="AXI112" s="325"/>
      <c r="AXJ112" s="325"/>
      <c r="AXK112" s="325"/>
      <c r="AXL112" s="325"/>
      <c r="AXM112" s="325"/>
      <c r="AXN112" s="325"/>
      <c r="AXO112" s="325"/>
      <c r="AXP112" s="325"/>
      <c r="AXQ112" s="325"/>
      <c r="AXR112" s="325"/>
      <c r="AXS112" s="325"/>
      <c r="AXT112" s="325"/>
      <c r="AXU112" s="325"/>
      <c r="AXV112" s="325"/>
      <c r="AXW112" s="325"/>
      <c r="AXX112" s="324"/>
      <c r="AXY112" s="62"/>
      <c r="AXZ112" s="62"/>
      <c r="AYA112" s="62"/>
      <c r="AYB112" s="62"/>
      <c r="AYC112" s="62"/>
      <c r="AYD112" s="62"/>
      <c r="AYE112" s="62"/>
      <c r="AYF112" s="62"/>
      <c r="AYG112" s="62"/>
      <c r="AYH112" s="62"/>
      <c r="AYI112" s="325"/>
      <c r="AYJ112" s="325"/>
      <c r="AYK112" s="325"/>
      <c r="AYL112" s="325"/>
      <c r="AYM112" s="62"/>
      <c r="AYN112" s="325"/>
      <c r="AYO112" s="325"/>
      <c r="AYP112" s="325"/>
      <c r="AYQ112" s="325"/>
      <c r="AYR112" s="62"/>
      <c r="AYS112" s="325"/>
      <c r="AYT112" s="325"/>
      <c r="AYU112" s="325"/>
      <c r="AYV112" s="325"/>
      <c r="AYW112" s="325"/>
      <c r="AYX112" s="325"/>
      <c r="AYY112" s="325"/>
      <c r="AYZ112" s="325"/>
      <c r="AZA112" s="325"/>
      <c r="AZB112" s="325"/>
      <c r="AZC112" s="325"/>
      <c r="AZD112" s="325"/>
      <c r="AZE112" s="325"/>
      <c r="AZF112" s="325"/>
      <c r="AZG112" s="325"/>
      <c r="AZH112" s="325"/>
      <c r="AZI112" s="325"/>
      <c r="AZJ112" s="324"/>
      <c r="AZK112" s="62"/>
      <c r="AZL112" s="62"/>
      <c r="AZM112" s="62"/>
      <c r="AZN112" s="62"/>
      <c r="AZO112" s="62"/>
      <c r="AZP112" s="62"/>
      <c r="AZQ112" s="62"/>
      <c r="AZR112" s="62"/>
      <c r="AZS112" s="62"/>
      <c r="AZT112" s="62"/>
      <c r="AZU112" s="325"/>
      <c r="AZV112" s="325"/>
      <c r="AZW112" s="325"/>
      <c r="AZX112" s="325"/>
      <c r="AZY112" s="62"/>
      <c r="AZZ112" s="325"/>
      <c r="BAA112" s="325"/>
      <c r="BAB112" s="325"/>
      <c r="BAC112" s="325"/>
      <c r="BAD112" s="62"/>
      <c r="BAE112" s="325"/>
      <c r="BAF112" s="325"/>
      <c r="BAG112" s="325"/>
      <c r="BAH112" s="325"/>
      <c r="BAI112" s="325"/>
      <c r="BAJ112" s="325"/>
      <c r="BAK112" s="325"/>
      <c r="BAL112" s="325"/>
      <c r="BAM112" s="325"/>
      <c r="BAN112" s="325"/>
      <c r="BAO112" s="325"/>
      <c r="BAP112" s="325"/>
      <c r="BAQ112" s="325"/>
      <c r="BAR112" s="325"/>
      <c r="BAS112" s="325"/>
      <c r="BAT112" s="325"/>
      <c r="BAU112" s="325"/>
      <c r="BAV112" s="324"/>
      <c r="BAW112" s="62"/>
      <c r="BAX112" s="62"/>
      <c r="BAY112" s="62"/>
      <c r="BAZ112" s="62"/>
      <c r="BBA112" s="62"/>
      <c r="BBB112" s="62"/>
      <c r="BBC112" s="62"/>
      <c r="BBD112" s="62"/>
      <c r="BBE112" s="62"/>
      <c r="BBF112" s="62"/>
      <c r="BBG112" s="325"/>
      <c r="BBH112" s="325"/>
      <c r="BBI112" s="325"/>
      <c r="BBJ112" s="325"/>
      <c r="BBK112" s="62"/>
      <c r="BBL112" s="325"/>
      <c r="BBM112" s="325"/>
      <c r="BBN112" s="325"/>
      <c r="BBO112" s="325"/>
      <c r="BBP112" s="62"/>
      <c r="BBQ112" s="325"/>
      <c r="BBR112" s="325"/>
      <c r="BBS112" s="325"/>
      <c r="BBT112" s="325"/>
      <c r="BBU112" s="325"/>
      <c r="BBV112" s="325"/>
      <c r="BBW112" s="325"/>
      <c r="BBX112" s="325"/>
      <c r="BBY112" s="325"/>
      <c r="BBZ112" s="325"/>
      <c r="BCA112" s="325"/>
      <c r="BCB112" s="325"/>
      <c r="BCC112" s="325"/>
      <c r="BCD112" s="325"/>
      <c r="BCE112" s="325"/>
      <c r="BCF112" s="325"/>
      <c r="BCG112" s="325"/>
      <c r="BCH112" s="324"/>
      <c r="BCI112" s="62"/>
      <c r="BCJ112" s="62"/>
      <c r="BCK112" s="62"/>
      <c r="BCL112" s="62"/>
      <c r="BCM112" s="62"/>
      <c r="BCN112" s="62"/>
      <c r="BCO112" s="62"/>
      <c r="BCP112" s="62"/>
      <c r="BCQ112" s="62"/>
      <c r="BCR112" s="62"/>
      <c r="BCS112" s="325"/>
      <c r="BCT112" s="325"/>
      <c r="BCU112" s="325"/>
      <c r="BCV112" s="325"/>
      <c r="BCW112" s="62"/>
      <c r="BCX112" s="325"/>
      <c r="BCY112" s="325"/>
      <c r="BCZ112" s="325"/>
      <c r="BDA112" s="325"/>
      <c r="BDB112" s="62"/>
      <c r="BDC112" s="325"/>
      <c r="BDD112" s="325"/>
      <c r="BDE112" s="325"/>
      <c r="BDF112" s="325"/>
      <c r="BDG112" s="325"/>
      <c r="BDH112" s="325"/>
      <c r="BDI112" s="325"/>
      <c r="BDJ112" s="325"/>
      <c r="BDK112" s="325"/>
      <c r="BDL112" s="325"/>
      <c r="BDM112" s="325"/>
      <c r="BDN112" s="325"/>
      <c r="BDO112" s="325"/>
      <c r="BDP112" s="325"/>
      <c r="BDQ112" s="325"/>
      <c r="BDR112" s="325"/>
      <c r="BDS112" s="325"/>
      <c r="BDT112" s="324"/>
      <c r="BDU112" s="62"/>
      <c r="BDV112" s="62"/>
      <c r="BDW112" s="62"/>
      <c r="BDX112" s="62"/>
      <c r="BDY112" s="62"/>
      <c r="BDZ112" s="62"/>
      <c r="BEA112" s="62"/>
      <c r="BEB112" s="62"/>
      <c r="BEC112" s="62"/>
      <c r="BED112" s="62"/>
      <c r="BEE112" s="325"/>
      <c r="BEF112" s="325"/>
      <c r="BEG112" s="325"/>
      <c r="BEH112" s="325"/>
      <c r="BEI112" s="62"/>
      <c r="BEJ112" s="325"/>
      <c r="BEK112" s="325"/>
      <c r="BEL112" s="325"/>
      <c r="BEM112" s="325"/>
      <c r="BEN112" s="62"/>
      <c r="BEO112" s="325"/>
      <c r="BEP112" s="325"/>
      <c r="BEQ112" s="325"/>
      <c r="BER112" s="325"/>
      <c r="BES112" s="325"/>
      <c r="BET112" s="325"/>
      <c r="BEU112" s="325"/>
      <c r="BEV112" s="325"/>
      <c r="BEW112" s="325"/>
      <c r="BEX112" s="325"/>
      <c r="BEY112" s="325"/>
      <c r="BEZ112" s="325"/>
      <c r="BFA112" s="325"/>
      <c r="BFB112" s="325"/>
      <c r="BFC112" s="325"/>
      <c r="BFD112" s="325"/>
      <c r="BFE112" s="325"/>
      <c r="BFF112" s="324"/>
      <c r="BFG112" s="62"/>
      <c r="BFH112" s="62"/>
      <c r="BFI112" s="62"/>
      <c r="BFJ112" s="62"/>
      <c r="BFK112" s="62"/>
      <c r="BFL112" s="62"/>
      <c r="BFM112" s="62"/>
      <c r="BFN112" s="62"/>
      <c r="BFO112" s="62"/>
      <c r="BFP112" s="62"/>
      <c r="BFQ112" s="325"/>
      <c r="BFR112" s="325"/>
      <c r="BFS112" s="325"/>
      <c r="BFT112" s="325"/>
      <c r="BFU112" s="62"/>
      <c r="BFV112" s="325"/>
      <c r="BFW112" s="325"/>
      <c r="BFX112" s="325"/>
      <c r="BFY112" s="325"/>
      <c r="BFZ112" s="62"/>
      <c r="BGA112" s="325"/>
      <c r="BGB112" s="325"/>
      <c r="BGC112" s="325"/>
      <c r="BGD112" s="325"/>
      <c r="BGE112" s="325"/>
      <c r="BGF112" s="325"/>
      <c r="BGG112" s="325"/>
      <c r="BGH112" s="325"/>
      <c r="BGI112" s="325"/>
      <c r="BGJ112" s="325"/>
      <c r="BGK112" s="325"/>
      <c r="BGL112" s="325"/>
      <c r="BGM112" s="325"/>
      <c r="BGN112" s="325"/>
      <c r="BGO112" s="325"/>
      <c r="BGP112" s="325"/>
      <c r="BGQ112" s="325"/>
      <c r="BGR112" s="324"/>
      <c r="BGS112" s="62"/>
      <c r="BGT112" s="62"/>
      <c r="BGU112" s="62"/>
      <c r="BGV112" s="62"/>
      <c r="BGW112" s="62"/>
      <c r="BGX112" s="62"/>
      <c r="BGY112" s="62"/>
      <c r="BGZ112" s="62"/>
      <c r="BHA112" s="62"/>
      <c r="BHB112" s="62"/>
      <c r="BHC112" s="325"/>
      <c r="BHD112" s="325"/>
      <c r="BHE112" s="325"/>
      <c r="BHF112" s="325"/>
      <c r="BHG112" s="62"/>
      <c r="BHH112" s="325"/>
      <c r="BHI112" s="325"/>
      <c r="BHJ112" s="325"/>
      <c r="BHK112" s="325"/>
      <c r="BHL112" s="62"/>
      <c r="BHM112" s="325"/>
      <c r="BHN112" s="325"/>
      <c r="BHO112" s="325"/>
      <c r="BHP112" s="325"/>
      <c r="BHQ112" s="325"/>
      <c r="BHR112" s="325"/>
      <c r="BHS112" s="325"/>
      <c r="BHT112" s="325"/>
      <c r="BHU112" s="325"/>
      <c r="BHV112" s="325"/>
      <c r="BHW112" s="325"/>
      <c r="BHX112" s="325"/>
      <c r="BHY112" s="325"/>
      <c r="BHZ112" s="325"/>
      <c r="BIA112" s="325"/>
      <c r="BIB112" s="325"/>
      <c r="BIC112" s="325"/>
      <c r="BID112" s="324"/>
      <c r="BIE112" s="62"/>
      <c r="BIF112" s="62"/>
      <c r="BIG112" s="62"/>
      <c r="BIH112" s="62"/>
      <c r="BII112" s="62"/>
      <c r="BIJ112" s="62"/>
      <c r="BIK112" s="62"/>
      <c r="BIL112" s="62"/>
      <c r="BIM112" s="62"/>
      <c r="BIN112" s="62"/>
      <c r="BIO112" s="325"/>
      <c r="BIP112" s="325"/>
      <c r="BIQ112" s="325"/>
      <c r="BIR112" s="325"/>
      <c r="BIS112" s="62"/>
      <c r="BIT112" s="325"/>
      <c r="BIU112" s="325"/>
      <c r="BIV112" s="325"/>
      <c r="BIW112" s="325"/>
      <c r="BIX112" s="62"/>
      <c r="BIY112" s="325"/>
      <c r="BIZ112" s="325"/>
      <c r="BJA112" s="325"/>
      <c r="BJB112" s="325"/>
      <c r="BJC112" s="325"/>
      <c r="BJD112" s="325"/>
      <c r="BJE112" s="325"/>
      <c r="BJF112" s="325"/>
      <c r="BJG112" s="325"/>
      <c r="BJH112" s="325"/>
      <c r="BJI112" s="325"/>
      <c r="BJJ112" s="325"/>
      <c r="BJK112" s="325"/>
      <c r="BJL112" s="325"/>
      <c r="BJM112" s="325"/>
      <c r="BJN112" s="325"/>
      <c r="BJO112" s="325"/>
      <c r="BJP112" s="324"/>
      <c r="BJQ112" s="62"/>
      <c r="BJR112" s="62"/>
      <c r="BJS112" s="62"/>
      <c r="BJT112" s="62"/>
      <c r="BJU112" s="62"/>
      <c r="BJV112" s="62"/>
      <c r="BJW112" s="62"/>
      <c r="BJX112" s="62"/>
      <c r="BJY112" s="62"/>
      <c r="BJZ112" s="62"/>
      <c r="BKA112" s="325"/>
      <c r="BKB112" s="325"/>
      <c r="BKC112" s="325"/>
      <c r="BKD112" s="325"/>
      <c r="BKE112" s="62"/>
      <c r="BKF112" s="325"/>
      <c r="BKG112" s="325"/>
      <c r="BKH112" s="325"/>
      <c r="BKI112" s="325"/>
      <c r="BKJ112" s="62"/>
      <c r="BKK112" s="325"/>
      <c r="BKL112" s="325"/>
      <c r="BKM112" s="325"/>
      <c r="BKN112" s="325"/>
      <c r="BKO112" s="325"/>
      <c r="BKP112" s="325"/>
      <c r="BKQ112" s="325"/>
      <c r="BKR112" s="325"/>
      <c r="BKS112" s="325"/>
      <c r="BKT112" s="325"/>
      <c r="BKU112" s="325"/>
      <c r="BKV112" s="325"/>
      <c r="BKW112" s="325"/>
      <c r="BKX112" s="325"/>
      <c r="BKY112" s="325"/>
      <c r="BKZ112" s="325"/>
      <c r="BLA112" s="325"/>
      <c r="BLB112" s="324"/>
      <c r="BLC112" s="62"/>
      <c r="BLD112" s="62"/>
      <c r="BLE112" s="62"/>
      <c r="BLF112" s="62"/>
      <c r="BLG112" s="62"/>
      <c r="BLH112" s="62"/>
      <c r="BLI112" s="62"/>
      <c r="BLJ112" s="62"/>
      <c r="BLK112" s="62"/>
      <c r="BLL112" s="62"/>
      <c r="BLM112" s="325"/>
      <c r="BLN112" s="325"/>
      <c r="BLO112" s="325"/>
      <c r="BLP112" s="325"/>
      <c r="BLQ112" s="62"/>
      <c r="BLR112" s="325"/>
      <c r="BLS112" s="325"/>
      <c r="BLT112" s="325"/>
      <c r="BLU112" s="325"/>
      <c r="BLV112" s="62"/>
      <c r="BLW112" s="325"/>
      <c r="BLX112" s="325"/>
      <c r="BLY112" s="325"/>
      <c r="BLZ112" s="325"/>
      <c r="BMA112" s="325"/>
      <c r="BMB112" s="325"/>
      <c r="BMC112" s="325"/>
      <c r="BMD112" s="325"/>
      <c r="BME112" s="325"/>
      <c r="BMF112" s="325"/>
      <c r="BMG112" s="325"/>
      <c r="BMH112" s="325"/>
      <c r="BMI112" s="325"/>
      <c r="BMJ112" s="325"/>
      <c r="BMK112" s="325"/>
      <c r="BML112" s="325"/>
      <c r="BMM112" s="325"/>
      <c r="BMN112" s="324"/>
      <c r="BMO112" s="62"/>
      <c r="BMP112" s="62"/>
      <c r="BMQ112" s="62"/>
      <c r="BMR112" s="62"/>
      <c r="BMS112" s="62"/>
      <c r="BMT112" s="62"/>
      <c r="BMU112" s="62"/>
      <c r="BMV112" s="62"/>
      <c r="BMW112" s="62"/>
      <c r="BMX112" s="62"/>
      <c r="BMY112" s="325"/>
      <c r="BMZ112" s="325"/>
      <c r="BNA112" s="325"/>
      <c r="BNB112" s="325"/>
      <c r="BNC112" s="62"/>
      <c r="BND112" s="325"/>
      <c r="BNE112" s="325"/>
      <c r="BNF112" s="325"/>
      <c r="BNG112" s="325"/>
      <c r="BNH112" s="62"/>
      <c r="BNI112" s="325"/>
      <c r="BNJ112" s="325"/>
      <c r="BNK112" s="325"/>
      <c r="BNL112" s="325"/>
      <c r="BNM112" s="325"/>
      <c r="BNN112" s="325"/>
      <c r="BNO112" s="325"/>
      <c r="BNP112" s="325"/>
      <c r="BNQ112" s="325"/>
      <c r="BNR112" s="325"/>
      <c r="BNS112" s="325"/>
      <c r="BNT112" s="325"/>
      <c r="BNU112" s="325"/>
      <c r="BNV112" s="325"/>
      <c r="BNW112" s="325"/>
      <c r="BNX112" s="325"/>
      <c r="BNY112" s="325"/>
      <c r="BNZ112" s="324"/>
      <c r="BOA112" s="62"/>
      <c r="BOB112" s="62"/>
      <c r="BOC112" s="62"/>
      <c r="BOD112" s="62"/>
      <c r="BOE112" s="62"/>
      <c r="BOF112" s="62"/>
      <c r="BOG112" s="62"/>
      <c r="BOH112" s="62"/>
      <c r="BOI112" s="62"/>
      <c r="BOJ112" s="62"/>
      <c r="BOK112" s="325"/>
      <c r="BOL112" s="325"/>
      <c r="BOM112" s="325"/>
      <c r="BON112" s="325"/>
      <c r="BOO112" s="62"/>
      <c r="BOP112" s="325"/>
      <c r="BOQ112" s="325"/>
      <c r="BOR112" s="325"/>
      <c r="BOS112" s="325"/>
      <c r="BOT112" s="62"/>
      <c r="BOU112" s="325"/>
      <c r="BOV112" s="325"/>
      <c r="BOW112" s="325"/>
      <c r="BOX112" s="325"/>
      <c r="BOY112" s="325"/>
      <c r="BOZ112" s="325"/>
      <c r="BPA112" s="325"/>
      <c r="BPB112" s="325"/>
      <c r="BPC112" s="325"/>
      <c r="BPD112" s="325"/>
      <c r="BPE112" s="325"/>
      <c r="BPF112" s="325"/>
      <c r="BPG112" s="325"/>
      <c r="BPH112" s="325"/>
      <c r="BPI112" s="325"/>
      <c r="BPJ112" s="325"/>
      <c r="BPK112" s="325"/>
      <c r="BPL112" s="324"/>
      <c r="BPM112" s="62"/>
      <c r="BPN112" s="62"/>
      <c r="BPO112" s="62"/>
      <c r="BPP112" s="62"/>
      <c r="BPQ112" s="62"/>
      <c r="BPR112" s="62"/>
      <c r="BPS112" s="62"/>
      <c r="BPT112" s="62"/>
      <c r="BPU112" s="62"/>
      <c r="BPV112" s="62"/>
      <c r="BPW112" s="325"/>
      <c r="BPX112" s="325"/>
      <c r="BPY112" s="325"/>
      <c r="BPZ112" s="325"/>
      <c r="BQA112" s="62"/>
      <c r="BQB112" s="325"/>
      <c r="BQC112" s="325"/>
      <c r="BQD112" s="325"/>
      <c r="BQE112" s="325"/>
      <c r="BQF112" s="62"/>
      <c r="BQG112" s="325"/>
      <c r="BQH112" s="325"/>
      <c r="BQI112" s="325"/>
      <c r="BQJ112" s="325"/>
      <c r="BQK112" s="325"/>
      <c r="BQL112" s="325"/>
      <c r="BQM112" s="325"/>
      <c r="BQN112" s="325"/>
      <c r="BQO112" s="325"/>
      <c r="BQP112" s="325"/>
      <c r="BQQ112" s="325"/>
      <c r="BQR112" s="325"/>
      <c r="BQS112" s="325"/>
      <c r="BQT112" s="325"/>
      <c r="BQU112" s="325"/>
      <c r="BQV112" s="325"/>
      <c r="BQW112" s="325"/>
      <c r="BQX112" s="324"/>
      <c r="BQY112" s="62"/>
      <c r="BQZ112" s="62"/>
      <c r="BRA112" s="62"/>
      <c r="BRB112" s="62"/>
      <c r="BRC112" s="62"/>
      <c r="BRD112" s="62"/>
      <c r="BRE112" s="62"/>
      <c r="BRF112" s="62"/>
      <c r="BRG112" s="62"/>
      <c r="BRH112" s="62"/>
      <c r="BRI112" s="325"/>
      <c r="BRJ112" s="325"/>
      <c r="BRK112" s="325"/>
      <c r="BRL112" s="325"/>
      <c r="BRM112" s="62"/>
      <c r="BRN112" s="325"/>
      <c r="BRO112" s="325"/>
      <c r="BRP112" s="325"/>
      <c r="BRQ112" s="325"/>
      <c r="BRR112" s="62"/>
      <c r="BRS112" s="325"/>
      <c r="BRT112" s="325"/>
      <c r="BRU112" s="325"/>
      <c r="BRV112" s="325"/>
      <c r="BRW112" s="325"/>
      <c r="BRX112" s="325"/>
      <c r="BRY112" s="325"/>
      <c r="BRZ112" s="325"/>
      <c r="BSA112" s="325"/>
      <c r="BSB112" s="325"/>
      <c r="BSC112" s="325"/>
      <c r="BSD112" s="325"/>
      <c r="BSE112" s="325"/>
      <c r="BSF112" s="325"/>
      <c r="BSG112" s="325"/>
      <c r="BSH112" s="325"/>
      <c r="BSI112" s="325"/>
      <c r="BSJ112" s="324"/>
      <c r="BSK112" s="62"/>
      <c r="BSL112" s="62"/>
      <c r="BSM112" s="62"/>
      <c r="BSN112" s="62"/>
      <c r="BSO112" s="62"/>
      <c r="BSP112" s="62"/>
      <c r="BSQ112" s="62"/>
      <c r="BSR112" s="62"/>
      <c r="BSS112" s="62"/>
      <c r="BST112" s="62"/>
      <c r="BSU112" s="325"/>
      <c r="BSV112" s="325"/>
      <c r="BSW112" s="325"/>
      <c r="BSX112" s="325"/>
      <c r="BSY112" s="62"/>
      <c r="BSZ112" s="325"/>
      <c r="BTA112" s="325"/>
      <c r="BTB112" s="325"/>
      <c r="BTC112" s="325"/>
      <c r="BTD112" s="62"/>
      <c r="BTE112" s="325"/>
      <c r="BTF112" s="325"/>
      <c r="BTG112" s="325"/>
      <c r="BTH112" s="325"/>
      <c r="BTI112" s="325"/>
      <c r="BTJ112" s="325"/>
      <c r="BTK112" s="325"/>
      <c r="BTL112" s="325"/>
      <c r="BTM112" s="325"/>
      <c r="BTN112" s="325"/>
      <c r="BTO112" s="325"/>
      <c r="BTP112" s="325"/>
      <c r="BTQ112" s="325"/>
      <c r="BTR112" s="325"/>
      <c r="BTS112" s="325"/>
      <c r="BTT112" s="325"/>
      <c r="BTU112" s="325"/>
      <c r="BTV112" s="324"/>
      <c r="BTW112" s="62"/>
      <c r="BTX112" s="62"/>
      <c r="BTY112" s="62"/>
      <c r="BTZ112" s="62"/>
      <c r="BUA112" s="62"/>
      <c r="BUB112" s="62"/>
      <c r="BUC112" s="62"/>
      <c r="BUD112" s="62"/>
      <c r="BUE112" s="62"/>
      <c r="BUF112" s="62"/>
      <c r="BUG112" s="325"/>
      <c r="BUH112" s="325"/>
      <c r="BUI112" s="325"/>
      <c r="BUJ112" s="325"/>
      <c r="BUK112" s="62"/>
      <c r="BUL112" s="325"/>
      <c r="BUM112" s="325"/>
      <c r="BUN112" s="325"/>
      <c r="BUO112" s="325"/>
      <c r="BUP112" s="62"/>
      <c r="BUQ112" s="325"/>
      <c r="BUR112" s="325"/>
      <c r="BUS112" s="325"/>
      <c r="BUT112" s="325"/>
      <c r="BUU112" s="325"/>
      <c r="BUV112" s="325"/>
      <c r="BUW112" s="325"/>
      <c r="BUX112" s="325"/>
      <c r="BUY112" s="325"/>
      <c r="BUZ112" s="325"/>
      <c r="BVA112" s="325"/>
      <c r="BVB112" s="325"/>
      <c r="BVC112" s="325"/>
      <c r="BVD112" s="325"/>
      <c r="BVE112" s="325"/>
      <c r="BVF112" s="325"/>
      <c r="BVG112" s="325"/>
      <c r="BVH112" s="324"/>
      <c r="BVI112" s="62"/>
      <c r="BVJ112" s="62"/>
      <c r="BVK112" s="62"/>
      <c r="BVL112" s="62"/>
      <c r="BVM112" s="62"/>
      <c r="BVN112" s="62"/>
      <c r="BVO112" s="62"/>
      <c r="BVP112" s="62"/>
      <c r="BVQ112" s="62"/>
      <c r="BVR112" s="62"/>
      <c r="BVS112" s="325"/>
      <c r="BVT112" s="325"/>
      <c r="BVU112" s="325"/>
      <c r="BVV112" s="325"/>
      <c r="BVW112" s="62"/>
      <c r="BVX112" s="325"/>
      <c r="BVY112" s="325"/>
      <c r="BVZ112" s="325"/>
      <c r="BWA112" s="325"/>
      <c r="BWB112" s="62"/>
      <c r="BWC112" s="325"/>
      <c r="BWD112" s="325"/>
      <c r="BWE112" s="325"/>
      <c r="BWF112" s="325"/>
      <c r="BWG112" s="325"/>
      <c r="BWH112" s="325"/>
      <c r="BWI112" s="325"/>
      <c r="BWJ112" s="325"/>
      <c r="BWK112" s="325"/>
      <c r="BWL112" s="325"/>
      <c r="BWM112" s="325"/>
      <c r="BWN112" s="325"/>
      <c r="BWO112" s="325"/>
      <c r="BWP112" s="325"/>
      <c r="BWQ112" s="325"/>
      <c r="BWR112" s="325"/>
      <c r="BWS112" s="325"/>
      <c r="BWT112" s="324"/>
      <c r="BWU112" s="62"/>
      <c r="BWV112" s="62"/>
      <c r="BWW112" s="62"/>
      <c r="BWX112" s="62"/>
      <c r="BWY112" s="62"/>
      <c r="BWZ112" s="62"/>
      <c r="BXA112" s="62"/>
      <c r="BXB112" s="62"/>
      <c r="BXC112" s="62"/>
      <c r="BXD112" s="62"/>
      <c r="BXE112" s="325"/>
      <c r="BXF112" s="325"/>
      <c r="BXG112" s="325"/>
      <c r="BXH112" s="325"/>
      <c r="BXI112" s="62"/>
      <c r="BXJ112" s="325"/>
      <c r="BXK112" s="325"/>
      <c r="BXL112" s="325"/>
      <c r="BXM112" s="325"/>
      <c r="BXN112" s="62"/>
      <c r="BXO112" s="325"/>
      <c r="BXP112" s="325"/>
      <c r="BXQ112" s="325"/>
      <c r="BXR112" s="325"/>
      <c r="BXS112" s="325"/>
      <c r="BXT112" s="325"/>
      <c r="BXU112" s="325"/>
      <c r="BXV112" s="325"/>
      <c r="BXW112" s="325"/>
      <c r="BXX112" s="325"/>
      <c r="BXY112" s="325"/>
      <c r="BXZ112" s="325"/>
      <c r="BYA112" s="325"/>
      <c r="BYB112" s="325"/>
      <c r="BYC112" s="325"/>
      <c r="BYD112" s="325"/>
      <c r="BYE112" s="325"/>
      <c r="BYF112" s="324"/>
      <c r="BYG112" s="62"/>
      <c r="BYH112" s="62"/>
      <c r="BYI112" s="62"/>
      <c r="BYJ112" s="62"/>
      <c r="BYK112" s="62"/>
      <c r="BYL112" s="62"/>
      <c r="BYM112" s="62"/>
      <c r="BYN112" s="62"/>
      <c r="BYO112" s="62"/>
      <c r="BYP112" s="62"/>
      <c r="BYQ112" s="325"/>
      <c r="BYR112" s="325"/>
      <c r="BYS112" s="325"/>
      <c r="BYT112" s="325"/>
      <c r="BYU112" s="62"/>
      <c r="BYV112" s="325"/>
      <c r="BYW112" s="325"/>
      <c r="BYX112" s="325"/>
      <c r="BYY112" s="325"/>
      <c r="BYZ112" s="62"/>
      <c r="BZA112" s="325"/>
      <c r="BZB112" s="325"/>
      <c r="BZC112" s="325"/>
      <c r="BZD112" s="325"/>
      <c r="BZE112" s="325"/>
      <c r="BZF112" s="325"/>
      <c r="BZG112" s="325"/>
      <c r="BZH112" s="325"/>
      <c r="BZI112" s="325"/>
      <c r="BZJ112" s="325"/>
      <c r="BZK112" s="325"/>
      <c r="BZL112" s="325"/>
      <c r="BZM112" s="325"/>
      <c r="BZN112" s="325"/>
      <c r="BZO112" s="325"/>
      <c r="BZP112" s="325"/>
      <c r="BZQ112" s="325"/>
      <c r="BZR112" s="324"/>
      <c r="BZS112" s="62"/>
      <c r="BZT112" s="62"/>
      <c r="BZU112" s="62"/>
      <c r="BZV112" s="62"/>
      <c r="BZW112" s="62"/>
      <c r="BZX112" s="62"/>
      <c r="BZY112" s="62"/>
      <c r="BZZ112" s="62"/>
      <c r="CAA112" s="62"/>
      <c r="CAB112" s="62"/>
      <c r="CAC112" s="325"/>
      <c r="CAD112" s="325"/>
      <c r="CAE112" s="325"/>
      <c r="CAF112" s="325"/>
      <c r="CAG112" s="62"/>
      <c r="CAH112" s="325"/>
      <c r="CAI112" s="325"/>
      <c r="CAJ112" s="325"/>
      <c r="CAK112" s="325"/>
      <c r="CAL112" s="62"/>
      <c r="CAM112" s="325"/>
      <c r="CAN112" s="325"/>
      <c r="CAO112" s="325"/>
      <c r="CAP112" s="325"/>
      <c r="CAQ112" s="325"/>
      <c r="CAR112" s="325"/>
      <c r="CAS112" s="325"/>
      <c r="CAT112" s="325"/>
      <c r="CAU112" s="325"/>
      <c r="CAV112" s="325"/>
      <c r="CAW112" s="325"/>
      <c r="CAX112" s="325"/>
      <c r="CAY112" s="325"/>
      <c r="CAZ112" s="325"/>
      <c r="CBA112" s="325"/>
      <c r="CBB112" s="325"/>
      <c r="CBC112" s="325"/>
      <c r="CBD112" s="324"/>
      <c r="CBE112" s="62"/>
      <c r="CBF112" s="62"/>
      <c r="CBG112" s="62"/>
      <c r="CBH112" s="62"/>
      <c r="CBI112" s="62"/>
      <c r="CBJ112" s="62"/>
      <c r="CBK112" s="62"/>
      <c r="CBL112" s="62"/>
      <c r="CBM112" s="62"/>
      <c r="CBN112" s="62"/>
      <c r="CBO112" s="325"/>
      <c r="CBP112" s="325"/>
      <c r="CBQ112" s="325"/>
      <c r="CBR112" s="325"/>
      <c r="CBS112" s="62"/>
      <c r="CBT112" s="325"/>
      <c r="CBU112" s="325"/>
      <c r="CBV112" s="325"/>
      <c r="CBW112" s="325"/>
      <c r="CBX112" s="62"/>
      <c r="CBY112" s="325"/>
      <c r="CBZ112" s="325"/>
      <c r="CCA112" s="325"/>
      <c r="CCB112" s="325"/>
      <c r="CCC112" s="325"/>
      <c r="CCD112" s="325"/>
      <c r="CCE112" s="325"/>
      <c r="CCF112" s="325"/>
      <c r="CCG112" s="325"/>
      <c r="CCH112" s="325"/>
      <c r="CCI112" s="325"/>
      <c r="CCJ112" s="325"/>
      <c r="CCK112" s="325"/>
      <c r="CCL112" s="325"/>
      <c r="CCM112" s="325"/>
      <c r="CCN112" s="325"/>
      <c r="CCO112" s="325"/>
      <c r="CCP112" s="324"/>
      <c r="CCQ112" s="62"/>
      <c r="CCR112" s="62"/>
      <c r="CCS112" s="62"/>
      <c r="CCT112" s="62"/>
      <c r="CCU112" s="62"/>
      <c r="CCV112" s="62"/>
      <c r="CCW112" s="62"/>
      <c r="CCX112" s="62"/>
      <c r="CCY112" s="62"/>
      <c r="CCZ112" s="62"/>
      <c r="CDA112" s="325"/>
      <c r="CDB112" s="325"/>
      <c r="CDC112" s="325"/>
      <c r="CDD112" s="325"/>
      <c r="CDE112" s="62"/>
      <c r="CDF112" s="325"/>
      <c r="CDG112" s="325"/>
      <c r="CDH112" s="325"/>
      <c r="CDI112" s="325"/>
      <c r="CDJ112" s="62"/>
      <c r="CDK112" s="325"/>
      <c r="CDL112" s="325"/>
      <c r="CDM112" s="325"/>
      <c r="CDN112" s="325"/>
      <c r="CDO112" s="325"/>
      <c r="CDP112" s="325"/>
      <c r="CDQ112" s="325"/>
      <c r="CDR112" s="325"/>
      <c r="CDS112" s="325"/>
      <c r="CDT112" s="325"/>
      <c r="CDU112" s="325"/>
      <c r="CDV112" s="325"/>
      <c r="CDW112" s="325"/>
      <c r="CDX112" s="325"/>
      <c r="CDY112" s="325"/>
      <c r="CDZ112" s="325"/>
      <c r="CEA112" s="325"/>
      <c r="CEB112" s="324"/>
      <c r="CEC112" s="62"/>
      <c r="CED112" s="62"/>
      <c r="CEE112" s="62"/>
      <c r="CEF112" s="62"/>
      <c r="CEG112" s="62"/>
      <c r="CEH112" s="62"/>
      <c r="CEI112" s="62"/>
      <c r="CEJ112" s="62"/>
      <c r="CEK112" s="62"/>
      <c r="CEL112" s="62"/>
      <c r="CEM112" s="325"/>
      <c r="CEN112" s="325"/>
      <c r="CEO112" s="325"/>
      <c r="CEP112" s="325"/>
      <c r="CEQ112" s="62"/>
      <c r="CER112" s="325"/>
      <c r="CES112" s="325"/>
      <c r="CET112" s="325"/>
      <c r="CEU112" s="325"/>
      <c r="CEV112" s="62"/>
      <c r="CEW112" s="325"/>
      <c r="CEX112" s="325"/>
      <c r="CEY112" s="325"/>
      <c r="CEZ112" s="325"/>
      <c r="CFA112" s="325"/>
      <c r="CFB112" s="325"/>
      <c r="CFC112" s="325"/>
      <c r="CFD112" s="325"/>
      <c r="CFE112" s="325"/>
      <c r="CFF112" s="325"/>
      <c r="CFG112" s="325"/>
      <c r="CFH112" s="325"/>
      <c r="CFI112" s="325"/>
      <c r="CFJ112" s="325"/>
      <c r="CFK112" s="325"/>
      <c r="CFL112" s="325"/>
      <c r="CFM112" s="325"/>
      <c r="CFN112" s="324"/>
      <c r="CFO112" s="62"/>
      <c r="CFP112" s="62"/>
      <c r="CFQ112" s="62"/>
      <c r="CFR112" s="62"/>
      <c r="CFS112" s="62"/>
      <c r="CFT112" s="62"/>
      <c r="CFU112" s="62"/>
      <c r="CFV112" s="62"/>
      <c r="CFW112" s="62"/>
      <c r="CFX112" s="62"/>
      <c r="CFY112" s="325"/>
      <c r="CFZ112" s="325"/>
      <c r="CGA112" s="325"/>
      <c r="CGB112" s="325"/>
      <c r="CGC112" s="62"/>
      <c r="CGD112" s="325"/>
      <c r="CGE112" s="325"/>
      <c r="CGF112" s="325"/>
      <c r="CGG112" s="325"/>
      <c r="CGH112" s="62"/>
      <c r="CGI112" s="325"/>
      <c r="CGJ112" s="325"/>
      <c r="CGK112" s="325"/>
      <c r="CGL112" s="325"/>
      <c r="CGM112" s="325"/>
      <c r="CGN112" s="325"/>
      <c r="CGO112" s="325"/>
      <c r="CGP112" s="325"/>
      <c r="CGQ112" s="325"/>
      <c r="CGR112" s="325"/>
      <c r="CGS112" s="325"/>
      <c r="CGT112" s="325"/>
      <c r="CGU112" s="325"/>
      <c r="CGV112" s="325"/>
      <c r="CGW112" s="325"/>
      <c r="CGX112" s="325"/>
      <c r="CGY112" s="325"/>
      <c r="CGZ112" s="324"/>
      <c r="CHA112" s="62"/>
      <c r="CHB112" s="62"/>
      <c r="CHC112" s="62"/>
      <c r="CHD112" s="62"/>
      <c r="CHE112" s="62"/>
      <c r="CHF112" s="62"/>
      <c r="CHG112" s="62"/>
      <c r="CHH112" s="62"/>
      <c r="CHI112" s="62"/>
      <c r="CHJ112" s="62"/>
      <c r="CHK112" s="325"/>
      <c r="CHL112" s="325"/>
      <c r="CHM112" s="325"/>
      <c r="CHN112" s="325"/>
      <c r="CHO112" s="62"/>
      <c r="CHP112" s="325"/>
      <c r="CHQ112" s="325"/>
      <c r="CHR112" s="325"/>
      <c r="CHS112" s="325"/>
      <c r="CHT112" s="62"/>
      <c r="CHU112" s="325"/>
      <c r="CHV112" s="325"/>
      <c r="CHW112" s="325"/>
      <c r="CHX112" s="325"/>
      <c r="CHY112" s="325"/>
      <c r="CHZ112" s="325"/>
      <c r="CIA112" s="325"/>
      <c r="CIB112" s="325"/>
      <c r="CIC112" s="325"/>
      <c r="CID112" s="325"/>
      <c r="CIE112" s="325"/>
      <c r="CIF112" s="325"/>
      <c r="CIG112" s="325"/>
      <c r="CIH112" s="325"/>
      <c r="CII112" s="325"/>
      <c r="CIJ112" s="325"/>
      <c r="CIK112" s="325"/>
      <c r="CIL112" s="324"/>
      <c r="CIM112" s="62"/>
      <c r="CIN112" s="62"/>
      <c r="CIO112" s="62"/>
      <c r="CIP112" s="62"/>
      <c r="CIQ112" s="62"/>
      <c r="CIR112" s="62"/>
      <c r="CIS112" s="62"/>
      <c r="CIT112" s="62"/>
      <c r="CIU112" s="62"/>
      <c r="CIV112" s="62"/>
      <c r="CIW112" s="325"/>
      <c r="CIX112" s="325"/>
      <c r="CIY112" s="325"/>
      <c r="CIZ112" s="325"/>
      <c r="CJA112" s="62"/>
      <c r="CJB112" s="325"/>
      <c r="CJC112" s="325"/>
      <c r="CJD112" s="325"/>
      <c r="CJE112" s="325"/>
      <c r="CJF112" s="62"/>
      <c r="CJG112" s="325"/>
      <c r="CJH112" s="325"/>
      <c r="CJI112" s="325"/>
      <c r="CJJ112" s="325"/>
      <c r="CJK112" s="325"/>
      <c r="CJL112" s="325"/>
      <c r="CJM112" s="325"/>
      <c r="CJN112" s="325"/>
      <c r="CJO112" s="325"/>
      <c r="CJP112" s="325"/>
      <c r="CJQ112" s="325"/>
      <c r="CJR112" s="325"/>
      <c r="CJS112" s="325"/>
      <c r="CJT112" s="325"/>
      <c r="CJU112" s="325"/>
      <c r="CJV112" s="325"/>
      <c r="CJW112" s="325"/>
      <c r="CJX112" s="324"/>
      <c r="CJY112" s="62"/>
      <c r="CJZ112" s="62"/>
      <c r="CKA112" s="62"/>
      <c r="CKB112" s="62"/>
      <c r="CKC112" s="62"/>
      <c r="CKD112" s="62"/>
      <c r="CKE112" s="62"/>
      <c r="CKF112" s="62"/>
      <c r="CKG112" s="62"/>
      <c r="CKH112" s="62"/>
      <c r="CKI112" s="325"/>
      <c r="CKJ112" s="325"/>
      <c r="CKK112" s="325"/>
      <c r="CKL112" s="325"/>
      <c r="CKM112" s="62"/>
      <c r="CKN112" s="325"/>
      <c r="CKO112" s="325"/>
      <c r="CKP112" s="325"/>
      <c r="CKQ112" s="325"/>
      <c r="CKR112" s="62"/>
      <c r="CKS112" s="325"/>
      <c r="CKT112" s="325"/>
      <c r="CKU112" s="325"/>
      <c r="CKV112" s="325"/>
      <c r="CKW112" s="325"/>
      <c r="CKX112" s="325"/>
      <c r="CKY112" s="325"/>
      <c r="CKZ112" s="325"/>
      <c r="CLA112" s="325"/>
      <c r="CLB112" s="325"/>
      <c r="CLC112" s="325"/>
      <c r="CLD112" s="325"/>
      <c r="CLE112" s="325"/>
      <c r="CLF112" s="325"/>
      <c r="CLG112" s="325"/>
      <c r="CLH112" s="325"/>
      <c r="CLI112" s="325"/>
      <c r="CLJ112" s="324"/>
      <c r="CLK112" s="62"/>
      <c r="CLL112" s="62"/>
      <c r="CLM112" s="62"/>
      <c r="CLN112" s="62"/>
      <c r="CLO112" s="62"/>
      <c r="CLP112" s="62"/>
      <c r="CLQ112" s="62"/>
      <c r="CLR112" s="62"/>
      <c r="CLS112" s="62"/>
      <c r="CLT112" s="62"/>
      <c r="CLU112" s="325"/>
      <c r="CLV112" s="325"/>
      <c r="CLW112" s="325"/>
      <c r="CLX112" s="325"/>
      <c r="CLY112" s="62"/>
      <c r="CLZ112" s="325"/>
      <c r="CMA112" s="325"/>
      <c r="CMB112" s="325"/>
      <c r="CMC112" s="325"/>
      <c r="CMD112" s="62"/>
      <c r="CME112" s="325"/>
      <c r="CMF112" s="325"/>
      <c r="CMG112" s="325"/>
      <c r="CMH112" s="325"/>
      <c r="CMI112" s="325"/>
      <c r="CMJ112" s="325"/>
      <c r="CMK112" s="325"/>
      <c r="CML112" s="325"/>
      <c r="CMM112" s="325"/>
      <c r="CMN112" s="325"/>
      <c r="CMO112" s="325"/>
      <c r="CMP112" s="325"/>
      <c r="CMQ112" s="325"/>
      <c r="CMR112" s="325"/>
      <c r="CMS112" s="325"/>
      <c r="CMT112" s="325"/>
      <c r="CMU112" s="325"/>
      <c r="CMV112" s="324"/>
      <c r="CMW112" s="62"/>
      <c r="CMX112" s="62"/>
      <c r="CMY112" s="62"/>
      <c r="CMZ112" s="62"/>
      <c r="CNA112" s="62"/>
      <c r="CNB112" s="62"/>
      <c r="CNC112" s="62"/>
      <c r="CND112" s="62"/>
      <c r="CNE112" s="62"/>
      <c r="CNF112" s="62"/>
      <c r="CNG112" s="325"/>
      <c r="CNH112" s="325"/>
      <c r="CNI112" s="325"/>
      <c r="CNJ112" s="325"/>
      <c r="CNK112" s="62"/>
      <c r="CNL112" s="325"/>
      <c r="CNM112" s="325"/>
      <c r="CNN112" s="325"/>
      <c r="CNO112" s="325"/>
      <c r="CNP112" s="62"/>
      <c r="CNQ112" s="325"/>
      <c r="CNR112" s="325"/>
      <c r="CNS112" s="325"/>
      <c r="CNT112" s="325"/>
      <c r="CNU112" s="325"/>
      <c r="CNV112" s="325"/>
      <c r="CNW112" s="325"/>
      <c r="CNX112" s="325"/>
      <c r="CNY112" s="325"/>
      <c r="CNZ112" s="325"/>
      <c r="COA112" s="325"/>
      <c r="COB112" s="325"/>
      <c r="COC112" s="325"/>
      <c r="COD112" s="325"/>
      <c r="COE112" s="325"/>
      <c r="COF112" s="325"/>
      <c r="COG112" s="325"/>
      <c r="COH112" s="324"/>
      <c r="COI112" s="62"/>
      <c r="COJ112" s="62"/>
      <c r="COK112" s="62"/>
      <c r="COL112" s="62"/>
      <c r="COM112" s="62"/>
      <c r="CON112" s="62"/>
      <c r="COO112" s="62"/>
      <c r="COP112" s="62"/>
      <c r="COQ112" s="62"/>
      <c r="COR112" s="62"/>
      <c r="COS112" s="325"/>
      <c r="COT112" s="325"/>
      <c r="COU112" s="325"/>
      <c r="COV112" s="325"/>
      <c r="COW112" s="62"/>
      <c r="COX112" s="325"/>
      <c r="COY112" s="325"/>
      <c r="COZ112" s="325"/>
      <c r="CPA112" s="325"/>
      <c r="CPB112" s="62"/>
      <c r="CPC112" s="325"/>
      <c r="CPD112" s="325"/>
      <c r="CPE112" s="325"/>
      <c r="CPF112" s="325"/>
      <c r="CPG112" s="325"/>
      <c r="CPH112" s="325"/>
      <c r="CPI112" s="325"/>
      <c r="CPJ112" s="325"/>
      <c r="CPK112" s="325"/>
      <c r="CPL112" s="325"/>
      <c r="CPM112" s="325"/>
      <c r="CPN112" s="325"/>
      <c r="CPO112" s="325"/>
      <c r="CPP112" s="325"/>
      <c r="CPQ112" s="325"/>
      <c r="CPR112" s="325"/>
      <c r="CPS112" s="325"/>
      <c r="CPT112" s="324"/>
      <c r="CPU112" s="62"/>
      <c r="CPV112" s="62"/>
      <c r="CPW112" s="62"/>
      <c r="CPX112" s="62"/>
      <c r="CPY112" s="62"/>
      <c r="CPZ112" s="62"/>
      <c r="CQA112" s="62"/>
      <c r="CQB112" s="62"/>
      <c r="CQC112" s="62"/>
      <c r="CQD112" s="62"/>
      <c r="CQE112" s="325"/>
      <c r="CQF112" s="325"/>
      <c r="CQG112" s="325"/>
      <c r="CQH112" s="325"/>
      <c r="CQI112" s="62"/>
      <c r="CQJ112" s="325"/>
      <c r="CQK112" s="325"/>
      <c r="CQL112" s="325"/>
      <c r="CQM112" s="325"/>
      <c r="CQN112" s="62"/>
      <c r="CQO112" s="325"/>
      <c r="CQP112" s="325"/>
      <c r="CQQ112" s="325"/>
      <c r="CQR112" s="325"/>
      <c r="CQS112" s="325"/>
      <c r="CQT112" s="325"/>
      <c r="CQU112" s="325"/>
      <c r="CQV112" s="325"/>
      <c r="CQW112" s="325"/>
      <c r="CQX112" s="325"/>
      <c r="CQY112" s="325"/>
      <c r="CQZ112" s="325"/>
      <c r="CRA112" s="325"/>
      <c r="CRB112" s="325"/>
      <c r="CRC112" s="325"/>
      <c r="CRD112" s="325"/>
      <c r="CRE112" s="325"/>
      <c r="CRF112" s="324"/>
      <c r="CRG112" s="62"/>
      <c r="CRH112" s="62"/>
      <c r="CRI112" s="62"/>
      <c r="CRJ112" s="62"/>
      <c r="CRK112" s="62"/>
      <c r="CRL112" s="62"/>
      <c r="CRM112" s="62"/>
      <c r="CRN112" s="62"/>
      <c r="CRO112" s="62"/>
      <c r="CRP112" s="62"/>
      <c r="CRQ112" s="325"/>
      <c r="CRR112" s="325"/>
      <c r="CRS112" s="325"/>
      <c r="CRT112" s="325"/>
      <c r="CRU112" s="62"/>
      <c r="CRV112" s="325"/>
      <c r="CRW112" s="325"/>
      <c r="CRX112" s="325"/>
      <c r="CRY112" s="325"/>
      <c r="CRZ112" s="62"/>
      <c r="CSA112" s="325"/>
      <c r="CSB112" s="325"/>
      <c r="CSC112" s="325"/>
      <c r="CSD112" s="325"/>
      <c r="CSE112" s="325"/>
      <c r="CSF112" s="325"/>
      <c r="CSG112" s="325"/>
      <c r="CSH112" s="325"/>
      <c r="CSI112" s="325"/>
      <c r="CSJ112" s="325"/>
      <c r="CSK112" s="325"/>
      <c r="CSL112" s="325"/>
      <c r="CSM112" s="325"/>
      <c r="CSN112" s="325"/>
      <c r="CSO112" s="325"/>
      <c r="CSP112" s="325"/>
      <c r="CSQ112" s="325"/>
      <c r="CSR112" s="324"/>
      <c r="CSS112" s="62"/>
      <c r="CST112" s="62"/>
      <c r="CSU112" s="62"/>
      <c r="CSV112" s="62"/>
      <c r="CSW112" s="62"/>
      <c r="CSX112" s="62"/>
      <c r="CSY112" s="62"/>
      <c r="CSZ112" s="62"/>
      <c r="CTA112" s="62"/>
      <c r="CTB112" s="62"/>
      <c r="CTC112" s="325"/>
      <c r="CTD112" s="325"/>
      <c r="CTE112" s="325"/>
      <c r="CTF112" s="325"/>
      <c r="CTG112" s="62"/>
      <c r="CTH112" s="325"/>
      <c r="CTI112" s="325"/>
      <c r="CTJ112" s="325"/>
      <c r="CTK112" s="325"/>
      <c r="CTL112" s="62"/>
      <c r="CTM112" s="325"/>
      <c r="CTN112" s="325"/>
      <c r="CTO112" s="325"/>
      <c r="CTP112" s="325"/>
      <c r="CTQ112" s="325"/>
      <c r="CTR112" s="325"/>
      <c r="CTS112" s="325"/>
      <c r="CTT112" s="325"/>
      <c r="CTU112" s="325"/>
      <c r="CTV112" s="325"/>
      <c r="CTW112" s="325"/>
      <c r="CTX112" s="325"/>
      <c r="CTY112" s="325"/>
      <c r="CTZ112" s="325"/>
      <c r="CUA112" s="325"/>
      <c r="CUB112" s="325"/>
      <c r="CUC112" s="325"/>
      <c r="CUD112" s="324"/>
      <c r="CUE112" s="62"/>
      <c r="CUF112" s="62"/>
      <c r="CUG112" s="62"/>
      <c r="CUH112" s="62"/>
      <c r="CUI112" s="62"/>
      <c r="CUJ112" s="62"/>
      <c r="CUK112" s="62"/>
      <c r="CUL112" s="62"/>
      <c r="CUM112" s="62"/>
      <c r="CUN112" s="62"/>
      <c r="CUO112" s="325"/>
      <c r="CUP112" s="325"/>
      <c r="CUQ112" s="325"/>
      <c r="CUR112" s="325"/>
      <c r="CUS112" s="62"/>
      <c r="CUT112" s="325"/>
      <c r="CUU112" s="325"/>
      <c r="CUV112" s="325"/>
      <c r="CUW112" s="325"/>
      <c r="CUX112" s="62"/>
      <c r="CUY112" s="325"/>
      <c r="CUZ112" s="325"/>
      <c r="CVA112" s="325"/>
      <c r="CVB112" s="325"/>
      <c r="CVC112" s="325"/>
      <c r="CVD112" s="325"/>
      <c r="CVE112" s="325"/>
      <c r="CVF112" s="325"/>
      <c r="CVG112" s="325"/>
      <c r="CVH112" s="325"/>
      <c r="CVI112" s="325"/>
      <c r="CVJ112" s="325"/>
      <c r="CVK112" s="325"/>
      <c r="CVL112" s="325"/>
      <c r="CVM112" s="325"/>
      <c r="CVN112" s="325"/>
      <c r="CVO112" s="325"/>
      <c r="CVP112" s="324"/>
      <c r="CVQ112" s="62"/>
      <c r="CVR112" s="62"/>
      <c r="CVS112" s="62"/>
      <c r="CVT112" s="62"/>
      <c r="CVU112" s="62"/>
      <c r="CVV112" s="62"/>
      <c r="CVW112" s="62"/>
      <c r="CVX112" s="62"/>
      <c r="CVY112" s="62"/>
      <c r="CVZ112" s="62"/>
      <c r="CWA112" s="325"/>
      <c r="CWB112" s="325"/>
      <c r="CWC112" s="325"/>
      <c r="CWD112" s="325"/>
      <c r="CWE112" s="62"/>
      <c r="CWF112" s="325"/>
      <c r="CWG112" s="325"/>
      <c r="CWH112" s="325"/>
      <c r="CWI112" s="325"/>
      <c r="CWJ112" s="62"/>
      <c r="CWK112" s="325"/>
      <c r="CWL112" s="325"/>
      <c r="CWM112" s="325"/>
      <c r="CWN112" s="325"/>
      <c r="CWO112" s="325"/>
      <c r="CWP112" s="325"/>
      <c r="CWQ112" s="325"/>
      <c r="CWR112" s="325"/>
      <c r="CWS112" s="325"/>
      <c r="CWT112" s="325"/>
      <c r="CWU112" s="325"/>
      <c r="CWV112" s="325"/>
      <c r="CWW112" s="325"/>
      <c r="CWX112" s="325"/>
      <c r="CWY112" s="325"/>
      <c r="CWZ112" s="325"/>
      <c r="CXA112" s="325"/>
      <c r="CXB112" s="324"/>
      <c r="CXC112" s="62"/>
      <c r="CXD112" s="62"/>
      <c r="CXE112" s="62"/>
      <c r="CXF112" s="62"/>
      <c r="CXG112" s="62"/>
      <c r="CXH112" s="62"/>
      <c r="CXI112" s="62"/>
      <c r="CXJ112" s="62"/>
      <c r="CXK112" s="62"/>
      <c r="CXL112" s="62"/>
      <c r="CXM112" s="325"/>
      <c r="CXN112" s="325"/>
      <c r="CXO112" s="325"/>
      <c r="CXP112" s="325"/>
      <c r="CXQ112" s="62"/>
      <c r="CXR112" s="325"/>
      <c r="CXS112" s="325"/>
      <c r="CXT112" s="325"/>
      <c r="CXU112" s="325"/>
      <c r="CXV112" s="62"/>
      <c r="CXW112" s="325"/>
      <c r="CXX112" s="325"/>
      <c r="CXY112" s="325"/>
      <c r="CXZ112" s="325"/>
      <c r="CYA112" s="325"/>
      <c r="CYB112" s="325"/>
      <c r="CYC112" s="325"/>
      <c r="CYD112" s="325"/>
      <c r="CYE112" s="325"/>
      <c r="CYF112" s="325"/>
      <c r="CYG112" s="325"/>
      <c r="CYH112" s="325"/>
      <c r="CYI112" s="325"/>
      <c r="CYJ112" s="325"/>
      <c r="CYK112" s="325"/>
      <c r="CYL112" s="325"/>
      <c r="CYM112" s="325"/>
      <c r="CYN112" s="324"/>
      <c r="CYO112" s="62"/>
      <c r="CYP112" s="62"/>
      <c r="CYQ112" s="62"/>
      <c r="CYR112" s="62"/>
      <c r="CYS112" s="62"/>
      <c r="CYT112" s="62"/>
      <c r="CYU112" s="62"/>
      <c r="CYV112" s="62"/>
      <c r="CYW112" s="62"/>
      <c r="CYX112" s="62"/>
      <c r="CYY112" s="325"/>
      <c r="CYZ112" s="325"/>
      <c r="CZA112" s="325"/>
      <c r="CZB112" s="325"/>
      <c r="CZC112" s="62"/>
      <c r="CZD112" s="325"/>
      <c r="CZE112" s="325"/>
      <c r="CZF112" s="325"/>
      <c r="CZG112" s="325"/>
      <c r="CZH112" s="62"/>
      <c r="CZI112" s="325"/>
      <c r="CZJ112" s="325"/>
      <c r="CZK112" s="325"/>
      <c r="CZL112" s="325"/>
      <c r="CZM112" s="325"/>
      <c r="CZN112" s="325"/>
      <c r="CZO112" s="325"/>
      <c r="CZP112" s="325"/>
      <c r="CZQ112" s="325"/>
      <c r="CZR112" s="325"/>
      <c r="CZS112" s="325"/>
      <c r="CZT112" s="325"/>
      <c r="CZU112" s="325"/>
      <c r="CZV112" s="325"/>
      <c r="CZW112" s="325"/>
      <c r="CZX112" s="325"/>
      <c r="CZY112" s="325"/>
      <c r="CZZ112" s="324"/>
      <c r="DAA112" s="62"/>
      <c r="DAB112" s="62"/>
      <c r="DAC112" s="62"/>
      <c r="DAD112" s="62"/>
      <c r="DAE112" s="62"/>
      <c r="DAF112" s="62"/>
      <c r="DAG112" s="62"/>
      <c r="DAH112" s="62"/>
      <c r="DAI112" s="62"/>
      <c r="DAJ112" s="62"/>
      <c r="DAK112" s="325"/>
      <c r="DAL112" s="325"/>
      <c r="DAM112" s="325"/>
      <c r="DAN112" s="325"/>
      <c r="DAO112" s="62"/>
      <c r="DAP112" s="325"/>
      <c r="DAQ112" s="325"/>
      <c r="DAR112" s="325"/>
      <c r="DAS112" s="325"/>
      <c r="DAT112" s="62"/>
      <c r="DAU112" s="325"/>
      <c r="DAV112" s="325"/>
      <c r="DAW112" s="325"/>
      <c r="DAX112" s="325"/>
      <c r="DAY112" s="325"/>
      <c r="DAZ112" s="325"/>
      <c r="DBA112" s="325"/>
      <c r="DBB112" s="325"/>
      <c r="DBC112" s="325"/>
      <c r="DBD112" s="325"/>
      <c r="DBE112" s="325"/>
      <c r="DBF112" s="325"/>
      <c r="DBG112" s="325"/>
      <c r="DBH112" s="325"/>
      <c r="DBI112" s="325"/>
      <c r="DBJ112" s="325"/>
      <c r="DBK112" s="325"/>
      <c r="DBL112" s="324"/>
      <c r="DBM112" s="62"/>
      <c r="DBN112" s="62"/>
      <c r="DBO112" s="62"/>
      <c r="DBP112" s="62"/>
      <c r="DBQ112" s="62"/>
      <c r="DBR112" s="62"/>
      <c r="DBS112" s="62"/>
      <c r="DBT112" s="62"/>
      <c r="DBU112" s="62"/>
      <c r="DBV112" s="62"/>
      <c r="DBW112" s="325"/>
      <c r="DBX112" s="325"/>
      <c r="DBY112" s="325"/>
      <c r="DBZ112" s="325"/>
      <c r="DCA112" s="62"/>
      <c r="DCB112" s="325"/>
      <c r="DCC112" s="325"/>
      <c r="DCD112" s="325"/>
      <c r="DCE112" s="325"/>
      <c r="DCF112" s="62"/>
      <c r="DCG112" s="325"/>
      <c r="DCH112" s="325"/>
      <c r="DCI112" s="325"/>
      <c r="DCJ112" s="325"/>
      <c r="DCK112" s="325"/>
      <c r="DCL112" s="325"/>
      <c r="DCM112" s="325"/>
      <c r="DCN112" s="325"/>
      <c r="DCO112" s="325"/>
      <c r="DCP112" s="325"/>
      <c r="DCQ112" s="325"/>
      <c r="DCR112" s="325"/>
      <c r="DCS112" s="325"/>
      <c r="DCT112" s="325"/>
      <c r="DCU112" s="325"/>
      <c r="DCV112" s="325"/>
      <c r="DCW112" s="325"/>
      <c r="DCX112" s="324"/>
      <c r="DCY112" s="62"/>
      <c r="DCZ112" s="62"/>
      <c r="DDA112" s="62"/>
      <c r="DDB112" s="62"/>
      <c r="DDC112" s="62"/>
      <c r="DDD112" s="62"/>
      <c r="DDE112" s="62"/>
      <c r="DDF112" s="62"/>
      <c r="DDG112" s="62"/>
      <c r="DDH112" s="62"/>
      <c r="DDI112" s="325"/>
      <c r="DDJ112" s="325"/>
      <c r="DDK112" s="325"/>
      <c r="DDL112" s="325"/>
      <c r="DDM112" s="62"/>
      <c r="DDN112" s="325"/>
      <c r="DDO112" s="325"/>
      <c r="DDP112" s="325"/>
      <c r="DDQ112" s="325"/>
      <c r="DDR112" s="62"/>
      <c r="DDS112" s="325"/>
      <c r="DDT112" s="325"/>
      <c r="DDU112" s="325"/>
      <c r="DDV112" s="325"/>
      <c r="DDW112" s="325"/>
      <c r="DDX112" s="325"/>
      <c r="DDY112" s="325"/>
      <c r="DDZ112" s="325"/>
      <c r="DEA112" s="325"/>
      <c r="DEB112" s="325"/>
      <c r="DEC112" s="325"/>
      <c r="DED112" s="325"/>
      <c r="DEE112" s="325"/>
      <c r="DEF112" s="325"/>
      <c r="DEG112" s="325"/>
      <c r="DEH112" s="325"/>
      <c r="DEI112" s="325"/>
      <c r="DEJ112" s="324"/>
      <c r="DEK112" s="62"/>
      <c r="DEL112" s="62"/>
      <c r="DEM112" s="62"/>
      <c r="DEN112" s="62"/>
      <c r="DEO112" s="62"/>
      <c r="DEP112" s="62"/>
      <c r="DEQ112" s="62"/>
      <c r="DER112" s="62"/>
      <c r="DES112" s="62"/>
      <c r="DET112" s="62"/>
      <c r="DEU112" s="325"/>
      <c r="DEV112" s="325"/>
      <c r="DEW112" s="325"/>
      <c r="DEX112" s="325"/>
      <c r="DEY112" s="62"/>
      <c r="DEZ112" s="325"/>
      <c r="DFA112" s="325"/>
      <c r="DFB112" s="325"/>
      <c r="DFC112" s="325"/>
      <c r="DFD112" s="62"/>
      <c r="DFE112" s="325"/>
      <c r="DFF112" s="325"/>
      <c r="DFG112" s="325"/>
      <c r="DFH112" s="325"/>
      <c r="DFI112" s="325"/>
      <c r="DFJ112" s="325"/>
      <c r="DFK112" s="325"/>
      <c r="DFL112" s="325"/>
      <c r="DFM112" s="325"/>
      <c r="DFN112" s="325"/>
      <c r="DFO112" s="325"/>
      <c r="DFP112" s="325"/>
      <c r="DFQ112" s="325"/>
      <c r="DFR112" s="325"/>
      <c r="DFS112" s="325"/>
      <c r="DFT112" s="325"/>
      <c r="DFU112" s="325"/>
      <c r="DFV112" s="324"/>
      <c r="DFW112" s="62"/>
      <c r="DFX112" s="62"/>
      <c r="DFY112" s="62"/>
      <c r="DFZ112" s="62"/>
      <c r="DGA112" s="62"/>
      <c r="DGB112" s="62"/>
      <c r="DGC112" s="62"/>
      <c r="DGD112" s="62"/>
      <c r="DGE112" s="62"/>
      <c r="DGF112" s="62"/>
      <c r="DGG112" s="325"/>
      <c r="DGH112" s="325"/>
      <c r="DGI112" s="325"/>
      <c r="DGJ112" s="325"/>
      <c r="DGK112" s="62"/>
      <c r="DGL112" s="325"/>
      <c r="DGM112" s="325"/>
      <c r="DGN112" s="325"/>
      <c r="DGO112" s="325"/>
      <c r="DGP112" s="62"/>
      <c r="DGQ112" s="325"/>
      <c r="DGR112" s="325"/>
      <c r="DGS112" s="325"/>
      <c r="DGT112" s="325"/>
      <c r="DGU112" s="325"/>
      <c r="DGV112" s="325"/>
      <c r="DGW112" s="325"/>
      <c r="DGX112" s="325"/>
      <c r="DGY112" s="325"/>
      <c r="DGZ112" s="325"/>
      <c r="DHA112" s="325"/>
      <c r="DHB112" s="325"/>
      <c r="DHC112" s="325"/>
      <c r="DHD112" s="325"/>
      <c r="DHE112" s="325"/>
      <c r="DHF112" s="325"/>
      <c r="DHG112" s="325"/>
      <c r="DHH112" s="324"/>
      <c r="DHI112" s="62"/>
      <c r="DHJ112" s="62"/>
      <c r="DHK112" s="62"/>
      <c r="DHL112" s="62"/>
      <c r="DHM112" s="62"/>
      <c r="DHN112" s="62"/>
      <c r="DHO112" s="62"/>
      <c r="DHP112" s="62"/>
      <c r="DHQ112" s="62"/>
      <c r="DHR112" s="62"/>
      <c r="DHS112" s="325"/>
      <c r="DHT112" s="325"/>
      <c r="DHU112" s="325"/>
      <c r="DHV112" s="325"/>
      <c r="DHW112" s="62"/>
      <c r="DHX112" s="325"/>
      <c r="DHY112" s="325"/>
      <c r="DHZ112" s="325"/>
      <c r="DIA112" s="325"/>
      <c r="DIB112" s="62"/>
      <c r="DIC112" s="325"/>
      <c r="DID112" s="325"/>
      <c r="DIE112" s="325"/>
      <c r="DIF112" s="325"/>
      <c r="DIG112" s="325"/>
      <c r="DIH112" s="325"/>
      <c r="DII112" s="325"/>
      <c r="DIJ112" s="325"/>
      <c r="DIK112" s="325"/>
      <c r="DIL112" s="325"/>
      <c r="DIM112" s="325"/>
      <c r="DIN112" s="325"/>
      <c r="DIO112" s="325"/>
      <c r="DIP112" s="325"/>
      <c r="DIQ112" s="325"/>
      <c r="DIR112" s="325"/>
      <c r="DIS112" s="325"/>
      <c r="DIT112" s="324"/>
      <c r="DIU112" s="62"/>
      <c r="DIV112" s="62"/>
      <c r="DIW112" s="62"/>
      <c r="DIX112" s="62"/>
      <c r="DIY112" s="62"/>
      <c r="DIZ112" s="62"/>
      <c r="DJA112" s="62"/>
      <c r="DJB112" s="62"/>
      <c r="DJC112" s="62"/>
      <c r="DJD112" s="62"/>
      <c r="DJE112" s="325"/>
      <c r="DJF112" s="325"/>
      <c r="DJG112" s="325"/>
      <c r="DJH112" s="325"/>
      <c r="DJI112" s="62"/>
      <c r="DJJ112" s="325"/>
      <c r="DJK112" s="325"/>
      <c r="DJL112" s="325"/>
      <c r="DJM112" s="325"/>
      <c r="DJN112" s="62"/>
      <c r="DJO112" s="325"/>
      <c r="DJP112" s="325"/>
      <c r="DJQ112" s="325"/>
      <c r="DJR112" s="325"/>
      <c r="DJS112" s="325"/>
      <c r="DJT112" s="325"/>
      <c r="DJU112" s="325"/>
      <c r="DJV112" s="325"/>
      <c r="DJW112" s="325"/>
      <c r="DJX112" s="325"/>
      <c r="DJY112" s="325"/>
      <c r="DJZ112" s="325"/>
      <c r="DKA112" s="325"/>
      <c r="DKB112" s="325"/>
      <c r="DKC112" s="325"/>
      <c r="DKD112" s="325"/>
      <c r="DKE112" s="325"/>
      <c r="DKF112" s="324"/>
      <c r="DKG112" s="62"/>
      <c r="DKH112" s="62"/>
      <c r="DKI112" s="62"/>
      <c r="DKJ112" s="62"/>
      <c r="DKK112" s="62"/>
      <c r="DKL112" s="62"/>
      <c r="DKM112" s="62"/>
      <c r="DKN112" s="62"/>
      <c r="DKO112" s="62"/>
      <c r="DKP112" s="62"/>
      <c r="DKQ112" s="325"/>
      <c r="DKR112" s="325"/>
      <c r="DKS112" s="325"/>
      <c r="DKT112" s="325"/>
      <c r="DKU112" s="62"/>
      <c r="DKV112" s="325"/>
      <c r="DKW112" s="325"/>
      <c r="DKX112" s="325"/>
      <c r="DKY112" s="325"/>
      <c r="DKZ112" s="62"/>
      <c r="DLA112" s="325"/>
      <c r="DLB112" s="325"/>
      <c r="DLC112" s="325"/>
      <c r="DLD112" s="325"/>
      <c r="DLE112" s="325"/>
      <c r="DLF112" s="325"/>
      <c r="DLG112" s="325"/>
      <c r="DLH112" s="325"/>
      <c r="DLI112" s="325"/>
      <c r="DLJ112" s="325"/>
      <c r="DLK112" s="325"/>
      <c r="DLL112" s="325"/>
      <c r="DLM112" s="325"/>
      <c r="DLN112" s="325"/>
      <c r="DLO112" s="325"/>
      <c r="DLP112" s="325"/>
      <c r="DLQ112" s="325"/>
      <c r="DLR112" s="324"/>
      <c r="DLS112" s="62"/>
      <c r="DLT112" s="62"/>
      <c r="DLU112" s="62"/>
      <c r="DLV112" s="62"/>
      <c r="DLW112" s="62"/>
      <c r="DLX112" s="62"/>
      <c r="DLY112" s="62"/>
      <c r="DLZ112" s="62"/>
      <c r="DMA112" s="62"/>
      <c r="DMB112" s="62"/>
      <c r="DMC112" s="325"/>
      <c r="DMD112" s="325"/>
      <c r="DME112" s="325"/>
      <c r="DMF112" s="325"/>
      <c r="DMG112" s="62"/>
      <c r="DMH112" s="325"/>
      <c r="DMI112" s="325"/>
      <c r="DMJ112" s="325"/>
      <c r="DMK112" s="325"/>
      <c r="DML112" s="62"/>
      <c r="DMM112" s="325"/>
      <c r="DMN112" s="325"/>
      <c r="DMO112" s="325"/>
      <c r="DMP112" s="325"/>
      <c r="DMQ112" s="325"/>
      <c r="DMR112" s="325"/>
      <c r="DMS112" s="325"/>
      <c r="DMT112" s="325"/>
      <c r="DMU112" s="325"/>
      <c r="DMV112" s="325"/>
      <c r="DMW112" s="325"/>
      <c r="DMX112" s="325"/>
      <c r="DMY112" s="325"/>
      <c r="DMZ112" s="325"/>
      <c r="DNA112" s="325"/>
      <c r="DNB112" s="325"/>
      <c r="DNC112" s="325"/>
      <c r="DND112" s="324"/>
      <c r="DNE112" s="62"/>
      <c r="DNF112" s="62"/>
      <c r="DNG112" s="62"/>
      <c r="DNH112" s="62"/>
      <c r="DNI112" s="62"/>
      <c r="DNJ112" s="62"/>
      <c r="DNK112" s="62"/>
      <c r="DNL112" s="62"/>
      <c r="DNM112" s="62"/>
      <c r="DNN112" s="62"/>
      <c r="DNO112" s="325"/>
      <c r="DNP112" s="325"/>
      <c r="DNQ112" s="325"/>
      <c r="DNR112" s="325"/>
      <c r="DNS112" s="62"/>
      <c r="DNT112" s="325"/>
      <c r="DNU112" s="325"/>
      <c r="DNV112" s="325"/>
      <c r="DNW112" s="325"/>
      <c r="DNX112" s="62"/>
      <c r="DNY112" s="325"/>
      <c r="DNZ112" s="325"/>
      <c r="DOA112" s="325"/>
      <c r="DOB112" s="325"/>
      <c r="DOC112" s="325"/>
      <c r="DOD112" s="325"/>
      <c r="DOE112" s="325"/>
      <c r="DOF112" s="325"/>
      <c r="DOG112" s="325"/>
      <c r="DOH112" s="325"/>
      <c r="DOI112" s="325"/>
      <c r="DOJ112" s="325"/>
      <c r="DOK112" s="325"/>
      <c r="DOL112" s="325"/>
      <c r="DOM112" s="325"/>
      <c r="DON112" s="325"/>
      <c r="DOO112" s="325"/>
      <c r="DOP112" s="324"/>
      <c r="DOQ112" s="62"/>
      <c r="DOR112" s="62"/>
      <c r="DOS112" s="62"/>
      <c r="DOT112" s="62"/>
      <c r="DOU112" s="62"/>
      <c r="DOV112" s="62"/>
      <c r="DOW112" s="62"/>
      <c r="DOX112" s="62"/>
      <c r="DOY112" s="62"/>
      <c r="DOZ112" s="62"/>
      <c r="DPA112" s="325"/>
      <c r="DPB112" s="325"/>
      <c r="DPC112" s="325"/>
      <c r="DPD112" s="325"/>
      <c r="DPE112" s="62"/>
      <c r="DPF112" s="325"/>
      <c r="DPG112" s="325"/>
      <c r="DPH112" s="325"/>
      <c r="DPI112" s="325"/>
      <c r="DPJ112" s="62"/>
      <c r="DPK112" s="325"/>
      <c r="DPL112" s="325"/>
      <c r="DPM112" s="325"/>
      <c r="DPN112" s="325"/>
      <c r="DPO112" s="325"/>
      <c r="DPP112" s="325"/>
      <c r="DPQ112" s="325"/>
      <c r="DPR112" s="325"/>
      <c r="DPS112" s="325"/>
      <c r="DPT112" s="325"/>
      <c r="DPU112" s="325"/>
      <c r="DPV112" s="325"/>
      <c r="DPW112" s="325"/>
      <c r="DPX112" s="325"/>
      <c r="DPY112" s="325"/>
      <c r="DPZ112" s="325"/>
      <c r="DQA112" s="325"/>
      <c r="DQB112" s="324"/>
      <c r="DQC112" s="62"/>
      <c r="DQD112" s="62"/>
      <c r="DQE112" s="62"/>
      <c r="DQF112" s="62"/>
      <c r="DQG112" s="62"/>
      <c r="DQH112" s="62"/>
      <c r="DQI112" s="62"/>
      <c r="DQJ112" s="62"/>
      <c r="DQK112" s="62"/>
      <c r="DQL112" s="62"/>
      <c r="DQM112" s="325"/>
      <c r="DQN112" s="325"/>
      <c r="DQO112" s="325"/>
      <c r="DQP112" s="325"/>
      <c r="DQQ112" s="62"/>
      <c r="DQR112" s="325"/>
      <c r="DQS112" s="325"/>
      <c r="DQT112" s="325"/>
      <c r="DQU112" s="325"/>
      <c r="DQV112" s="62"/>
      <c r="DQW112" s="325"/>
      <c r="DQX112" s="325"/>
      <c r="DQY112" s="325"/>
      <c r="DQZ112" s="325"/>
      <c r="DRA112" s="325"/>
      <c r="DRB112" s="325"/>
      <c r="DRC112" s="325"/>
      <c r="DRD112" s="325"/>
      <c r="DRE112" s="325"/>
      <c r="DRF112" s="325"/>
      <c r="DRG112" s="325"/>
      <c r="DRH112" s="325"/>
      <c r="DRI112" s="325"/>
      <c r="DRJ112" s="325"/>
      <c r="DRK112" s="325"/>
      <c r="DRL112" s="325"/>
      <c r="DRM112" s="325"/>
      <c r="DRN112" s="324"/>
      <c r="DRO112" s="62"/>
      <c r="DRP112" s="62"/>
      <c r="DRQ112" s="62"/>
      <c r="DRR112" s="62"/>
      <c r="DRS112" s="62"/>
      <c r="DRT112" s="62"/>
      <c r="DRU112" s="62"/>
      <c r="DRV112" s="62"/>
      <c r="DRW112" s="62"/>
      <c r="DRX112" s="62"/>
      <c r="DRY112" s="325"/>
      <c r="DRZ112" s="325"/>
      <c r="DSA112" s="325"/>
      <c r="DSB112" s="325"/>
      <c r="DSC112" s="62"/>
      <c r="DSD112" s="325"/>
      <c r="DSE112" s="325"/>
      <c r="DSF112" s="325"/>
      <c r="DSG112" s="325"/>
      <c r="DSH112" s="62"/>
      <c r="DSI112" s="325"/>
      <c r="DSJ112" s="325"/>
      <c r="DSK112" s="325"/>
      <c r="DSL112" s="325"/>
      <c r="DSM112" s="325"/>
      <c r="DSN112" s="325"/>
      <c r="DSO112" s="325"/>
      <c r="DSP112" s="325"/>
      <c r="DSQ112" s="325"/>
      <c r="DSR112" s="325"/>
      <c r="DSS112" s="325"/>
      <c r="DST112" s="325"/>
      <c r="DSU112" s="325"/>
      <c r="DSV112" s="325"/>
      <c r="DSW112" s="325"/>
      <c r="DSX112" s="325"/>
      <c r="DSY112" s="325"/>
      <c r="DSZ112" s="324"/>
      <c r="DTA112" s="62"/>
      <c r="DTB112" s="62"/>
      <c r="DTC112" s="62"/>
      <c r="DTD112" s="62"/>
      <c r="DTE112" s="62"/>
      <c r="DTF112" s="62"/>
      <c r="DTG112" s="62"/>
      <c r="DTH112" s="62"/>
      <c r="DTI112" s="62"/>
      <c r="DTJ112" s="62"/>
      <c r="DTK112" s="325"/>
      <c r="DTL112" s="325"/>
      <c r="DTM112" s="325"/>
      <c r="DTN112" s="325"/>
      <c r="DTO112" s="62"/>
      <c r="DTP112" s="325"/>
      <c r="DTQ112" s="325"/>
      <c r="DTR112" s="325"/>
      <c r="DTS112" s="325"/>
      <c r="DTT112" s="62"/>
      <c r="DTU112" s="325"/>
      <c r="DTV112" s="325"/>
      <c r="DTW112" s="325"/>
      <c r="DTX112" s="325"/>
      <c r="DTY112" s="325"/>
      <c r="DTZ112" s="325"/>
      <c r="DUA112" s="325"/>
      <c r="DUB112" s="325"/>
      <c r="DUC112" s="325"/>
      <c r="DUD112" s="325"/>
      <c r="DUE112" s="325"/>
      <c r="DUF112" s="325"/>
      <c r="DUG112" s="325"/>
      <c r="DUH112" s="325"/>
      <c r="DUI112" s="325"/>
      <c r="DUJ112" s="325"/>
      <c r="DUK112" s="325"/>
      <c r="DUL112" s="324"/>
      <c r="DUM112" s="62"/>
      <c r="DUN112" s="62"/>
      <c r="DUO112" s="62"/>
      <c r="DUP112" s="62"/>
      <c r="DUQ112" s="62"/>
      <c r="DUR112" s="62"/>
      <c r="DUS112" s="62"/>
      <c r="DUT112" s="62"/>
      <c r="DUU112" s="62"/>
      <c r="DUV112" s="62"/>
      <c r="DUW112" s="325"/>
      <c r="DUX112" s="325"/>
      <c r="DUY112" s="325"/>
      <c r="DUZ112" s="325"/>
      <c r="DVA112" s="62"/>
      <c r="DVB112" s="325"/>
      <c r="DVC112" s="325"/>
      <c r="DVD112" s="325"/>
      <c r="DVE112" s="325"/>
      <c r="DVF112" s="62"/>
      <c r="DVG112" s="325"/>
      <c r="DVH112" s="325"/>
      <c r="DVI112" s="325"/>
      <c r="DVJ112" s="325"/>
      <c r="DVK112" s="325"/>
      <c r="DVL112" s="325"/>
      <c r="DVM112" s="325"/>
      <c r="DVN112" s="325"/>
      <c r="DVO112" s="325"/>
      <c r="DVP112" s="325"/>
      <c r="DVQ112" s="325"/>
      <c r="DVR112" s="325"/>
      <c r="DVS112" s="325"/>
      <c r="DVT112" s="325"/>
      <c r="DVU112" s="325"/>
      <c r="DVV112" s="325"/>
      <c r="DVW112" s="325"/>
      <c r="DVX112" s="324"/>
      <c r="DVY112" s="62"/>
      <c r="DVZ112" s="62"/>
      <c r="DWA112" s="62"/>
      <c r="DWB112" s="62"/>
      <c r="DWC112" s="62"/>
      <c r="DWD112" s="62"/>
      <c r="DWE112" s="62"/>
      <c r="DWF112" s="62"/>
      <c r="DWG112" s="62"/>
      <c r="DWH112" s="62"/>
      <c r="DWI112" s="325"/>
      <c r="DWJ112" s="325"/>
      <c r="DWK112" s="325"/>
      <c r="DWL112" s="325"/>
      <c r="DWM112" s="62"/>
      <c r="DWN112" s="325"/>
      <c r="DWO112" s="325"/>
      <c r="DWP112" s="325"/>
      <c r="DWQ112" s="325"/>
      <c r="DWR112" s="62"/>
      <c r="DWS112" s="325"/>
      <c r="DWT112" s="325"/>
      <c r="DWU112" s="325"/>
      <c r="DWV112" s="325"/>
      <c r="DWW112" s="325"/>
      <c r="DWX112" s="325"/>
      <c r="DWY112" s="325"/>
      <c r="DWZ112" s="325"/>
      <c r="DXA112" s="325"/>
      <c r="DXB112" s="325"/>
      <c r="DXC112" s="325"/>
      <c r="DXD112" s="325"/>
      <c r="DXE112" s="325"/>
      <c r="DXF112" s="325"/>
      <c r="DXG112" s="325"/>
      <c r="DXH112" s="325"/>
      <c r="DXI112" s="325"/>
      <c r="DXJ112" s="324"/>
      <c r="DXK112" s="62"/>
      <c r="DXL112" s="62"/>
      <c r="DXM112" s="62"/>
      <c r="DXN112" s="62"/>
      <c r="DXO112" s="62"/>
      <c r="DXP112" s="62"/>
      <c r="DXQ112" s="62"/>
      <c r="DXR112" s="62"/>
      <c r="DXS112" s="62"/>
      <c r="DXT112" s="62"/>
      <c r="DXU112" s="325"/>
      <c r="DXV112" s="325"/>
      <c r="DXW112" s="325"/>
      <c r="DXX112" s="325"/>
      <c r="DXY112" s="62"/>
      <c r="DXZ112" s="325"/>
      <c r="DYA112" s="325"/>
      <c r="DYB112" s="325"/>
      <c r="DYC112" s="325"/>
      <c r="DYD112" s="62"/>
      <c r="DYE112" s="325"/>
      <c r="DYF112" s="325"/>
      <c r="DYG112" s="325"/>
      <c r="DYH112" s="325"/>
      <c r="DYI112" s="325"/>
      <c r="DYJ112" s="325"/>
      <c r="DYK112" s="325"/>
      <c r="DYL112" s="325"/>
      <c r="DYM112" s="325"/>
      <c r="DYN112" s="325"/>
      <c r="DYO112" s="325"/>
      <c r="DYP112" s="325"/>
      <c r="DYQ112" s="325"/>
      <c r="DYR112" s="325"/>
      <c r="DYS112" s="325"/>
      <c r="DYT112" s="325"/>
      <c r="DYU112" s="325"/>
      <c r="DYV112" s="324"/>
      <c r="DYW112" s="62"/>
      <c r="DYX112" s="62"/>
      <c r="DYY112" s="62"/>
      <c r="DYZ112" s="62"/>
      <c r="DZA112" s="62"/>
      <c r="DZB112" s="62"/>
      <c r="DZC112" s="62"/>
      <c r="DZD112" s="62"/>
      <c r="DZE112" s="62"/>
      <c r="DZF112" s="62"/>
      <c r="DZG112" s="325"/>
      <c r="DZH112" s="325"/>
      <c r="DZI112" s="325"/>
      <c r="DZJ112" s="325"/>
      <c r="DZK112" s="62"/>
      <c r="DZL112" s="325"/>
      <c r="DZM112" s="325"/>
      <c r="DZN112" s="325"/>
      <c r="DZO112" s="325"/>
      <c r="DZP112" s="62"/>
      <c r="DZQ112" s="325"/>
      <c r="DZR112" s="325"/>
      <c r="DZS112" s="325"/>
      <c r="DZT112" s="325"/>
      <c r="DZU112" s="325"/>
      <c r="DZV112" s="325"/>
      <c r="DZW112" s="325"/>
      <c r="DZX112" s="325"/>
      <c r="DZY112" s="325"/>
      <c r="DZZ112" s="325"/>
      <c r="EAA112" s="325"/>
      <c r="EAB112" s="325"/>
      <c r="EAC112" s="325"/>
      <c r="EAD112" s="325"/>
      <c r="EAE112" s="325"/>
      <c r="EAF112" s="325"/>
      <c r="EAG112" s="325"/>
      <c r="EAH112" s="324"/>
      <c r="EAI112" s="62"/>
      <c r="EAJ112" s="62"/>
      <c r="EAK112" s="62"/>
      <c r="EAL112" s="62"/>
      <c r="EAM112" s="62"/>
      <c r="EAN112" s="62"/>
      <c r="EAO112" s="62"/>
      <c r="EAP112" s="62"/>
      <c r="EAQ112" s="62"/>
      <c r="EAR112" s="62"/>
      <c r="EAS112" s="325"/>
      <c r="EAT112" s="325"/>
      <c r="EAU112" s="325"/>
      <c r="EAV112" s="325"/>
      <c r="EAW112" s="62"/>
      <c r="EAX112" s="325"/>
      <c r="EAY112" s="325"/>
      <c r="EAZ112" s="325"/>
      <c r="EBA112" s="325"/>
      <c r="EBB112" s="62"/>
      <c r="EBC112" s="325"/>
      <c r="EBD112" s="325"/>
      <c r="EBE112" s="325"/>
      <c r="EBF112" s="325"/>
      <c r="EBG112" s="325"/>
      <c r="EBH112" s="325"/>
      <c r="EBI112" s="325"/>
      <c r="EBJ112" s="325"/>
      <c r="EBK112" s="325"/>
      <c r="EBL112" s="325"/>
      <c r="EBM112" s="325"/>
      <c r="EBN112" s="325"/>
      <c r="EBO112" s="325"/>
      <c r="EBP112" s="325"/>
      <c r="EBQ112" s="325"/>
      <c r="EBR112" s="325"/>
      <c r="EBS112" s="325"/>
      <c r="EBT112" s="324"/>
      <c r="EBU112" s="62"/>
      <c r="EBV112" s="62"/>
      <c r="EBW112" s="62"/>
      <c r="EBX112" s="62"/>
      <c r="EBY112" s="62"/>
      <c r="EBZ112" s="62"/>
      <c r="ECA112" s="62"/>
      <c r="ECB112" s="62"/>
      <c r="ECC112" s="62"/>
      <c r="ECD112" s="62"/>
      <c r="ECE112" s="325"/>
      <c r="ECF112" s="325"/>
      <c r="ECG112" s="325"/>
      <c r="ECH112" s="325"/>
      <c r="ECI112" s="62"/>
      <c r="ECJ112" s="325"/>
      <c r="ECK112" s="325"/>
      <c r="ECL112" s="325"/>
      <c r="ECM112" s="325"/>
      <c r="ECN112" s="62"/>
      <c r="ECO112" s="325"/>
      <c r="ECP112" s="325"/>
      <c r="ECQ112" s="325"/>
      <c r="ECR112" s="325"/>
      <c r="ECS112" s="325"/>
      <c r="ECT112" s="325"/>
      <c r="ECU112" s="325"/>
      <c r="ECV112" s="325"/>
      <c r="ECW112" s="325"/>
      <c r="ECX112" s="325"/>
      <c r="ECY112" s="325"/>
      <c r="ECZ112" s="325"/>
      <c r="EDA112" s="325"/>
      <c r="EDB112" s="325"/>
      <c r="EDC112" s="325"/>
      <c r="EDD112" s="325"/>
      <c r="EDE112" s="325"/>
      <c r="EDF112" s="324"/>
      <c r="EDG112" s="62"/>
      <c r="EDH112" s="62"/>
      <c r="EDI112" s="62"/>
      <c r="EDJ112" s="62"/>
      <c r="EDK112" s="62"/>
      <c r="EDL112" s="62"/>
      <c r="EDM112" s="62"/>
      <c r="EDN112" s="62"/>
      <c r="EDO112" s="62"/>
      <c r="EDP112" s="62"/>
      <c r="EDQ112" s="325"/>
      <c r="EDR112" s="325"/>
      <c r="EDS112" s="325"/>
      <c r="EDT112" s="325"/>
      <c r="EDU112" s="62"/>
      <c r="EDV112" s="325"/>
      <c r="EDW112" s="325"/>
      <c r="EDX112" s="325"/>
      <c r="EDY112" s="325"/>
      <c r="EDZ112" s="62"/>
      <c r="EEA112" s="325"/>
      <c r="EEB112" s="325"/>
      <c r="EEC112" s="325"/>
      <c r="EED112" s="325"/>
      <c r="EEE112" s="325"/>
      <c r="EEF112" s="325"/>
      <c r="EEG112" s="325"/>
      <c r="EEH112" s="325"/>
      <c r="EEI112" s="325"/>
      <c r="EEJ112" s="325"/>
      <c r="EEK112" s="325"/>
      <c r="EEL112" s="325"/>
      <c r="EEM112" s="325"/>
      <c r="EEN112" s="325"/>
      <c r="EEO112" s="325"/>
      <c r="EEP112" s="325"/>
      <c r="EEQ112" s="325"/>
      <c r="EER112" s="324"/>
      <c r="EES112" s="62"/>
      <c r="EET112" s="62"/>
      <c r="EEU112" s="62"/>
      <c r="EEV112" s="62"/>
      <c r="EEW112" s="62"/>
      <c r="EEX112" s="62"/>
      <c r="EEY112" s="62"/>
      <c r="EEZ112" s="62"/>
      <c r="EFA112" s="62"/>
      <c r="EFB112" s="62"/>
      <c r="EFC112" s="325"/>
      <c r="EFD112" s="325"/>
      <c r="EFE112" s="325"/>
      <c r="EFF112" s="325"/>
      <c r="EFG112" s="62"/>
      <c r="EFH112" s="325"/>
      <c r="EFI112" s="325"/>
      <c r="EFJ112" s="325"/>
      <c r="EFK112" s="325"/>
      <c r="EFL112" s="62"/>
      <c r="EFM112" s="325"/>
      <c r="EFN112" s="325"/>
      <c r="EFO112" s="325"/>
      <c r="EFP112" s="325"/>
      <c r="EFQ112" s="325"/>
      <c r="EFR112" s="325"/>
      <c r="EFS112" s="325"/>
      <c r="EFT112" s="325"/>
      <c r="EFU112" s="325"/>
      <c r="EFV112" s="325"/>
      <c r="EFW112" s="325"/>
      <c r="EFX112" s="325"/>
      <c r="EFY112" s="325"/>
      <c r="EFZ112" s="325"/>
      <c r="EGA112" s="325"/>
      <c r="EGB112" s="325"/>
      <c r="EGC112" s="325"/>
      <c r="EGD112" s="324"/>
      <c r="EGE112" s="62"/>
      <c r="EGF112" s="62"/>
      <c r="EGG112" s="62"/>
      <c r="EGH112" s="62"/>
      <c r="EGI112" s="62"/>
      <c r="EGJ112" s="62"/>
      <c r="EGK112" s="62"/>
      <c r="EGL112" s="62"/>
      <c r="EGM112" s="62"/>
      <c r="EGN112" s="62"/>
      <c r="EGO112" s="325"/>
      <c r="EGP112" s="325"/>
      <c r="EGQ112" s="325"/>
      <c r="EGR112" s="325"/>
      <c r="EGS112" s="62"/>
      <c r="EGT112" s="325"/>
      <c r="EGU112" s="325"/>
      <c r="EGV112" s="325"/>
      <c r="EGW112" s="325"/>
      <c r="EGX112" s="62"/>
      <c r="EGY112" s="325"/>
      <c r="EGZ112" s="325"/>
      <c r="EHA112" s="325"/>
      <c r="EHB112" s="325"/>
      <c r="EHC112" s="325"/>
      <c r="EHD112" s="325"/>
      <c r="EHE112" s="325"/>
      <c r="EHF112" s="325"/>
      <c r="EHG112" s="325"/>
      <c r="EHH112" s="325"/>
      <c r="EHI112" s="325"/>
      <c r="EHJ112" s="325"/>
      <c r="EHK112" s="325"/>
      <c r="EHL112" s="325"/>
      <c r="EHM112" s="325"/>
      <c r="EHN112" s="325"/>
      <c r="EHO112" s="325"/>
      <c r="EHP112" s="324"/>
      <c r="EHQ112" s="62"/>
      <c r="EHR112" s="62"/>
      <c r="EHS112" s="62"/>
      <c r="EHT112" s="62"/>
      <c r="EHU112" s="62"/>
      <c r="EHV112" s="62"/>
      <c r="EHW112" s="62"/>
      <c r="EHX112" s="62"/>
      <c r="EHY112" s="62"/>
      <c r="EHZ112" s="62"/>
      <c r="EIA112" s="325"/>
      <c r="EIB112" s="325"/>
      <c r="EIC112" s="325"/>
      <c r="EID112" s="325"/>
      <c r="EIE112" s="62"/>
      <c r="EIF112" s="325"/>
      <c r="EIG112" s="325"/>
      <c r="EIH112" s="325"/>
      <c r="EII112" s="325"/>
      <c r="EIJ112" s="62"/>
      <c r="EIK112" s="325"/>
      <c r="EIL112" s="325"/>
      <c r="EIM112" s="325"/>
      <c r="EIN112" s="325"/>
      <c r="EIO112" s="325"/>
      <c r="EIP112" s="325"/>
      <c r="EIQ112" s="325"/>
      <c r="EIR112" s="325"/>
      <c r="EIS112" s="325"/>
      <c r="EIT112" s="325"/>
      <c r="EIU112" s="325"/>
      <c r="EIV112" s="325"/>
      <c r="EIW112" s="325"/>
      <c r="EIX112" s="325"/>
      <c r="EIY112" s="325"/>
      <c r="EIZ112" s="325"/>
      <c r="EJA112" s="325"/>
      <c r="EJB112" s="324"/>
      <c r="EJC112" s="62"/>
      <c r="EJD112" s="62"/>
      <c r="EJE112" s="62"/>
      <c r="EJF112" s="62"/>
      <c r="EJG112" s="62"/>
      <c r="EJH112" s="62"/>
      <c r="EJI112" s="62"/>
      <c r="EJJ112" s="62"/>
      <c r="EJK112" s="62"/>
      <c r="EJL112" s="62"/>
      <c r="EJM112" s="325"/>
      <c r="EJN112" s="325"/>
      <c r="EJO112" s="325"/>
      <c r="EJP112" s="325"/>
      <c r="EJQ112" s="62"/>
      <c r="EJR112" s="325"/>
      <c r="EJS112" s="325"/>
      <c r="EJT112" s="325"/>
      <c r="EJU112" s="325"/>
      <c r="EJV112" s="62"/>
      <c r="EJW112" s="325"/>
      <c r="EJX112" s="325"/>
      <c r="EJY112" s="325"/>
      <c r="EJZ112" s="325"/>
      <c r="EKA112" s="325"/>
      <c r="EKB112" s="325"/>
      <c r="EKC112" s="325"/>
      <c r="EKD112" s="325"/>
      <c r="EKE112" s="325"/>
      <c r="EKF112" s="325"/>
      <c r="EKG112" s="325"/>
      <c r="EKH112" s="325"/>
      <c r="EKI112" s="325"/>
      <c r="EKJ112" s="325"/>
      <c r="EKK112" s="325"/>
      <c r="EKL112" s="325"/>
      <c r="EKM112" s="325"/>
      <c r="EKN112" s="324"/>
      <c r="EKO112" s="62"/>
      <c r="EKP112" s="62"/>
      <c r="EKQ112" s="62"/>
      <c r="EKR112" s="62"/>
      <c r="EKS112" s="62"/>
      <c r="EKT112" s="62"/>
      <c r="EKU112" s="62"/>
      <c r="EKV112" s="62"/>
      <c r="EKW112" s="62"/>
      <c r="EKX112" s="62"/>
      <c r="EKY112" s="325"/>
      <c r="EKZ112" s="325"/>
      <c r="ELA112" s="325"/>
      <c r="ELB112" s="325"/>
      <c r="ELC112" s="62"/>
      <c r="ELD112" s="325"/>
      <c r="ELE112" s="325"/>
      <c r="ELF112" s="325"/>
      <c r="ELG112" s="325"/>
      <c r="ELH112" s="62"/>
      <c r="ELI112" s="325"/>
      <c r="ELJ112" s="325"/>
      <c r="ELK112" s="325"/>
      <c r="ELL112" s="325"/>
      <c r="ELM112" s="325"/>
      <c r="ELN112" s="325"/>
      <c r="ELO112" s="325"/>
      <c r="ELP112" s="325"/>
      <c r="ELQ112" s="325"/>
      <c r="ELR112" s="325"/>
      <c r="ELS112" s="325"/>
      <c r="ELT112" s="325"/>
      <c r="ELU112" s="325"/>
      <c r="ELV112" s="325"/>
      <c r="ELW112" s="325"/>
      <c r="ELX112" s="325"/>
      <c r="ELY112" s="325"/>
      <c r="ELZ112" s="324"/>
      <c r="EMA112" s="62"/>
      <c r="EMB112" s="62"/>
      <c r="EMC112" s="62"/>
      <c r="EMD112" s="62"/>
      <c r="EME112" s="62"/>
      <c r="EMF112" s="62"/>
      <c r="EMG112" s="62"/>
      <c r="EMH112" s="62"/>
      <c r="EMI112" s="62"/>
      <c r="EMJ112" s="62"/>
      <c r="EMK112" s="325"/>
      <c r="EML112" s="325"/>
      <c r="EMM112" s="325"/>
      <c r="EMN112" s="325"/>
      <c r="EMO112" s="62"/>
      <c r="EMP112" s="325"/>
      <c r="EMQ112" s="325"/>
      <c r="EMR112" s="325"/>
      <c r="EMS112" s="325"/>
      <c r="EMT112" s="62"/>
      <c r="EMU112" s="325"/>
      <c r="EMV112" s="325"/>
      <c r="EMW112" s="325"/>
      <c r="EMX112" s="325"/>
      <c r="EMY112" s="325"/>
      <c r="EMZ112" s="325"/>
      <c r="ENA112" s="325"/>
      <c r="ENB112" s="325"/>
      <c r="ENC112" s="325"/>
      <c r="END112" s="325"/>
      <c r="ENE112" s="325"/>
      <c r="ENF112" s="325"/>
      <c r="ENG112" s="325"/>
      <c r="ENH112" s="325"/>
      <c r="ENI112" s="325"/>
      <c r="ENJ112" s="325"/>
      <c r="ENK112" s="325"/>
      <c r="ENL112" s="324"/>
      <c r="ENM112" s="62"/>
      <c r="ENN112" s="62"/>
      <c r="ENO112" s="62"/>
      <c r="ENP112" s="62"/>
      <c r="ENQ112" s="62"/>
      <c r="ENR112" s="62"/>
      <c r="ENS112" s="62"/>
      <c r="ENT112" s="62"/>
      <c r="ENU112" s="62"/>
      <c r="ENV112" s="62"/>
      <c r="ENW112" s="325"/>
      <c r="ENX112" s="325"/>
      <c r="ENY112" s="325"/>
      <c r="ENZ112" s="325"/>
      <c r="EOA112" s="62"/>
      <c r="EOB112" s="325"/>
      <c r="EOC112" s="325"/>
      <c r="EOD112" s="325"/>
      <c r="EOE112" s="325"/>
      <c r="EOF112" s="62"/>
      <c r="EOG112" s="325"/>
      <c r="EOH112" s="325"/>
      <c r="EOI112" s="325"/>
      <c r="EOJ112" s="325"/>
      <c r="EOK112" s="325"/>
      <c r="EOL112" s="325"/>
      <c r="EOM112" s="325"/>
      <c r="EON112" s="325"/>
      <c r="EOO112" s="325"/>
      <c r="EOP112" s="325"/>
      <c r="EOQ112" s="325"/>
      <c r="EOR112" s="325"/>
      <c r="EOS112" s="325"/>
      <c r="EOT112" s="325"/>
      <c r="EOU112" s="325"/>
      <c r="EOV112" s="325"/>
      <c r="EOW112" s="325"/>
      <c r="EOX112" s="324"/>
      <c r="EOY112" s="62"/>
      <c r="EOZ112" s="62"/>
      <c r="EPA112" s="62"/>
      <c r="EPB112" s="62"/>
      <c r="EPC112" s="62"/>
      <c r="EPD112" s="62"/>
      <c r="EPE112" s="62"/>
      <c r="EPF112" s="62"/>
      <c r="EPG112" s="62"/>
      <c r="EPH112" s="62"/>
      <c r="EPI112" s="325"/>
      <c r="EPJ112" s="325"/>
      <c r="EPK112" s="325"/>
      <c r="EPL112" s="325"/>
      <c r="EPM112" s="62"/>
      <c r="EPN112" s="325"/>
      <c r="EPO112" s="325"/>
      <c r="EPP112" s="325"/>
      <c r="EPQ112" s="325"/>
      <c r="EPR112" s="62"/>
      <c r="EPS112" s="325"/>
      <c r="EPT112" s="325"/>
      <c r="EPU112" s="325"/>
      <c r="EPV112" s="325"/>
      <c r="EPW112" s="325"/>
      <c r="EPX112" s="325"/>
      <c r="EPY112" s="325"/>
      <c r="EPZ112" s="325"/>
      <c r="EQA112" s="325"/>
      <c r="EQB112" s="325"/>
      <c r="EQC112" s="325"/>
      <c r="EQD112" s="325"/>
      <c r="EQE112" s="325"/>
      <c r="EQF112" s="325"/>
      <c r="EQG112" s="325"/>
      <c r="EQH112" s="325"/>
      <c r="EQI112" s="325"/>
      <c r="EQJ112" s="324"/>
      <c r="EQK112" s="62"/>
      <c r="EQL112" s="62"/>
      <c r="EQM112" s="62"/>
      <c r="EQN112" s="62"/>
      <c r="EQO112" s="62"/>
      <c r="EQP112" s="62"/>
      <c r="EQQ112" s="62"/>
      <c r="EQR112" s="62"/>
      <c r="EQS112" s="62"/>
      <c r="EQT112" s="62"/>
      <c r="EQU112" s="325"/>
      <c r="EQV112" s="325"/>
      <c r="EQW112" s="325"/>
      <c r="EQX112" s="325"/>
      <c r="EQY112" s="62"/>
      <c r="EQZ112" s="325"/>
      <c r="ERA112" s="325"/>
      <c r="ERB112" s="325"/>
      <c r="ERC112" s="325"/>
      <c r="ERD112" s="62"/>
      <c r="ERE112" s="325"/>
      <c r="ERF112" s="325"/>
      <c r="ERG112" s="325"/>
      <c r="ERH112" s="325"/>
      <c r="ERI112" s="325"/>
      <c r="ERJ112" s="325"/>
      <c r="ERK112" s="325"/>
      <c r="ERL112" s="325"/>
      <c r="ERM112" s="325"/>
      <c r="ERN112" s="325"/>
      <c r="ERO112" s="325"/>
      <c r="ERP112" s="325"/>
      <c r="ERQ112" s="325"/>
      <c r="ERR112" s="325"/>
      <c r="ERS112" s="325"/>
      <c r="ERT112" s="325"/>
      <c r="ERU112" s="325"/>
      <c r="ERV112" s="324"/>
      <c r="ERW112" s="62"/>
      <c r="ERX112" s="62"/>
      <c r="ERY112" s="62"/>
      <c r="ERZ112" s="62"/>
      <c r="ESA112" s="62"/>
      <c r="ESB112" s="62"/>
      <c r="ESC112" s="62"/>
      <c r="ESD112" s="62"/>
      <c r="ESE112" s="62"/>
      <c r="ESF112" s="62"/>
      <c r="ESG112" s="325"/>
      <c r="ESH112" s="325"/>
      <c r="ESI112" s="325"/>
      <c r="ESJ112" s="325"/>
      <c r="ESK112" s="62"/>
      <c r="ESL112" s="325"/>
      <c r="ESM112" s="325"/>
      <c r="ESN112" s="325"/>
      <c r="ESO112" s="325"/>
      <c r="ESP112" s="62"/>
      <c r="ESQ112" s="325"/>
      <c r="ESR112" s="325"/>
      <c r="ESS112" s="325"/>
      <c r="EST112" s="325"/>
      <c r="ESU112" s="325"/>
      <c r="ESV112" s="325"/>
      <c r="ESW112" s="325"/>
      <c r="ESX112" s="325"/>
      <c r="ESY112" s="325"/>
      <c r="ESZ112" s="325"/>
      <c r="ETA112" s="325"/>
      <c r="ETB112" s="325"/>
      <c r="ETC112" s="325"/>
      <c r="ETD112" s="325"/>
      <c r="ETE112" s="325"/>
      <c r="ETF112" s="325"/>
      <c r="ETG112" s="325"/>
      <c r="ETH112" s="324"/>
      <c r="ETI112" s="62"/>
      <c r="ETJ112" s="62"/>
      <c r="ETK112" s="62"/>
      <c r="ETL112" s="62"/>
      <c r="ETM112" s="62"/>
      <c r="ETN112" s="62"/>
      <c r="ETO112" s="62"/>
      <c r="ETP112" s="62"/>
      <c r="ETQ112" s="62"/>
      <c r="ETR112" s="62"/>
      <c r="ETS112" s="325"/>
      <c r="ETT112" s="325"/>
      <c r="ETU112" s="325"/>
      <c r="ETV112" s="325"/>
      <c r="ETW112" s="62"/>
      <c r="ETX112" s="325"/>
      <c r="ETY112" s="325"/>
      <c r="ETZ112" s="325"/>
      <c r="EUA112" s="325"/>
      <c r="EUB112" s="62"/>
      <c r="EUC112" s="325"/>
      <c r="EUD112" s="325"/>
      <c r="EUE112" s="325"/>
      <c r="EUF112" s="325"/>
      <c r="EUG112" s="325"/>
      <c r="EUH112" s="325"/>
      <c r="EUI112" s="325"/>
      <c r="EUJ112" s="325"/>
      <c r="EUK112" s="325"/>
      <c r="EUL112" s="325"/>
      <c r="EUM112" s="325"/>
      <c r="EUN112" s="325"/>
      <c r="EUO112" s="325"/>
      <c r="EUP112" s="325"/>
      <c r="EUQ112" s="325"/>
      <c r="EUR112" s="325"/>
      <c r="EUS112" s="325"/>
      <c r="EUT112" s="324"/>
      <c r="EUU112" s="62"/>
      <c r="EUV112" s="62"/>
      <c r="EUW112" s="62"/>
      <c r="EUX112" s="62"/>
      <c r="EUY112" s="62"/>
      <c r="EUZ112" s="62"/>
      <c r="EVA112" s="62"/>
      <c r="EVB112" s="62"/>
      <c r="EVC112" s="62"/>
      <c r="EVD112" s="62"/>
      <c r="EVE112" s="325"/>
      <c r="EVF112" s="325"/>
      <c r="EVG112" s="325"/>
      <c r="EVH112" s="325"/>
      <c r="EVI112" s="62"/>
      <c r="EVJ112" s="325"/>
      <c r="EVK112" s="325"/>
      <c r="EVL112" s="325"/>
      <c r="EVM112" s="325"/>
      <c r="EVN112" s="62"/>
      <c r="EVO112" s="325"/>
      <c r="EVP112" s="325"/>
      <c r="EVQ112" s="325"/>
      <c r="EVR112" s="325"/>
      <c r="EVS112" s="325"/>
      <c r="EVT112" s="325"/>
      <c r="EVU112" s="325"/>
      <c r="EVV112" s="325"/>
      <c r="EVW112" s="325"/>
      <c r="EVX112" s="325"/>
      <c r="EVY112" s="325"/>
      <c r="EVZ112" s="325"/>
      <c r="EWA112" s="325"/>
      <c r="EWB112" s="325"/>
      <c r="EWC112" s="325"/>
      <c r="EWD112" s="325"/>
      <c r="EWE112" s="325"/>
      <c r="EWF112" s="324"/>
      <c r="EWG112" s="62"/>
      <c r="EWH112" s="62"/>
      <c r="EWI112" s="62"/>
      <c r="EWJ112" s="62"/>
      <c r="EWK112" s="62"/>
      <c r="EWL112" s="62"/>
      <c r="EWM112" s="62"/>
      <c r="EWN112" s="62"/>
      <c r="EWO112" s="62"/>
      <c r="EWP112" s="62"/>
      <c r="EWQ112" s="325"/>
      <c r="EWR112" s="325"/>
      <c r="EWS112" s="325"/>
      <c r="EWT112" s="325"/>
      <c r="EWU112" s="62"/>
      <c r="EWV112" s="325"/>
      <c r="EWW112" s="325"/>
      <c r="EWX112" s="325"/>
      <c r="EWY112" s="325"/>
      <c r="EWZ112" s="62"/>
      <c r="EXA112" s="325"/>
      <c r="EXB112" s="325"/>
      <c r="EXC112" s="325"/>
      <c r="EXD112" s="325"/>
      <c r="EXE112" s="325"/>
      <c r="EXF112" s="325"/>
      <c r="EXG112" s="325"/>
      <c r="EXH112" s="325"/>
      <c r="EXI112" s="325"/>
      <c r="EXJ112" s="325"/>
      <c r="EXK112" s="325"/>
      <c r="EXL112" s="325"/>
      <c r="EXM112" s="325"/>
      <c r="EXN112" s="325"/>
      <c r="EXO112" s="325"/>
      <c r="EXP112" s="325"/>
      <c r="EXQ112" s="325"/>
      <c r="EXR112" s="324"/>
      <c r="EXS112" s="62"/>
      <c r="EXT112" s="62"/>
      <c r="EXU112" s="62"/>
      <c r="EXV112" s="62"/>
      <c r="EXW112" s="62"/>
      <c r="EXX112" s="62"/>
      <c r="EXY112" s="62"/>
      <c r="EXZ112" s="62"/>
      <c r="EYA112" s="62"/>
      <c r="EYB112" s="62"/>
      <c r="EYC112" s="325"/>
      <c r="EYD112" s="325"/>
      <c r="EYE112" s="325"/>
      <c r="EYF112" s="325"/>
      <c r="EYG112" s="62"/>
      <c r="EYH112" s="325"/>
      <c r="EYI112" s="325"/>
      <c r="EYJ112" s="325"/>
      <c r="EYK112" s="325"/>
      <c r="EYL112" s="62"/>
      <c r="EYM112" s="325"/>
      <c r="EYN112" s="325"/>
      <c r="EYO112" s="325"/>
      <c r="EYP112" s="325"/>
      <c r="EYQ112" s="325"/>
      <c r="EYR112" s="325"/>
      <c r="EYS112" s="325"/>
      <c r="EYT112" s="325"/>
      <c r="EYU112" s="325"/>
      <c r="EYV112" s="325"/>
      <c r="EYW112" s="325"/>
      <c r="EYX112" s="325"/>
      <c r="EYY112" s="325"/>
      <c r="EYZ112" s="325"/>
      <c r="EZA112" s="325"/>
      <c r="EZB112" s="325"/>
      <c r="EZC112" s="325"/>
      <c r="EZD112" s="324"/>
      <c r="EZE112" s="62"/>
      <c r="EZF112" s="62"/>
      <c r="EZG112" s="62"/>
      <c r="EZH112" s="62"/>
      <c r="EZI112" s="62"/>
      <c r="EZJ112" s="62"/>
      <c r="EZK112" s="62"/>
      <c r="EZL112" s="62"/>
      <c r="EZM112" s="62"/>
      <c r="EZN112" s="62"/>
      <c r="EZO112" s="325"/>
      <c r="EZP112" s="325"/>
      <c r="EZQ112" s="325"/>
      <c r="EZR112" s="325"/>
      <c r="EZS112" s="62"/>
      <c r="EZT112" s="325"/>
      <c r="EZU112" s="325"/>
      <c r="EZV112" s="325"/>
      <c r="EZW112" s="325"/>
      <c r="EZX112" s="62"/>
      <c r="EZY112" s="325"/>
      <c r="EZZ112" s="325"/>
      <c r="FAA112" s="325"/>
      <c r="FAB112" s="325"/>
      <c r="FAC112" s="325"/>
      <c r="FAD112" s="325"/>
      <c r="FAE112" s="325"/>
      <c r="FAF112" s="325"/>
      <c r="FAG112" s="325"/>
      <c r="FAH112" s="325"/>
      <c r="FAI112" s="325"/>
      <c r="FAJ112" s="325"/>
      <c r="FAK112" s="325"/>
      <c r="FAL112" s="325"/>
      <c r="FAM112" s="325"/>
      <c r="FAN112" s="325"/>
      <c r="FAO112" s="325"/>
      <c r="FAP112" s="324"/>
      <c r="FAQ112" s="62"/>
      <c r="FAR112" s="62"/>
      <c r="FAS112" s="62"/>
      <c r="FAT112" s="62"/>
      <c r="FAU112" s="62"/>
      <c r="FAV112" s="62"/>
      <c r="FAW112" s="62"/>
      <c r="FAX112" s="62"/>
      <c r="FAY112" s="62"/>
      <c r="FAZ112" s="62"/>
      <c r="FBA112" s="325"/>
      <c r="FBB112" s="325"/>
      <c r="FBC112" s="325"/>
      <c r="FBD112" s="325"/>
      <c r="FBE112" s="62"/>
      <c r="FBF112" s="325"/>
      <c r="FBG112" s="325"/>
      <c r="FBH112" s="325"/>
      <c r="FBI112" s="325"/>
      <c r="FBJ112" s="62"/>
      <c r="FBK112" s="325"/>
      <c r="FBL112" s="325"/>
      <c r="FBM112" s="325"/>
      <c r="FBN112" s="325"/>
      <c r="FBO112" s="325"/>
      <c r="FBP112" s="325"/>
      <c r="FBQ112" s="325"/>
      <c r="FBR112" s="325"/>
      <c r="FBS112" s="325"/>
      <c r="FBT112" s="325"/>
      <c r="FBU112" s="325"/>
      <c r="FBV112" s="325"/>
      <c r="FBW112" s="325"/>
      <c r="FBX112" s="325"/>
      <c r="FBY112" s="325"/>
      <c r="FBZ112" s="325"/>
      <c r="FCA112" s="325"/>
      <c r="FCB112" s="324"/>
      <c r="FCC112" s="62"/>
      <c r="FCD112" s="62"/>
      <c r="FCE112" s="62"/>
      <c r="FCF112" s="62"/>
      <c r="FCG112" s="62"/>
      <c r="FCH112" s="62"/>
      <c r="FCI112" s="62"/>
      <c r="FCJ112" s="62"/>
      <c r="FCK112" s="62"/>
      <c r="FCL112" s="62"/>
      <c r="FCM112" s="325"/>
      <c r="FCN112" s="325"/>
      <c r="FCO112" s="325"/>
      <c r="FCP112" s="325"/>
      <c r="FCQ112" s="62"/>
      <c r="FCR112" s="325"/>
      <c r="FCS112" s="325"/>
      <c r="FCT112" s="325"/>
      <c r="FCU112" s="325"/>
      <c r="FCV112" s="62"/>
      <c r="FCW112" s="325"/>
      <c r="FCX112" s="325"/>
      <c r="FCY112" s="325"/>
      <c r="FCZ112" s="325"/>
      <c r="FDA112" s="325"/>
      <c r="FDB112" s="325"/>
      <c r="FDC112" s="325"/>
      <c r="FDD112" s="325"/>
      <c r="FDE112" s="325"/>
      <c r="FDF112" s="325"/>
      <c r="FDG112" s="325"/>
      <c r="FDH112" s="325"/>
      <c r="FDI112" s="325"/>
      <c r="FDJ112" s="325"/>
      <c r="FDK112" s="325"/>
      <c r="FDL112" s="325"/>
      <c r="FDM112" s="325"/>
      <c r="FDN112" s="324"/>
      <c r="FDO112" s="62"/>
      <c r="FDP112" s="62"/>
      <c r="FDQ112" s="62"/>
      <c r="FDR112" s="62"/>
      <c r="FDS112" s="62"/>
      <c r="FDT112" s="62"/>
      <c r="FDU112" s="62"/>
      <c r="FDV112" s="62"/>
      <c r="FDW112" s="62"/>
      <c r="FDX112" s="62"/>
      <c r="FDY112" s="325"/>
      <c r="FDZ112" s="325"/>
      <c r="FEA112" s="325"/>
      <c r="FEB112" s="325"/>
      <c r="FEC112" s="62"/>
      <c r="FED112" s="325"/>
      <c r="FEE112" s="325"/>
      <c r="FEF112" s="325"/>
      <c r="FEG112" s="325"/>
      <c r="FEH112" s="62"/>
      <c r="FEI112" s="325"/>
      <c r="FEJ112" s="325"/>
      <c r="FEK112" s="325"/>
      <c r="FEL112" s="325"/>
      <c r="FEM112" s="325"/>
      <c r="FEN112" s="325"/>
      <c r="FEO112" s="325"/>
      <c r="FEP112" s="325"/>
      <c r="FEQ112" s="325"/>
      <c r="FER112" s="325"/>
      <c r="FES112" s="325"/>
      <c r="FET112" s="325"/>
      <c r="FEU112" s="325"/>
      <c r="FEV112" s="325"/>
      <c r="FEW112" s="325"/>
      <c r="FEX112" s="325"/>
      <c r="FEY112" s="325"/>
      <c r="FEZ112" s="324"/>
      <c r="FFA112" s="62"/>
      <c r="FFB112" s="62"/>
      <c r="FFC112" s="62"/>
      <c r="FFD112" s="62"/>
      <c r="FFE112" s="62"/>
      <c r="FFF112" s="62"/>
      <c r="FFG112" s="62"/>
      <c r="FFH112" s="62"/>
      <c r="FFI112" s="62"/>
      <c r="FFJ112" s="62"/>
      <c r="FFK112" s="325"/>
      <c r="FFL112" s="325"/>
      <c r="FFM112" s="325"/>
      <c r="FFN112" s="325"/>
      <c r="FFO112" s="62"/>
      <c r="FFP112" s="325"/>
      <c r="FFQ112" s="325"/>
      <c r="FFR112" s="325"/>
      <c r="FFS112" s="325"/>
      <c r="FFT112" s="62"/>
      <c r="FFU112" s="325"/>
      <c r="FFV112" s="325"/>
      <c r="FFW112" s="325"/>
      <c r="FFX112" s="325"/>
      <c r="FFY112" s="325"/>
      <c r="FFZ112" s="325"/>
      <c r="FGA112" s="325"/>
      <c r="FGB112" s="325"/>
      <c r="FGC112" s="325"/>
      <c r="FGD112" s="325"/>
      <c r="FGE112" s="325"/>
      <c r="FGF112" s="325"/>
      <c r="FGG112" s="325"/>
      <c r="FGH112" s="325"/>
      <c r="FGI112" s="325"/>
      <c r="FGJ112" s="325"/>
      <c r="FGK112" s="325"/>
      <c r="FGL112" s="324"/>
      <c r="FGM112" s="62"/>
      <c r="FGN112" s="62"/>
      <c r="FGO112" s="62"/>
      <c r="FGP112" s="62"/>
      <c r="FGQ112" s="62"/>
      <c r="FGR112" s="62"/>
      <c r="FGS112" s="62"/>
      <c r="FGT112" s="62"/>
      <c r="FGU112" s="62"/>
      <c r="FGV112" s="62"/>
      <c r="FGW112" s="325"/>
      <c r="FGX112" s="325"/>
      <c r="FGY112" s="325"/>
      <c r="FGZ112" s="325"/>
      <c r="FHA112" s="62"/>
      <c r="FHB112" s="325"/>
      <c r="FHC112" s="325"/>
      <c r="FHD112" s="325"/>
      <c r="FHE112" s="325"/>
      <c r="FHF112" s="62"/>
      <c r="FHG112" s="325"/>
      <c r="FHH112" s="325"/>
      <c r="FHI112" s="325"/>
      <c r="FHJ112" s="325"/>
      <c r="FHK112" s="325"/>
      <c r="FHL112" s="325"/>
      <c r="FHM112" s="325"/>
      <c r="FHN112" s="325"/>
      <c r="FHO112" s="325"/>
      <c r="FHP112" s="325"/>
      <c r="FHQ112" s="325"/>
      <c r="FHR112" s="325"/>
      <c r="FHS112" s="325"/>
      <c r="FHT112" s="325"/>
      <c r="FHU112" s="325"/>
      <c r="FHV112" s="325"/>
      <c r="FHW112" s="325"/>
      <c r="FHX112" s="324"/>
      <c r="FHY112" s="62"/>
      <c r="FHZ112" s="62"/>
      <c r="FIA112" s="62"/>
      <c r="FIB112" s="62"/>
      <c r="FIC112" s="62"/>
      <c r="FID112" s="62"/>
      <c r="FIE112" s="62"/>
      <c r="FIF112" s="62"/>
      <c r="FIG112" s="62"/>
      <c r="FIH112" s="62"/>
      <c r="FII112" s="325"/>
      <c r="FIJ112" s="325"/>
      <c r="FIK112" s="325"/>
      <c r="FIL112" s="325"/>
      <c r="FIM112" s="62"/>
      <c r="FIN112" s="325"/>
      <c r="FIO112" s="325"/>
      <c r="FIP112" s="325"/>
      <c r="FIQ112" s="325"/>
      <c r="FIR112" s="62"/>
      <c r="FIS112" s="325"/>
      <c r="FIT112" s="325"/>
      <c r="FIU112" s="325"/>
      <c r="FIV112" s="325"/>
      <c r="FIW112" s="325"/>
      <c r="FIX112" s="325"/>
      <c r="FIY112" s="325"/>
      <c r="FIZ112" s="325"/>
      <c r="FJA112" s="325"/>
      <c r="FJB112" s="325"/>
      <c r="FJC112" s="325"/>
      <c r="FJD112" s="325"/>
      <c r="FJE112" s="325"/>
      <c r="FJF112" s="325"/>
      <c r="FJG112" s="325"/>
      <c r="FJH112" s="325"/>
      <c r="FJI112" s="325"/>
      <c r="FJJ112" s="324"/>
      <c r="FJK112" s="62"/>
      <c r="FJL112" s="62"/>
      <c r="FJM112" s="62"/>
      <c r="FJN112" s="62"/>
      <c r="FJO112" s="62"/>
      <c r="FJP112" s="62"/>
      <c r="FJQ112" s="62"/>
      <c r="FJR112" s="62"/>
      <c r="FJS112" s="62"/>
      <c r="FJT112" s="62"/>
      <c r="FJU112" s="325"/>
      <c r="FJV112" s="325"/>
      <c r="FJW112" s="325"/>
      <c r="FJX112" s="325"/>
      <c r="FJY112" s="62"/>
      <c r="FJZ112" s="325"/>
      <c r="FKA112" s="325"/>
      <c r="FKB112" s="325"/>
      <c r="FKC112" s="325"/>
      <c r="FKD112" s="62"/>
      <c r="FKE112" s="325"/>
      <c r="FKF112" s="325"/>
      <c r="FKG112" s="325"/>
      <c r="FKH112" s="325"/>
      <c r="FKI112" s="325"/>
      <c r="FKJ112" s="325"/>
      <c r="FKK112" s="325"/>
      <c r="FKL112" s="325"/>
      <c r="FKM112" s="325"/>
      <c r="FKN112" s="325"/>
      <c r="FKO112" s="325"/>
      <c r="FKP112" s="325"/>
      <c r="FKQ112" s="325"/>
      <c r="FKR112" s="325"/>
      <c r="FKS112" s="325"/>
      <c r="FKT112" s="325"/>
      <c r="FKU112" s="325"/>
      <c r="FKV112" s="324"/>
      <c r="FKW112" s="62"/>
      <c r="FKX112" s="62"/>
      <c r="FKY112" s="62"/>
      <c r="FKZ112" s="62"/>
      <c r="FLA112" s="62"/>
      <c r="FLB112" s="62"/>
      <c r="FLC112" s="62"/>
      <c r="FLD112" s="62"/>
      <c r="FLE112" s="62"/>
      <c r="FLF112" s="62"/>
      <c r="FLG112" s="325"/>
      <c r="FLH112" s="325"/>
      <c r="FLI112" s="325"/>
      <c r="FLJ112" s="325"/>
      <c r="FLK112" s="62"/>
      <c r="FLL112" s="325"/>
      <c r="FLM112" s="325"/>
      <c r="FLN112" s="325"/>
      <c r="FLO112" s="325"/>
      <c r="FLP112" s="62"/>
      <c r="FLQ112" s="325"/>
      <c r="FLR112" s="325"/>
      <c r="FLS112" s="325"/>
      <c r="FLT112" s="325"/>
      <c r="FLU112" s="325"/>
      <c r="FLV112" s="325"/>
      <c r="FLW112" s="325"/>
      <c r="FLX112" s="325"/>
      <c r="FLY112" s="325"/>
      <c r="FLZ112" s="325"/>
      <c r="FMA112" s="325"/>
      <c r="FMB112" s="325"/>
      <c r="FMC112" s="325"/>
      <c r="FMD112" s="325"/>
      <c r="FME112" s="325"/>
      <c r="FMF112" s="325"/>
      <c r="FMG112" s="325"/>
      <c r="FMH112" s="324"/>
      <c r="FMI112" s="62"/>
      <c r="FMJ112" s="62"/>
      <c r="FMK112" s="62"/>
      <c r="FML112" s="62"/>
      <c r="FMM112" s="62"/>
      <c r="FMN112" s="62"/>
      <c r="FMO112" s="62"/>
      <c r="FMP112" s="62"/>
      <c r="FMQ112" s="62"/>
      <c r="FMR112" s="62"/>
      <c r="FMS112" s="325"/>
      <c r="FMT112" s="325"/>
      <c r="FMU112" s="325"/>
      <c r="FMV112" s="325"/>
      <c r="FMW112" s="62"/>
      <c r="FMX112" s="325"/>
      <c r="FMY112" s="325"/>
      <c r="FMZ112" s="325"/>
      <c r="FNA112" s="325"/>
      <c r="FNB112" s="62"/>
      <c r="FNC112" s="325"/>
      <c r="FND112" s="325"/>
      <c r="FNE112" s="325"/>
      <c r="FNF112" s="325"/>
      <c r="FNG112" s="325"/>
      <c r="FNH112" s="325"/>
      <c r="FNI112" s="325"/>
      <c r="FNJ112" s="325"/>
      <c r="FNK112" s="325"/>
      <c r="FNL112" s="325"/>
      <c r="FNM112" s="325"/>
      <c r="FNN112" s="325"/>
      <c r="FNO112" s="325"/>
      <c r="FNP112" s="325"/>
      <c r="FNQ112" s="325"/>
      <c r="FNR112" s="325"/>
      <c r="FNS112" s="325"/>
      <c r="FNT112" s="324"/>
      <c r="FNU112" s="62"/>
      <c r="FNV112" s="62"/>
      <c r="FNW112" s="62"/>
      <c r="FNX112" s="62"/>
      <c r="FNY112" s="62"/>
      <c r="FNZ112" s="62"/>
      <c r="FOA112" s="62"/>
      <c r="FOB112" s="62"/>
      <c r="FOC112" s="62"/>
      <c r="FOD112" s="62"/>
      <c r="FOE112" s="325"/>
      <c r="FOF112" s="325"/>
      <c r="FOG112" s="325"/>
      <c r="FOH112" s="325"/>
      <c r="FOI112" s="62"/>
      <c r="FOJ112" s="325"/>
      <c r="FOK112" s="325"/>
      <c r="FOL112" s="325"/>
      <c r="FOM112" s="325"/>
      <c r="FON112" s="62"/>
      <c r="FOO112" s="325"/>
      <c r="FOP112" s="325"/>
      <c r="FOQ112" s="325"/>
      <c r="FOR112" s="325"/>
      <c r="FOS112" s="325"/>
      <c r="FOT112" s="325"/>
      <c r="FOU112" s="325"/>
      <c r="FOV112" s="325"/>
      <c r="FOW112" s="325"/>
      <c r="FOX112" s="325"/>
      <c r="FOY112" s="325"/>
      <c r="FOZ112" s="325"/>
      <c r="FPA112" s="325"/>
      <c r="FPB112" s="325"/>
      <c r="FPC112" s="325"/>
      <c r="FPD112" s="325"/>
      <c r="FPE112" s="325"/>
      <c r="FPF112" s="324"/>
      <c r="FPG112" s="62"/>
      <c r="FPH112" s="62"/>
      <c r="FPI112" s="62"/>
      <c r="FPJ112" s="62"/>
      <c r="FPK112" s="62"/>
      <c r="FPL112" s="62"/>
      <c r="FPM112" s="62"/>
      <c r="FPN112" s="62"/>
      <c r="FPO112" s="62"/>
      <c r="FPP112" s="62"/>
      <c r="FPQ112" s="325"/>
      <c r="FPR112" s="325"/>
      <c r="FPS112" s="325"/>
      <c r="FPT112" s="325"/>
      <c r="FPU112" s="62"/>
      <c r="FPV112" s="325"/>
      <c r="FPW112" s="325"/>
      <c r="FPX112" s="325"/>
      <c r="FPY112" s="325"/>
      <c r="FPZ112" s="62"/>
      <c r="FQA112" s="325"/>
      <c r="FQB112" s="325"/>
      <c r="FQC112" s="325"/>
      <c r="FQD112" s="325"/>
      <c r="FQE112" s="325"/>
      <c r="FQF112" s="325"/>
      <c r="FQG112" s="325"/>
      <c r="FQH112" s="325"/>
      <c r="FQI112" s="325"/>
      <c r="FQJ112" s="325"/>
      <c r="FQK112" s="325"/>
      <c r="FQL112" s="325"/>
      <c r="FQM112" s="325"/>
      <c r="FQN112" s="325"/>
      <c r="FQO112" s="325"/>
      <c r="FQP112" s="325"/>
      <c r="FQQ112" s="325"/>
      <c r="FQR112" s="324"/>
      <c r="FQS112" s="62"/>
      <c r="FQT112" s="62"/>
      <c r="FQU112" s="62"/>
      <c r="FQV112" s="62"/>
      <c r="FQW112" s="62"/>
      <c r="FQX112" s="62"/>
      <c r="FQY112" s="62"/>
      <c r="FQZ112" s="62"/>
      <c r="FRA112" s="62"/>
      <c r="FRB112" s="62"/>
      <c r="FRC112" s="325"/>
      <c r="FRD112" s="325"/>
      <c r="FRE112" s="325"/>
      <c r="FRF112" s="325"/>
      <c r="FRG112" s="62"/>
      <c r="FRH112" s="325"/>
      <c r="FRI112" s="325"/>
      <c r="FRJ112" s="325"/>
      <c r="FRK112" s="325"/>
      <c r="FRL112" s="62"/>
      <c r="FRM112" s="325"/>
      <c r="FRN112" s="325"/>
      <c r="FRO112" s="325"/>
      <c r="FRP112" s="325"/>
      <c r="FRQ112" s="325"/>
      <c r="FRR112" s="325"/>
      <c r="FRS112" s="325"/>
      <c r="FRT112" s="325"/>
      <c r="FRU112" s="325"/>
      <c r="FRV112" s="325"/>
      <c r="FRW112" s="325"/>
      <c r="FRX112" s="325"/>
      <c r="FRY112" s="325"/>
      <c r="FRZ112" s="325"/>
      <c r="FSA112" s="325"/>
      <c r="FSB112" s="325"/>
      <c r="FSC112" s="325"/>
      <c r="FSD112" s="324"/>
      <c r="FSE112" s="62"/>
      <c r="FSF112" s="62"/>
      <c r="FSG112" s="62"/>
      <c r="FSH112" s="62"/>
      <c r="FSI112" s="62"/>
      <c r="FSJ112" s="62"/>
      <c r="FSK112" s="62"/>
      <c r="FSL112" s="62"/>
      <c r="FSM112" s="62"/>
      <c r="FSN112" s="62"/>
      <c r="FSO112" s="325"/>
      <c r="FSP112" s="325"/>
      <c r="FSQ112" s="325"/>
      <c r="FSR112" s="325"/>
      <c r="FSS112" s="62"/>
      <c r="FST112" s="325"/>
      <c r="FSU112" s="325"/>
      <c r="FSV112" s="325"/>
      <c r="FSW112" s="325"/>
      <c r="FSX112" s="62"/>
      <c r="FSY112" s="325"/>
      <c r="FSZ112" s="325"/>
      <c r="FTA112" s="325"/>
      <c r="FTB112" s="325"/>
      <c r="FTC112" s="325"/>
      <c r="FTD112" s="325"/>
      <c r="FTE112" s="325"/>
      <c r="FTF112" s="325"/>
      <c r="FTG112" s="325"/>
      <c r="FTH112" s="325"/>
      <c r="FTI112" s="325"/>
      <c r="FTJ112" s="325"/>
      <c r="FTK112" s="325"/>
      <c r="FTL112" s="325"/>
      <c r="FTM112" s="325"/>
      <c r="FTN112" s="325"/>
      <c r="FTO112" s="325"/>
      <c r="FTP112" s="324"/>
      <c r="FTQ112" s="62"/>
      <c r="FTR112" s="62"/>
      <c r="FTS112" s="62"/>
      <c r="FTT112" s="62"/>
      <c r="FTU112" s="62"/>
      <c r="FTV112" s="62"/>
      <c r="FTW112" s="62"/>
      <c r="FTX112" s="62"/>
      <c r="FTY112" s="62"/>
      <c r="FTZ112" s="62"/>
      <c r="FUA112" s="325"/>
      <c r="FUB112" s="325"/>
      <c r="FUC112" s="325"/>
      <c r="FUD112" s="325"/>
      <c r="FUE112" s="62"/>
      <c r="FUF112" s="325"/>
      <c r="FUG112" s="325"/>
      <c r="FUH112" s="325"/>
      <c r="FUI112" s="325"/>
      <c r="FUJ112" s="62"/>
      <c r="FUK112" s="325"/>
      <c r="FUL112" s="325"/>
      <c r="FUM112" s="325"/>
      <c r="FUN112" s="325"/>
      <c r="FUO112" s="325"/>
      <c r="FUP112" s="325"/>
      <c r="FUQ112" s="325"/>
      <c r="FUR112" s="325"/>
      <c r="FUS112" s="325"/>
      <c r="FUT112" s="325"/>
      <c r="FUU112" s="325"/>
      <c r="FUV112" s="325"/>
      <c r="FUW112" s="325"/>
      <c r="FUX112" s="325"/>
      <c r="FUY112" s="325"/>
      <c r="FUZ112" s="325"/>
      <c r="FVA112" s="325"/>
      <c r="FVB112" s="324"/>
      <c r="FVC112" s="62"/>
      <c r="FVD112" s="62"/>
      <c r="FVE112" s="62"/>
      <c r="FVF112" s="62"/>
      <c r="FVG112" s="62"/>
      <c r="FVH112" s="62"/>
      <c r="FVI112" s="62"/>
      <c r="FVJ112" s="62"/>
      <c r="FVK112" s="62"/>
      <c r="FVL112" s="62"/>
      <c r="FVM112" s="325"/>
      <c r="FVN112" s="325"/>
      <c r="FVO112" s="325"/>
      <c r="FVP112" s="325"/>
      <c r="FVQ112" s="62"/>
      <c r="FVR112" s="325"/>
      <c r="FVS112" s="325"/>
      <c r="FVT112" s="325"/>
      <c r="FVU112" s="325"/>
      <c r="FVV112" s="62"/>
      <c r="FVW112" s="325"/>
      <c r="FVX112" s="325"/>
      <c r="FVY112" s="325"/>
      <c r="FVZ112" s="325"/>
      <c r="FWA112" s="325"/>
      <c r="FWB112" s="325"/>
      <c r="FWC112" s="325"/>
      <c r="FWD112" s="325"/>
      <c r="FWE112" s="325"/>
      <c r="FWF112" s="325"/>
      <c r="FWG112" s="325"/>
      <c r="FWH112" s="325"/>
      <c r="FWI112" s="325"/>
      <c r="FWJ112" s="325"/>
      <c r="FWK112" s="325"/>
      <c r="FWL112" s="325"/>
      <c r="FWM112" s="325"/>
      <c r="FWN112" s="324"/>
      <c r="FWO112" s="62"/>
      <c r="FWP112" s="62"/>
      <c r="FWQ112" s="62"/>
      <c r="FWR112" s="62"/>
      <c r="FWS112" s="62"/>
      <c r="FWT112" s="62"/>
      <c r="FWU112" s="62"/>
      <c r="FWV112" s="62"/>
      <c r="FWW112" s="62"/>
      <c r="FWX112" s="62"/>
      <c r="FWY112" s="325"/>
      <c r="FWZ112" s="325"/>
      <c r="FXA112" s="325"/>
      <c r="FXB112" s="325"/>
      <c r="FXC112" s="62"/>
      <c r="FXD112" s="325"/>
      <c r="FXE112" s="325"/>
      <c r="FXF112" s="325"/>
      <c r="FXG112" s="325"/>
      <c r="FXH112" s="62"/>
      <c r="FXI112" s="325"/>
      <c r="FXJ112" s="325"/>
      <c r="FXK112" s="325"/>
      <c r="FXL112" s="325"/>
      <c r="FXM112" s="325"/>
      <c r="FXN112" s="325"/>
      <c r="FXO112" s="325"/>
      <c r="FXP112" s="325"/>
      <c r="FXQ112" s="325"/>
      <c r="FXR112" s="325"/>
      <c r="FXS112" s="325"/>
      <c r="FXT112" s="325"/>
      <c r="FXU112" s="325"/>
      <c r="FXV112" s="325"/>
      <c r="FXW112" s="325"/>
      <c r="FXX112" s="325"/>
      <c r="FXY112" s="325"/>
      <c r="FXZ112" s="324"/>
      <c r="FYA112" s="62"/>
      <c r="FYB112" s="62"/>
      <c r="FYC112" s="62"/>
      <c r="FYD112" s="62"/>
      <c r="FYE112" s="62"/>
      <c r="FYF112" s="62"/>
      <c r="FYG112" s="62"/>
      <c r="FYH112" s="62"/>
      <c r="FYI112" s="62"/>
      <c r="FYJ112" s="62"/>
      <c r="FYK112" s="325"/>
      <c r="FYL112" s="325"/>
      <c r="FYM112" s="325"/>
      <c r="FYN112" s="325"/>
      <c r="FYO112" s="62"/>
      <c r="FYP112" s="325"/>
      <c r="FYQ112" s="325"/>
      <c r="FYR112" s="325"/>
      <c r="FYS112" s="325"/>
      <c r="FYT112" s="62"/>
      <c r="FYU112" s="325"/>
      <c r="FYV112" s="325"/>
      <c r="FYW112" s="325"/>
      <c r="FYX112" s="325"/>
      <c r="FYY112" s="325"/>
      <c r="FYZ112" s="325"/>
      <c r="FZA112" s="325"/>
      <c r="FZB112" s="325"/>
      <c r="FZC112" s="325"/>
      <c r="FZD112" s="325"/>
      <c r="FZE112" s="325"/>
      <c r="FZF112" s="325"/>
      <c r="FZG112" s="325"/>
      <c r="FZH112" s="325"/>
      <c r="FZI112" s="325"/>
      <c r="FZJ112" s="325"/>
      <c r="FZK112" s="325"/>
      <c r="FZL112" s="324"/>
      <c r="FZM112" s="62"/>
      <c r="FZN112" s="62"/>
      <c r="FZO112" s="62"/>
      <c r="FZP112" s="62"/>
      <c r="FZQ112" s="62"/>
      <c r="FZR112" s="62"/>
      <c r="FZS112" s="62"/>
      <c r="FZT112" s="62"/>
      <c r="FZU112" s="62"/>
      <c r="FZV112" s="62"/>
      <c r="FZW112" s="325"/>
      <c r="FZX112" s="325"/>
      <c r="FZY112" s="325"/>
      <c r="FZZ112" s="325"/>
      <c r="GAA112" s="62"/>
      <c r="GAB112" s="325"/>
      <c r="GAC112" s="325"/>
      <c r="GAD112" s="325"/>
      <c r="GAE112" s="325"/>
      <c r="GAF112" s="62"/>
      <c r="GAG112" s="325"/>
      <c r="GAH112" s="325"/>
      <c r="GAI112" s="325"/>
      <c r="GAJ112" s="325"/>
      <c r="GAK112" s="325"/>
      <c r="GAL112" s="325"/>
      <c r="GAM112" s="325"/>
      <c r="GAN112" s="325"/>
      <c r="GAO112" s="325"/>
      <c r="GAP112" s="325"/>
      <c r="GAQ112" s="325"/>
      <c r="GAR112" s="325"/>
      <c r="GAS112" s="325"/>
      <c r="GAT112" s="325"/>
      <c r="GAU112" s="325"/>
      <c r="GAV112" s="325"/>
      <c r="GAW112" s="325"/>
      <c r="GAX112" s="324"/>
      <c r="GAY112" s="62"/>
      <c r="GAZ112" s="62"/>
      <c r="GBA112" s="62"/>
      <c r="GBB112" s="62"/>
      <c r="GBC112" s="62"/>
      <c r="GBD112" s="62"/>
      <c r="GBE112" s="62"/>
      <c r="GBF112" s="62"/>
      <c r="GBG112" s="62"/>
      <c r="GBH112" s="62"/>
      <c r="GBI112" s="325"/>
      <c r="GBJ112" s="325"/>
      <c r="GBK112" s="325"/>
      <c r="GBL112" s="325"/>
      <c r="GBM112" s="62"/>
      <c r="GBN112" s="325"/>
      <c r="GBO112" s="325"/>
      <c r="GBP112" s="325"/>
      <c r="GBQ112" s="325"/>
      <c r="GBR112" s="62"/>
      <c r="GBS112" s="325"/>
      <c r="GBT112" s="325"/>
      <c r="GBU112" s="325"/>
      <c r="GBV112" s="325"/>
      <c r="GBW112" s="325"/>
      <c r="GBX112" s="325"/>
      <c r="GBY112" s="325"/>
      <c r="GBZ112" s="325"/>
      <c r="GCA112" s="325"/>
      <c r="GCB112" s="325"/>
      <c r="GCC112" s="325"/>
      <c r="GCD112" s="325"/>
      <c r="GCE112" s="325"/>
      <c r="GCF112" s="325"/>
      <c r="GCG112" s="325"/>
      <c r="GCH112" s="325"/>
      <c r="GCI112" s="325"/>
      <c r="GCJ112" s="324"/>
      <c r="GCK112" s="62"/>
      <c r="GCL112" s="62"/>
      <c r="GCM112" s="62"/>
      <c r="GCN112" s="62"/>
      <c r="GCO112" s="62"/>
      <c r="GCP112" s="62"/>
      <c r="GCQ112" s="62"/>
      <c r="GCR112" s="62"/>
      <c r="GCS112" s="62"/>
      <c r="GCT112" s="62"/>
      <c r="GCU112" s="325"/>
      <c r="GCV112" s="325"/>
      <c r="GCW112" s="325"/>
      <c r="GCX112" s="325"/>
      <c r="GCY112" s="62"/>
      <c r="GCZ112" s="325"/>
      <c r="GDA112" s="325"/>
      <c r="GDB112" s="325"/>
      <c r="GDC112" s="325"/>
      <c r="GDD112" s="62"/>
      <c r="GDE112" s="325"/>
      <c r="GDF112" s="325"/>
      <c r="GDG112" s="325"/>
      <c r="GDH112" s="325"/>
      <c r="GDI112" s="325"/>
      <c r="GDJ112" s="325"/>
      <c r="GDK112" s="325"/>
      <c r="GDL112" s="325"/>
      <c r="GDM112" s="325"/>
      <c r="GDN112" s="325"/>
      <c r="GDO112" s="325"/>
      <c r="GDP112" s="325"/>
      <c r="GDQ112" s="325"/>
      <c r="GDR112" s="325"/>
      <c r="GDS112" s="325"/>
      <c r="GDT112" s="325"/>
      <c r="GDU112" s="325"/>
      <c r="GDV112" s="324"/>
      <c r="GDW112" s="62"/>
      <c r="GDX112" s="62"/>
      <c r="GDY112" s="62"/>
      <c r="GDZ112" s="62"/>
      <c r="GEA112" s="62"/>
      <c r="GEB112" s="62"/>
      <c r="GEC112" s="62"/>
      <c r="GED112" s="62"/>
      <c r="GEE112" s="62"/>
      <c r="GEF112" s="62"/>
      <c r="GEG112" s="325"/>
      <c r="GEH112" s="325"/>
      <c r="GEI112" s="325"/>
      <c r="GEJ112" s="325"/>
      <c r="GEK112" s="62"/>
      <c r="GEL112" s="325"/>
      <c r="GEM112" s="325"/>
      <c r="GEN112" s="325"/>
      <c r="GEO112" s="325"/>
      <c r="GEP112" s="62"/>
      <c r="GEQ112" s="325"/>
      <c r="GER112" s="325"/>
      <c r="GES112" s="325"/>
      <c r="GET112" s="325"/>
      <c r="GEU112" s="325"/>
      <c r="GEV112" s="325"/>
      <c r="GEW112" s="325"/>
      <c r="GEX112" s="325"/>
      <c r="GEY112" s="325"/>
      <c r="GEZ112" s="325"/>
      <c r="GFA112" s="325"/>
      <c r="GFB112" s="325"/>
      <c r="GFC112" s="325"/>
      <c r="GFD112" s="325"/>
      <c r="GFE112" s="325"/>
      <c r="GFF112" s="325"/>
      <c r="GFG112" s="325"/>
      <c r="GFH112" s="324"/>
      <c r="GFI112" s="62"/>
      <c r="GFJ112" s="62"/>
      <c r="GFK112" s="62"/>
      <c r="GFL112" s="62"/>
      <c r="GFM112" s="62"/>
      <c r="GFN112" s="62"/>
      <c r="GFO112" s="62"/>
      <c r="GFP112" s="62"/>
      <c r="GFQ112" s="62"/>
      <c r="GFR112" s="62"/>
      <c r="GFS112" s="325"/>
      <c r="GFT112" s="325"/>
      <c r="GFU112" s="325"/>
      <c r="GFV112" s="325"/>
      <c r="GFW112" s="62"/>
      <c r="GFX112" s="325"/>
      <c r="GFY112" s="325"/>
      <c r="GFZ112" s="325"/>
      <c r="GGA112" s="325"/>
      <c r="GGB112" s="62"/>
      <c r="GGC112" s="325"/>
      <c r="GGD112" s="325"/>
      <c r="GGE112" s="325"/>
      <c r="GGF112" s="325"/>
      <c r="GGG112" s="325"/>
      <c r="GGH112" s="325"/>
      <c r="GGI112" s="325"/>
      <c r="GGJ112" s="325"/>
      <c r="GGK112" s="325"/>
      <c r="GGL112" s="325"/>
      <c r="GGM112" s="325"/>
      <c r="GGN112" s="325"/>
      <c r="GGO112" s="325"/>
      <c r="GGP112" s="325"/>
      <c r="GGQ112" s="325"/>
      <c r="GGR112" s="325"/>
      <c r="GGS112" s="325"/>
      <c r="GGT112" s="324"/>
      <c r="GGU112" s="62"/>
      <c r="GGV112" s="62"/>
      <c r="GGW112" s="62"/>
      <c r="GGX112" s="62"/>
      <c r="GGY112" s="62"/>
      <c r="GGZ112" s="62"/>
      <c r="GHA112" s="62"/>
      <c r="GHB112" s="62"/>
      <c r="GHC112" s="62"/>
      <c r="GHD112" s="62"/>
      <c r="GHE112" s="325"/>
      <c r="GHF112" s="325"/>
      <c r="GHG112" s="325"/>
      <c r="GHH112" s="325"/>
      <c r="GHI112" s="62"/>
      <c r="GHJ112" s="325"/>
      <c r="GHK112" s="325"/>
      <c r="GHL112" s="325"/>
      <c r="GHM112" s="325"/>
      <c r="GHN112" s="62"/>
      <c r="GHO112" s="325"/>
      <c r="GHP112" s="325"/>
      <c r="GHQ112" s="325"/>
      <c r="GHR112" s="325"/>
      <c r="GHS112" s="325"/>
      <c r="GHT112" s="325"/>
      <c r="GHU112" s="325"/>
      <c r="GHV112" s="325"/>
      <c r="GHW112" s="325"/>
      <c r="GHX112" s="325"/>
      <c r="GHY112" s="325"/>
      <c r="GHZ112" s="325"/>
      <c r="GIA112" s="325"/>
      <c r="GIB112" s="325"/>
      <c r="GIC112" s="325"/>
      <c r="GID112" s="325"/>
      <c r="GIE112" s="325"/>
      <c r="GIF112" s="324"/>
      <c r="GIG112" s="62"/>
      <c r="GIH112" s="62"/>
      <c r="GII112" s="62"/>
      <c r="GIJ112" s="62"/>
      <c r="GIK112" s="62"/>
      <c r="GIL112" s="62"/>
      <c r="GIM112" s="62"/>
      <c r="GIN112" s="62"/>
      <c r="GIO112" s="62"/>
      <c r="GIP112" s="62"/>
      <c r="GIQ112" s="325"/>
      <c r="GIR112" s="325"/>
      <c r="GIS112" s="325"/>
      <c r="GIT112" s="325"/>
      <c r="GIU112" s="62"/>
      <c r="GIV112" s="325"/>
      <c r="GIW112" s="325"/>
      <c r="GIX112" s="325"/>
      <c r="GIY112" s="325"/>
      <c r="GIZ112" s="62"/>
      <c r="GJA112" s="325"/>
      <c r="GJB112" s="325"/>
      <c r="GJC112" s="325"/>
      <c r="GJD112" s="325"/>
      <c r="GJE112" s="325"/>
      <c r="GJF112" s="325"/>
      <c r="GJG112" s="325"/>
      <c r="GJH112" s="325"/>
      <c r="GJI112" s="325"/>
      <c r="GJJ112" s="325"/>
      <c r="GJK112" s="325"/>
      <c r="GJL112" s="325"/>
      <c r="GJM112" s="325"/>
      <c r="GJN112" s="325"/>
      <c r="GJO112" s="325"/>
      <c r="GJP112" s="325"/>
      <c r="GJQ112" s="325"/>
      <c r="GJR112" s="324"/>
      <c r="GJS112" s="62"/>
      <c r="GJT112" s="62"/>
      <c r="GJU112" s="62"/>
      <c r="GJV112" s="62"/>
      <c r="GJW112" s="62"/>
      <c r="GJX112" s="62"/>
      <c r="GJY112" s="62"/>
      <c r="GJZ112" s="62"/>
      <c r="GKA112" s="62"/>
      <c r="GKB112" s="62"/>
      <c r="GKC112" s="325"/>
      <c r="GKD112" s="325"/>
      <c r="GKE112" s="325"/>
      <c r="GKF112" s="325"/>
      <c r="GKG112" s="62"/>
      <c r="GKH112" s="325"/>
      <c r="GKI112" s="325"/>
      <c r="GKJ112" s="325"/>
      <c r="GKK112" s="325"/>
      <c r="GKL112" s="62"/>
      <c r="GKM112" s="325"/>
      <c r="GKN112" s="325"/>
      <c r="GKO112" s="325"/>
      <c r="GKP112" s="325"/>
      <c r="GKQ112" s="325"/>
      <c r="GKR112" s="325"/>
      <c r="GKS112" s="325"/>
      <c r="GKT112" s="325"/>
      <c r="GKU112" s="325"/>
      <c r="GKV112" s="325"/>
      <c r="GKW112" s="325"/>
      <c r="GKX112" s="325"/>
      <c r="GKY112" s="325"/>
      <c r="GKZ112" s="325"/>
      <c r="GLA112" s="325"/>
      <c r="GLB112" s="325"/>
      <c r="GLC112" s="325"/>
      <c r="GLD112" s="324"/>
      <c r="GLE112" s="62"/>
      <c r="GLF112" s="62"/>
      <c r="GLG112" s="62"/>
      <c r="GLH112" s="62"/>
      <c r="GLI112" s="62"/>
      <c r="GLJ112" s="62"/>
      <c r="GLK112" s="62"/>
      <c r="GLL112" s="62"/>
      <c r="GLM112" s="62"/>
      <c r="GLN112" s="62"/>
      <c r="GLO112" s="325"/>
      <c r="GLP112" s="325"/>
      <c r="GLQ112" s="325"/>
      <c r="GLR112" s="325"/>
      <c r="GLS112" s="62"/>
      <c r="GLT112" s="325"/>
      <c r="GLU112" s="325"/>
      <c r="GLV112" s="325"/>
      <c r="GLW112" s="325"/>
      <c r="GLX112" s="62"/>
      <c r="GLY112" s="325"/>
      <c r="GLZ112" s="325"/>
      <c r="GMA112" s="325"/>
      <c r="GMB112" s="325"/>
      <c r="GMC112" s="325"/>
      <c r="GMD112" s="325"/>
      <c r="GME112" s="325"/>
      <c r="GMF112" s="325"/>
      <c r="GMG112" s="325"/>
      <c r="GMH112" s="325"/>
      <c r="GMI112" s="325"/>
      <c r="GMJ112" s="325"/>
      <c r="GMK112" s="325"/>
      <c r="GML112" s="325"/>
      <c r="GMM112" s="325"/>
      <c r="GMN112" s="325"/>
      <c r="GMO112" s="325"/>
      <c r="GMP112" s="324"/>
      <c r="GMQ112" s="62"/>
      <c r="GMR112" s="62"/>
      <c r="GMS112" s="62"/>
      <c r="GMT112" s="62"/>
      <c r="GMU112" s="62"/>
      <c r="GMV112" s="62"/>
      <c r="GMW112" s="62"/>
      <c r="GMX112" s="62"/>
      <c r="GMY112" s="62"/>
      <c r="GMZ112" s="62"/>
      <c r="GNA112" s="325"/>
      <c r="GNB112" s="325"/>
      <c r="GNC112" s="325"/>
      <c r="GND112" s="325"/>
      <c r="GNE112" s="62"/>
      <c r="GNF112" s="325"/>
      <c r="GNG112" s="325"/>
      <c r="GNH112" s="325"/>
      <c r="GNI112" s="325"/>
      <c r="GNJ112" s="62"/>
      <c r="GNK112" s="325"/>
      <c r="GNL112" s="325"/>
      <c r="GNM112" s="325"/>
      <c r="GNN112" s="325"/>
      <c r="GNO112" s="325"/>
      <c r="GNP112" s="325"/>
      <c r="GNQ112" s="325"/>
      <c r="GNR112" s="325"/>
      <c r="GNS112" s="325"/>
      <c r="GNT112" s="325"/>
      <c r="GNU112" s="325"/>
      <c r="GNV112" s="325"/>
      <c r="GNW112" s="325"/>
      <c r="GNX112" s="325"/>
      <c r="GNY112" s="325"/>
      <c r="GNZ112" s="325"/>
      <c r="GOA112" s="325"/>
      <c r="GOB112" s="324"/>
      <c r="GOC112" s="62"/>
      <c r="GOD112" s="62"/>
      <c r="GOE112" s="62"/>
      <c r="GOF112" s="62"/>
      <c r="GOG112" s="62"/>
      <c r="GOH112" s="62"/>
      <c r="GOI112" s="62"/>
      <c r="GOJ112" s="62"/>
      <c r="GOK112" s="62"/>
      <c r="GOL112" s="62"/>
      <c r="GOM112" s="325"/>
      <c r="GON112" s="325"/>
      <c r="GOO112" s="325"/>
      <c r="GOP112" s="325"/>
      <c r="GOQ112" s="62"/>
      <c r="GOR112" s="325"/>
      <c r="GOS112" s="325"/>
      <c r="GOT112" s="325"/>
      <c r="GOU112" s="325"/>
      <c r="GOV112" s="62"/>
      <c r="GOW112" s="325"/>
      <c r="GOX112" s="325"/>
      <c r="GOY112" s="325"/>
      <c r="GOZ112" s="325"/>
      <c r="GPA112" s="325"/>
      <c r="GPB112" s="325"/>
      <c r="GPC112" s="325"/>
      <c r="GPD112" s="325"/>
      <c r="GPE112" s="325"/>
      <c r="GPF112" s="325"/>
      <c r="GPG112" s="325"/>
      <c r="GPH112" s="325"/>
      <c r="GPI112" s="325"/>
      <c r="GPJ112" s="325"/>
      <c r="GPK112" s="325"/>
      <c r="GPL112" s="325"/>
      <c r="GPM112" s="325"/>
      <c r="GPN112" s="324"/>
      <c r="GPO112" s="62"/>
      <c r="GPP112" s="62"/>
      <c r="GPQ112" s="62"/>
      <c r="GPR112" s="62"/>
      <c r="GPS112" s="62"/>
      <c r="GPT112" s="62"/>
      <c r="GPU112" s="62"/>
      <c r="GPV112" s="62"/>
      <c r="GPW112" s="62"/>
      <c r="GPX112" s="62"/>
      <c r="GPY112" s="325"/>
      <c r="GPZ112" s="325"/>
      <c r="GQA112" s="325"/>
      <c r="GQB112" s="325"/>
      <c r="GQC112" s="62"/>
      <c r="GQD112" s="325"/>
      <c r="GQE112" s="325"/>
      <c r="GQF112" s="325"/>
      <c r="GQG112" s="325"/>
      <c r="GQH112" s="62"/>
      <c r="GQI112" s="325"/>
      <c r="GQJ112" s="325"/>
      <c r="GQK112" s="325"/>
      <c r="GQL112" s="325"/>
      <c r="GQM112" s="325"/>
      <c r="GQN112" s="325"/>
      <c r="GQO112" s="325"/>
      <c r="GQP112" s="325"/>
      <c r="GQQ112" s="325"/>
      <c r="GQR112" s="325"/>
      <c r="GQS112" s="325"/>
      <c r="GQT112" s="325"/>
      <c r="GQU112" s="325"/>
      <c r="GQV112" s="325"/>
      <c r="GQW112" s="325"/>
      <c r="GQX112" s="325"/>
      <c r="GQY112" s="325"/>
      <c r="GQZ112" s="324"/>
      <c r="GRA112" s="62"/>
      <c r="GRB112" s="62"/>
      <c r="GRC112" s="62"/>
      <c r="GRD112" s="62"/>
      <c r="GRE112" s="62"/>
      <c r="GRF112" s="62"/>
      <c r="GRG112" s="62"/>
      <c r="GRH112" s="62"/>
      <c r="GRI112" s="62"/>
      <c r="GRJ112" s="62"/>
      <c r="GRK112" s="325"/>
      <c r="GRL112" s="325"/>
      <c r="GRM112" s="325"/>
      <c r="GRN112" s="325"/>
      <c r="GRO112" s="62"/>
      <c r="GRP112" s="325"/>
      <c r="GRQ112" s="325"/>
      <c r="GRR112" s="325"/>
      <c r="GRS112" s="325"/>
      <c r="GRT112" s="62"/>
      <c r="GRU112" s="325"/>
      <c r="GRV112" s="325"/>
      <c r="GRW112" s="325"/>
      <c r="GRX112" s="325"/>
      <c r="GRY112" s="325"/>
      <c r="GRZ112" s="325"/>
      <c r="GSA112" s="325"/>
      <c r="GSB112" s="325"/>
      <c r="GSC112" s="325"/>
      <c r="GSD112" s="325"/>
      <c r="GSE112" s="325"/>
      <c r="GSF112" s="325"/>
      <c r="GSG112" s="325"/>
      <c r="GSH112" s="325"/>
      <c r="GSI112" s="325"/>
      <c r="GSJ112" s="325"/>
      <c r="GSK112" s="325"/>
      <c r="GSL112" s="324"/>
      <c r="GSM112" s="62"/>
      <c r="GSN112" s="62"/>
      <c r="GSO112" s="62"/>
      <c r="GSP112" s="62"/>
      <c r="GSQ112" s="62"/>
      <c r="GSR112" s="62"/>
      <c r="GSS112" s="62"/>
      <c r="GST112" s="62"/>
      <c r="GSU112" s="62"/>
      <c r="GSV112" s="62"/>
      <c r="GSW112" s="325"/>
      <c r="GSX112" s="325"/>
      <c r="GSY112" s="325"/>
      <c r="GSZ112" s="325"/>
      <c r="GTA112" s="62"/>
      <c r="GTB112" s="325"/>
      <c r="GTC112" s="325"/>
      <c r="GTD112" s="325"/>
      <c r="GTE112" s="325"/>
      <c r="GTF112" s="62"/>
      <c r="GTG112" s="325"/>
      <c r="GTH112" s="325"/>
      <c r="GTI112" s="325"/>
      <c r="GTJ112" s="325"/>
      <c r="GTK112" s="325"/>
      <c r="GTL112" s="325"/>
      <c r="GTM112" s="325"/>
      <c r="GTN112" s="325"/>
      <c r="GTO112" s="325"/>
      <c r="GTP112" s="325"/>
      <c r="GTQ112" s="325"/>
      <c r="GTR112" s="325"/>
      <c r="GTS112" s="325"/>
      <c r="GTT112" s="325"/>
      <c r="GTU112" s="325"/>
      <c r="GTV112" s="325"/>
      <c r="GTW112" s="325"/>
      <c r="GTX112" s="324"/>
      <c r="GTY112" s="62"/>
      <c r="GTZ112" s="62"/>
      <c r="GUA112" s="62"/>
      <c r="GUB112" s="62"/>
      <c r="GUC112" s="62"/>
      <c r="GUD112" s="62"/>
      <c r="GUE112" s="62"/>
      <c r="GUF112" s="62"/>
      <c r="GUG112" s="62"/>
      <c r="GUH112" s="62"/>
      <c r="GUI112" s="325"/>
      <c r="GUJ112" s="325"/>
      <c r="GUK112" s="325"/>
      <c r="GUL112" s="325"/>
      <c r="GUM112" s="62"/>
      <c r="GUN112" s="325"/>
      <c r="GUO112" s="325"/>
      <c r="GUP112" s="325"/>
      <c r="GUQ112" s="325"/>
      <c r="GUR112" s="62"/>
      <c r="GUS112" s="325"/>
      <c r="GUT112" s="325"/>
      <c r="GUU112" s="325"/>
      <c r="GUV112" s="325"/>
      <c r="GUW112" s="325"/>
      <c r="GUX112" s="325"/>
      <c r="GUY112" s="325"/>
      <c r="GUZ112" s="325"/>
      <c r="GVA112" s="325"/>
      <c r="GVB112" s="325"/>
      <c r="GVC112" s="325"/>
      <c r="GVD112" s="325"/>
      <c r="GVE112" s="325"/>
      <c r="GVF112" s="325"/>
      <c r="GVG112" s="325"/>
      <c r="GVH112" s="325"/>
      <c r="GVI112" s="325"/>
      <c r="GVJ112" s="324"/>
      <c r="GVK112" s="62"/>
      <c r="GVL112" s="62"/>
      <c r="GVM112" s="62"/>
      <c r="GVN112" s="62"/>
      <c r="GVO112" s="62"/>
      <c r="GVP112" s="62"/>
      <c r="GVQ112" s="62"/>
      <c r="GVR112" s="62"/>
      <c r="GVS112" s="62"/>
      <c r="GVT112" s="62"/>
      <c r="GVU112" s="325"/>
      <c r="GVV112" s="325"/>
      <c r="GVW112" s="325"/>
      <c r="GVX112" s="325"/>
      <c r="GVY112" s="62"/>
      <c r="GVZ112" s="325"/>
      <c r="GWA112" s="325"/>
      <c r="GWB112" s="325"/>
      <c r="GWC112" s="325"/>
      <c r="GWD112" s="62"/>
      <c r="GWE112" s="325"/>
      <c r="GWF112" s="325"/>
      <c r="GWG112" s="325"/>
      <c r="GWH112" s="325"/>
      <c r="GWI112" s="325"/>
      <c r="GWJ112" s="325"/>
      <c r="GWK112" s="325"/>
      <c r="GWL112" s="325"/>
      <c r="GWM112" s="325"/>
      <c r="GWN112" s="325"/>
      <c r="GWO112" s="325"/>
      <c r="GWP112" s="325"/>
      <c r="GWQ112" s="325"/>
      <c r="GWR112" s="325"/>
      <c r="GWS112" s="325"/>
      <c r="GWT112" s="325"/>
      <c r="GWU112" s="325"/>
      <c r="GWV112" s="324"/>
      <c r="GWW112" s="62"/>
      <c r="GWX112" s="62"/>
      <c r="GWY112" s="62"/>
      <c r="GWZ112" s="62"/>
      <c r="GXA112" s="62"/>
      <c r="GXB112" s="62"/>
      <c r="GXC112" s="62"/>
      <c r="GXD112" s="62"/>
      <c r="GXE112" s="62"/>
      <c r="GXF112" s="62"/>
      <c r="GXG112" s="325"/>
      <c r="GXH112" s="325"/>
      <c r="GXI112" s="325"/>
      <c r="GXJ112" s="325"/>
      <c r="GXK112" s="62"/>
      <c r="GXL112" s="325"/>
      <c r="GXM112" s="325"/>
      <c r="GXN112" s="325"/>
      <c r="GXO112" s="325"/>
      <c r="GXP112" s="62"/>
      <c r="GXQ112" s="325"/>
      <c r="GXR112" s="325"/>
      <c r="GXS112" s="325"/>
      <c r="GXT112" s="325"/>
      <c r="GXU112" s="325"/>
      <c r="GXV112" s="325"/>
      <c r="GXW112" s="325"/>
      <c r="GXX112" s="325"/>
      <c r="GXY112" s="325"/>
      <c r="GXZ112" s="325"/>
      <c r="GYA112" s="325"/>
      <c r="GYB112" s="325"/>
      <c r="GYC112" s="325"/>
      <c r="GYD112" s="325"/>
      <c r="GYE112" s="325"/>
      <c r="GYF112" s="325"/>
      <c r="GYG112" s="325"/>
      <c r="GYH112" s="324"/>
      <c r="GYI112" s="62"/>
      <c r="GYJ112" s="62"/>
      <c r="GYK112" s="62"/>
      <c r="GYL112" s="62"/>
      <c r="GYM112" s="62"/>
      <c r="GYN112" s="62"/>
      <c r="GYO112" s="62"/>
      <c r="GYP112" s="62"/>
      <c r="GYQ112" s="62"/>
      <c r="GYR112" s="62"/>
      <c r="GYS112" s="325"/>
      <c r="GYT112" s="325"/>
      <c r="GYU112" s="325"/>
      <c r="GYV112" s="325"/>
      <c r="GYW112" s="62"/>
      <c r="GYX112" s="325"/>
      <c r="GYY112" s="325"/>
      <c r="GYZ112" s="325"/>
      <c r="GZA112" s="325"/>
      <c r="GZB112" s="62"/>
      <c r="GZC112" s="325"/>
      <c r="GZD112" s="325"/>
      <c r="GZE112" s="325"/>
      <c r="GZF112" s="325"/>
      <c r="GZG112" s="325"/>
      <c r="GZH112" s="325"/>
      <c r="GZI112" s="325"/>
      <c r="GZJ112" s="325"/>
      <c r="GZK112" s="325"/>
      <c r="GZL112" s="325"/>
      <c r="GZM112" s="325"/>
      <c r="GZN112" s="325"/>
      <c r="GZO112" s="325"/>
      <c r="GZP112" s="325"/>
      <c r="GZQ112" s="325"/>
      <c r="GZR112" s="325"/>
      <c r="GZS112" s="325"/>
      <c r="GZT112" s="324"/>
      <c r="GZU112" s="62"/>
      <c r="GZV112" s="62"/>
      <c r="GZW112" s="62"/>
      <c r="GZX112" s="62"/>
      <c r="GZY112" s="62"/>
      <c r="GZZ112" s="62"/>
      <c r="HAA112" s="62"/>
      <c r="HAB112" s="62"/>
      <c r="HAC112" s="62"/>
      <c r="HAD112" s="62"/>
      <c r="HAE112" s="325"/>
      <c r="HAF112" s="325"/>
      <c r="HAG112" s="325"/>
      <c r="HAH112" s="325"/>
      <c r="HAI112" s="62"/>
      <c r="HAJ112" s="325"/>
      <c r="HAK112" s="325"/>
      <c r="HAL112" s="325"/>
      <c r="HAM112" s="325"/>
      <c r="HAN112" s="62"/>
      <c r="HAO112" s="325"/>
      <c r="HAP112" s="325"/>
      <c r="HAQ112" s="325"/>
      <c r="HAR112" s="325"/>
      <c r="HAS112" s="325"/>
      <c r="HAT112" s="325"/>
      <c r="HAU112" s="325"/>
      <c r="HAV112" s="325"/>
      <c r="HAW112" s="325"/>
      <c r="HAX112" s="325"/>
      <c r="HAY112" s="325"/>
      <c r="HAZ112" s="325"/>
      <c r="HBA112" s="325"/>
      <c r="HBB112" s="325"/>
      <c r="HBC112" s="325"/>
      <c r="HBD112" s="325"/>
      <c r="HBE112" s="325"/>
      <c r="HBF112" s="324"/>
      <c r="HBG112" s="62"/>
      <c r="HBH112" s="62"/>
      <c r="HBI112" s="62"/>
      <c r="HBJ112" s="62"/>
      <c r="HBK112" s="62"/>
      <c r="HBL112" s="62"/>
      <c r="HBM112" s="62"/>
      <c r="HBN112" s="62"/>
      <c r="HBO112" s="62"/>
      <c r="HBP112" s="62"/>
      <c r="HBQ112" s="325"/>
      <c r="HBR112" s="325"/>
      <c r="HBS112" s="325"/>
      <c r="HBT112" s="325"/>
      <c r="HBU112" s="62"/>
      <c r="HBV112" s="325"/>
      <c r="HBW112" s="325"/>
      <c r="HBX112" s="325"/>
      <c r="HBY112" s="325"/>
      <c r="HBZ112" s="62"/>
      <c r="HCA112" s="325"/>
      <c r="HCB112" s="325"/>
      <c r="HCC112" s="325"/>
      <c r="HCD112" s="325"/>
      <c r="HCE112" s="325"/>
      <c r="HCF112" s="325"/>
      <c r="HCG112" s="325"/>
      <c r="HCH112" s="325"/>
      <c r="HCI112" s="325"/>
      <c r="HCJ112" s="325"/>
      <c r="HCK112" s="325"/>
      <c r="HCL112" s="325"/>
      <c r="HCM112" s="325"/>
      <c r="HCN112" s="325"/>
      <c r="HCO112" s="325"/>
      <c r="HCP112" s="325"/>
      <c r="HCQ112" s="325"/>
      <c r="HCR112" s="324"/>
      <c r="HCS112" s="62"/>
      <c r="HCT112" s="62"/>
      <c r="HCU112" s="62"/>
      <c r="HCV112" s="62"/>
      <c r="HCW112" s="62"/>
      <c r="HCX112" s="62"/>
      <c r="HCY112" s="62"/>
      <c r="HCZ112" s="62"/>
      <c r="HDA112" s="62"/>
      <c r="HDB112" s="62"/>
      <c r="HDC112" s="325"/>
      <c r="HDD112" s="325"/>
      <c r="HDE112" s="325"/>
      <c r="HDF112" s="325"/>
      <c r="HDG112" s="62"/>
      <c r="HDH112" s="325"/>
      <c r="HDI112" s="325"/>
      <c r="HDJ112" s="325"/>
      <c r="HDK112" s="325"/>
      <c r="HDL112" s="62"/>
      <c r="HDM112" s="325"/>
      <c r="HDN112" s="325"/>
      <c r="HDO112" s="325"/>
      <c r="HDP112" s="325"/>
      <c r="HDQ112" s="325"/>
      <c r="HDR112" s="325"/>
      <c r="HDS112" s="325"/>
      <c r="HDT112" s="325"/>
      <c r="HDU112" s="325"/>
      <c r="HDV112" s="325"/>
      <c r="HDW112" s="325"/>
      <c r="HDX112" s="325"/>
      <c r="HDY112" s="325"/>
      <c r="HDZ112" s="325"/>
      <c r="HEA112" s="325"/>
      <c r="HEB112" s="325"/>
      <c r="HEC112" s="325"/>
      <c r="HED112" s="324"/>
      <c r="HEE112" s="62"/>
      <c r="HEF112" s="62"/>
      <c r="HEG112" s="62"/>
      <c r="HEH112" s="62"/>
      <c r="HEI112" s="62"/>
      <c r="HEJ112" s="62"/>
      <c r="HEK112" s="62"/>
      <c r="HEL112" s="62"/>
      <c r="HEM112" s="62"/>
      <c r="HEN112" s="62"/>
      <c r="HEO112" s="325"/>
      <c r="HEP112" s="325"/>
      <c r="HEQ112" s="325"/>
      <c r="HER112" s="325"/>
      <c r="HES112" s="62"/>
      <c r="HET112" s="325"/>
      <c r="HEU112" s="325"/>
      <c r="HEV112" s="325"/>
      <c r="HEW112" s="325"/>
      <c r="HEX112" s="62"/>
      <c r="HEY112" s="325"/>
      <c r="HEZ112" s="325"/>
      <c r="HFA112" s="325"/>
      <c r="HFB112" s="325"/>
      <c r="HFC112" s="325"/>
      <c r="HFD112" s="325"/>
      <c r="HFE112" s="325"/>
      <c r="HFF112" s="325"/>
      <c r="HFG112" s="325"/>
      <c r="HFH112" s="325"/>
      <c r="HFI112" s="325"/>
      <c r="HFJ112" s="325"/>
      <c r="HFK112" s="325"/>
      <c r="HFL112" s="325"/>
      <c r="HFM112" s="325"/>
      <c r="HFN112" s="325"/>
      <c r="HFO112" s="325"/>
      <c r="HFP112" s="324"/>
      <c r="HFQ112" s="62"/>
      <c r="HFR112" s="62"/>
      <c r="HFS112" s="62"/>
      <c r="HFT112" s="62"/>
      <c r="HFU112" s="62"/>
      <c r="HFV112" s="62"/>
      <c r="HFW112" s="62"/>
      <c r="HFX112" s="62"/>
      <c r="HFY112" s="62"/>
      <c r="HFZ112" s="62"/>
      <c r="HGA112" s="325"/>
      <c r="HGB112" s="325"/>
      <c r="HGC112" s="325"/>
      <c r="HGD112" s="325"/>
      <c r="HGE112" s="62"/>
      <c r="HGF112" s="325"/>
      <c r="HGG112" s="325"/>
      <c r="HGH112" s="325"/>
      <c r="HGI112" s="325"/>
      <c r="HGJ112" s="62"/>
      <c r="HGK112" s="325"/>
      <c r="HGL112" s="325"/>
      <c r="HGM112" s="325"/>
      <c r="HGN112" s="325"/>
      <c r="HGO112" s="325"/>
      <c r="HGP112" s="325"/>
      <c r="HGQ112" s="325"/>
      <c r="HGR112" s="325"/>
      <c r="HGS112" s="325"/>
      <c r="HGT112" s="325"/>
      <c r="HGU112" s="325"/>
      <c r="HGV112" s="325"/>
      <c r="HGW112" s="325"/>
      <c r="HGX112" s="325"/>
      <c r="HGY112" s="325"/>
      <c r="HGZ112" s="325"/>
      <c r="HHA112" s="325"/>
      <c r="HHB112" s="324"/>
      <c r="HHC112" s="62"/>
      <c r="HHD112" s="62"/>
      <c r="HHE112" s="62"/>
      <c r="HHF112" s="62"/>
      <c r="HHG112" s="62"/>
      <c r="HHH112" s="62"/>
      <c r="HHI112" s="62"/>
      <c r="HHJ112" s="62"/>
      <c r="HHK112" s="62"/>
      <c r="HHL112" s="62"/>
      <c r="HHM112" s="325"/>
      <c r="HHN112" s="325"/>
      <c r="HHO112" s="325"/>
      <c r="HHP112" s="325"/>
      <c r="HHQ112" s="62"/>
      <c r="HHR112" s="325"/>
      <c r="HHS112" s="325"/>
      <c r="HHT112" s="325"/>
      <c r="HHU112" s="325"/>
      <c r="HHV112" s="62"/>
      <c r="HHW112" s="325"/>
      <c r="HHX112" s="325"/>
      <c r="HHY112" s="325"/>
      <c r="HHZ112" s="325"/>
      <c r="HIA112" s="325"/>
      <c r="HIB112" s="325"/>
      <c r="HIC112" s="325"/>
      <c r="HID112" s="325"/>
      <c r="HIE112" s="325"/>
      <c r="HIF112" s="325"/>
      <c r="HIG112" s="325"/>
      <c r="HIH112" s="325"/>
      <c r="HII112" s="325"/>
      <c r="HIJ112" s="325"/>
      <c r="HIK112" s="325"/>
      <c r="HIL112" s="325"/>
      <c r="HIM112" s="325"/>
      <c r="HIN112" s="324"/>
      <c r="HIO112" s="62"/>
      <c r="HIP112" s="62"/>
      <c r="HIQ112" s="62"/>
      <c r="HIR112" s="62"/>
      <c r="HIS112" s="62"/>
      <c r="HIT112" s="62"/>
      <c r="HIU112" s="62"/>
      <c r="HIV112" s="62"/>
      <c r="HIW112" s="62"/>
      <c r="HIX112" s="62"/>
      <c r="HIY112" s="325"/>
      <c r="HIZ112" s="325"/>
      <c r="HJA112" s="325"/>
      <c r="HJB112" s="325"/>
      <c r="HJC112" s="62"/>
      <c r="HJD112" s="325"/>
      <c r="HJE112" s="325"/>
      <c r="HJF112" s="325"/>
      <c r="HJG112" s="325"/>
      <c r="HJH112" s="62"/>
      <c r="HJI112" s="325"/>
      <c r="HJJ112" s="325"/>
      <c r="HJK112" s="325"/>
      <c r="HJL112" s="325"/>
      <c r="HJM112" s="325"/>
      <c r="HJN112" s="325"/>
      <c r="HJO112" s="325"/>
      <c r="HJP112" s="325"/>
      <c r="HJQ112" s="325"/>
      <c r="HJR112" s="325"/>
      <c r="HJS112" s="325"/>
      <c r="HJT112" s="325"/>
      <c r="HJU112" s="325"/>
      <c r="HJV112" s="325"/>
      <c r="HJW112" s="325"/>
      <c r="HJX112" s="325"/>
      <c r="HJY112" s="325"/>
      <c r="HJZ112" s="324"/>
      <c r="HKA112" s="62"/>
      <c r="HKB112" s="62"/>
      <c r="HKC112" s="62"/>
      <c r="HKD112" s="62"/>
      <c r="HKE112" s="62"/>
      <c r="HKF112" s="62"/>
      <c r="HKG112" s="62"/>
      <c r="HKH112" s="62"/>
      <c r="HKI112" s="62"/>
      <c r="HKJ112" s="62"/>
      <c r="HKK112" s="325"/>
      <c r="HKL112" s="325"/>
      <c r="HKM112" s="325"/>
      <c r="HKN112" s="325"/>
      <c r="HKO112" s="62"/>
      <c r="HKP112" s="325"/>
      <c r="HKQ112" s="325"/>
      <c r="HKR112" s="325"/>
      <c r="HKS112" s="325"/>
      <c r="HKT112" s="62"/>
      <c r="HKU112" s="325"/>
      <c r="HKV112" s="325"/>
      <c r="HKW112" s="325"/>
      <c r="HKX112" s="325"/>
      <c r="HKY112" s="325"/>
      <c r="HKZ112" s="325"/>
      <c r="HLA112" s="325"/>
      <c r="HLB112" s="325"/>
      <c r="HLC112" s="325"/>
      <c r="HLD112" s="325"/>
      <c r="HLE112" s="325"/>
      <c r="HLF112" s="325"/>
      <c r="HLG112" s="325"/>
      <c r="HLH112" s="325"/>
      <c r="HLI112" s="325"/>
      <c r="HLJ112" s="325"/>
      <c r="HLK112" s="325"/>
      <c r="HLL112" s="324"/>
      <c r="HLM112" s="62"/>
      <c r="HLN112" s="62"/>
      <c r="HLO112" s="62"/>
      <c r="HLP112" s="62"/>
      <c r="HLQ112" s="62"/>
      <c r="HLR112" s="62"/>
      <c r="HLS112" s="62"/>
      <c r="HLT112" s="62"/>
      <c r="HLU112" s="62"/>
      <c r="HLV112" s="62"/>
      <c r="HLW112" s="325"/>
      <c r="HLX112" s="325"/>
      <c r="HLY112" s="325"/>
      <c r="HLZ112" s="325"/>
      <c r="HMA112" s="62"/>
      <c r="HMB112" s="325"/>
      <c r="HMC112" s="325"/>
      <c r="HMD112" s="325"/>
      <c r="HME112" s="325"/>
      <c r="HMF112" s="62"/>
      <c r="HMG112" s="325"/>
      <c r="HMH112" s="325"/>
      <c r="HMI112" s="325"/>
      <c r="HMJ112" s="325"/>
      <c r="HMK112" s="325"/>
      <c r="HML112" s="325"/>
      <c r="HMM112" s="325"/>
      <c r="HMN112" s="325"/>
      <c r="HMO112" s="325"/>
      <c r="HMP112" s="325"/>
      <c r="HMQ112" s="325"/>
      <c r="HMR112" s="325"/>
      <c r="HMS112" s="325"/>
      <c r="HMT112" s="325"/>
      <c r="HMU112" s="325"/>
      <c r="HMV112" s="325"/>
      <c r="HMW112" s="325"/>
      <c r="HMX112" s="324"/>
      <c r="HMY112" s="62"/>
      <c r="HMZ112" s="62"/>
      <c r="HNA112" s="62"/>
      <c r="HNB112" s="62"/>
      <c r="HNC112" s="62"/>
      <c r="HND112" s="62"/>
      <c r="HNE112" s="62"/>
      <c r="HNF112" s="62"/>
      <c r="HNG112" s="62"/>
      <c r="HNH112" s="62"/>
      <c r="HNI112" s="325"/>
      <c r="HNJ112" s="325"/>
      <c r="HNK112" s="325"/>
      <c r="HNL112" s="325"/>
      <c r="HNM112" s="62"/>
      <c r="HNN112" s="325"/>
      <c r="HNO112" s="325"/>
      <c r="HNP112" s="325"/>
      <c r="HNQ112" s="325"/>
      <c r="HNR112" s="62"/>
      <c r="HNS112" s="325"/>
      <c r="HNT112" s="325"/>
      <c r="HNU112" s="325"/>
      <c r="HNV112" s="325"/>
      <c r="HNW112" s="325"/>
      <c r="HNX112" s="325"/>
      <c r="HNY112" s="325"/>
      <c r="HNZ112" s="325"/>
      <c r="HOA112" s="325"/>
      <c r="HOB112" s="325"/>
      <c r="HOC112" s="325"/>
      <c r="HOD112" s="325"/>
      <c r="HOE112" s="325"/>
      <c r="HOF112" s="325"/>
      <c r="HOG112" s="325"/>
      <c r="HOH112" s="325"/>
      <c r="HOI112" s="325"/>
      <c r="HOJ112" s="324"/>
      <c r="HOK112" s="62"/>
      <c r="HOL112" s="62"/>
      <c r="HOM112" s="62"/>
      <c r="HON112" s="62"/>
      <c r="HOO112" s="62"/>
      <c r="HOP112" s="62"/>
      <c r="HOQ112" s="62"/>
      <c r="HOR112" s="62"/>
      <c r="HOS112" s="62"/>
      <c r="HOT112" s="62"/>
      <c r="HOU112" s="325"/>
      <c r="HOV112" s="325"/>
      <c r="HOW112" s="325"/>
      <c r="HOX112" s="325"/>
      <c r="HOY112" s="62"/>
      <c r="HOZ112" s="325"/>
      <c r="HPA112" s="325"/>
      <c r="HPB112" s="325"/>
      <c r="HPC112" s="325"/>
      <c r="HPD112" s="62"/>
      <c r="HPE112" s="325"/>
      <c r="HPF112" s="325"/>
      <c r="HPG112" s="325"/>
      <c r="HPH112" s="325"/>
      <c r="HPI112" s="325"/>
      <c r="HPJ112" s="325"/>
      <c r="HPK112" s="325"/>
      <c r="HPL112" s="325"/>
      <c r="HPM112" s="325"/>
      <c r="HPN112" s="325"/>
      <c r="HPO112" s="325"/>
      <c r="HPP112" s="325"/>
      <c r="HPQ112" s="325"/>
      <c r="HPR112" s="325"/>
      <c r="HPS112" s="325"/>
      <c r="HPT112" s="325"/>
      <c r="HPU112" s="325"/>
      <c r="HPV112" s="324"/>
      <c r="HPW112" s="62"/>
      <c r="HPX112" s="62"/>
      <c r="HPY112" s="62"/>
      <c r="HPZ112" s="62"/>
      <c r="HQA112" s="62"/>
      <c r="HQB112" s="62"/>
      <c r="HQC112" s="62"/>
      <c r="HQD112" s="62"/>
      <c r="HQE112" s="62"/>
      <c r="HQF112" s="62"/>
      <c r="HQG112" s="325"/>
      <c r="HQH112" s="325"/>
      <c r="HQI112" s="325"/>
      <c r="HQJ112" s="325"/>
      <c r="HQK112" s="62"/>
      <c r="HQL112" s="325"/>
      <c r="HQM112" s="325"/>
      <c r="HQN112" s="325"/>
      <c r="HQO112" s="325"/>
      <c r="HQP112" s="62"/>
      <c r="HQQ112" s="325"/>
      <c r="HQR112" s="325"/>
      <c r="HQS112" s="325"/>
      <c r="HQT112" s="325"/>
      <c r="HQU112" s="325"/>
      <c r="HQV112" s="325"/>
      <c r="HQW112" s="325"/>
      <c r="HQX112" s="325"/>
      <c r="HQY112" s="325"/>
      <c r="HQZ112" s="325"/>
      <c r="HRA112" s="325"/>
      <c r="HRB112" s="325"/>
      <c r="HRC112" s="325"/>
      <c r="HRD112" s="325"/>
      <c r="HRE112" s="325"/>
      <c r="HRF112" s="325"/>
      <c r="HRG112" s="325"/>
      <c r="HRH112" s="324"/>
      <c r="HRI112" s="62"/>
      <c r="HRJ112" s="62"/>
      <c r="HRK112" s="62"/>
      <c r="HRL112" s="62"/>
      <c r="HRM112" s="62"/>
      <c r="HRN112" s="62"/>
      <c r="HRO112" s="62"/>
      <c r="HRP112" s="62"/>
      <c r="HRQ112" s="62"/>
      <c r="HRR112" s="62"/>
      <c r="HRS112" s="325"/>
      <c r="HRT112" s="325"/>
      <c r="HRU112" s="325"/>
      <c r="HRV112" s="325"/>
      <c r="HRW112" s="62"/>
      <c r="HRX112" s="325"/>
      <c r="HRY112" s="325"/>
      <c r="HRZ112" s="325"/>
      <c r="HSA112" s="325"/>
      <c r="HSB112" s="62"/>
      <c r="HSC112" s="325"/>
      <c r="HSD112" s="325"/>
      <c r="HSE112" s="325"/>
      <c r="HSF112" s="325"/>
      <c r="HSG112" s="325"/>
      <c r="HSH112" s="325"/>
      <c r="HSI112" s="325"/>
      <c r="HSJ112" s="325"/>
      <c r="HSK112" s="325"/>
      <c r="HSL112" s="325"/>
      <c r="HSM112" s="325"/>
      <c r="HSN112" s="325"/>
      <c r="HSO112" s="325"/>
      <c r="HSP112" s="325"/>
      <c r="HSQ112" s="325"/>
      <c r="HSR112" s="325"/>
      <c r="HSS112" s="325"/>
      <c r="HST112" s="324"/>
      <c r="HSU112" s="62"/>
      <c r="HSV112" s="62"/>
      <c r="HSW112" s="62"/>
      <c r="HSX112" s="62"/>
      <c r="HSY112" s="62"/>
      <c r="HSZ112" s="62"/>
      <c r="HTA112" s="62"/>
      <c r="HTB112" s="62"/>
      <c r="HTC112" s="62"/>
      <c r="HTD112" s="62"/>
      <c r="HTE112" s="325"/>
      <c r="HTF112" s="325"/>
      <c r="HTG112" s="325"/>
      <c r="HTH112" s="325"/>
      <c r="HTI112" s="62"/>
      <c r="HTJ112" s="325"/>
      <c r="HTK112" s="325"/>
      <c r="HTL112" s="325"/>
      <c r="HTM112" s="325"/>
      <c r="HTN112" s="62"/>
      <c r="HTO112" s="325"/>
      <c r="HTP112" s="325"/>
      <c r="HTQ112" s="325"/>
      <c r="HTR112" s="325"/>
      <c r="HTS112" s="325"/>
      <c r="HTT112" s="325"/>
      <c r="HTU112" s="325"/>
      <c r="HTV112" s="325"/>
      <c r="HTW112" s="325"/>
      <c r="HTX112" s="325"/>
      <c r="HTY112" s="325"/>
      <c r="HTZ112" s="325"/>
      <c r="HUA112" s="325"/>
      <c r="HUB112" s="325"/>
      <c r="HUC112" s="325"/>
      <c r="HUD112" s="325"/>
      <c r="HUE112" s="325"/>
      <c r="HUF112" s="324"/>
      <c r="HUG112" s="62"/>
      <c r="HUH112" s="62"/>
      <c r="HUI112" s="62"/>
      <c r="HUJ112" s="62"/>
      <c r="HUK112" s="62"/>
      <c r="HUL112" s="62"/>
      <c r="HUM112" s="62"/>
      <c r="HUN112" s="62"/>
      <c r="HUO112" s="62"/>
      <c r="HUP112" s="62"/>
      <c r="HUQ112" s="325"/>
      <c r="HUR112" s="325"/>
      <c r="HUS112" s="325"/>
      <c r="HUT112" s="325"/>
      <c r="HUU112" s="62"/>
      <c r="HUV112" s="325"/>
      <c r="HUW112" s="325"/>
      <c r="HUX112" s="325"/>
      <c r="HUY112" s="325"/>
      <c r="HUZ112" s="62"/>
      <c r="HVA112" s="325"/>
      <c r="HVB112" s="325"/>
      <c r="HVC112" s="325"/>
      <c r="HVD112" s="325"/>
      <c r="HVE112" s="325"/>
      <c r="HVF112" s="325"/>
      <c r="HVG112" s="325"/>
      <c r="HVH112" s="325"/>
      <c r="HVI112" s="325"/>
      <c r="HVJ112" s="325"/>
      <c r="HVK112" s="325"/>
      <c r="HVL112" s="325"/>
      <c r="HVM112" s="325"/>
      <c r="HVN112" s="325"/>
      <c r="HVO112" s="325"/>
      <c r="HVP112" s="325"/>
      <c r="HVQ112" s="325"/>
      <c r="HVR112" s="324"/>
      <c r="HVS112" s="62"/>
      <c r="HVT112" s="62"/>
      <c r="HVU112" s="62"/>
      <c r="HVV112" s="62"/>
      <c r="HVW112" s="62"/>
      <c r="HVX112" s="62"/>
      <c r="HVY112" s="62"/>
      <c r="HVZ112" s="62"/>
      <c r="HWA112" s="62"/>
      <c r="HWB112" s="62"/>
      <c r="HWC112" s="325"/>
      <c r="HWD112" s="325"/>
      <c r="HWE112" s="325"/>
      <c r="HWF112" s="325"/>
      <c r="HWG112" s="62"/>
      <c r="HWH112" s="325"/>
      <c r="HWI112" s="325"/>
      <c r="HWJ112" s="325"/>
      <c r="HWK112" s="325"/>
      <c r="HWL112" s="62"/>
      <c r="HWM112" s="325"/>
      <c r="HWN112" s="325"/>
      <c r="HWO112" s="325"/>
      <c r="HWP112" s="325"/>
      <c r="HWQ112" s="325"/>
      <c r="HWR112" s="325"/>
      <c r="HWS112" s="325"/>
      <c r="HWT112" s="325"/>
      <c r="HWU112" s="325"/>
      <c r="HWV112" s="325"/>
      <c r="HWW112" s="325"/>
      <c r="HWX112" s="325"/>
      <c r="HWY112" s="325"/>
      <c r="HWZ112" s="325"/>
      <c r="HXA112" s="325"/>
      <c r="HXB112" s="325"/>
      <c r="HXC112" s="325"/>
      <c r="HXD112" s="324"/>
      <c r="HXE112" s="62"/>
      <c r="HXF112" s="62"/>
      <c r="HXG112" s="62"/>
      <c r="HXH112" s="62"/>
      <c r="HXI112" s="62"/>
      <c r="HXJ112" s="62"/>
      <c r="HXK112" s="62"/>
      <c r="HXL112" s="62"/>
      <c r="HXM112" s="62"/>
      <c r="HXN112" s="62"/>
      <c r="HXO112" s="325"/>
      <c r="HXP112" s="325"/>
      <c r="HXQ112" s="325"/>
      <c r="HXR112" s="325"/>
      <c r="HXS112" s="62"/>
      <c r="HXT112" s="325"/>
      <c r="HXU112" s="325"/>
      <c r="HXV112" s="325"/>
      <c r="HXW112" s="325"/>
      <c r="HXX112" s="62"/>
      <c r="HXY112" s="325"/>
      <c r="HXZ112" s="325"/>
      <c r="HYA112" s="325"/>
      <c r="HYB112" s="325"/>
      <c r="HYC112" s="325"/>
      <c r="HYD112" s="325"/>
      <c r="HYE112" s="325"/>
      <c r="HYF112" s="325"/>
      <c r="HYG112" s="325"/>
      <c r="HYH112" s="325"/>
      <c r="HYI112" s="325"/>
      <c r="HYJ112" s="325"/>
      <c r="HYK112" s="325"/>
      <c r="HYL112" s="325"/>
      <c r="HYM112" s="325"/>
      <c r="HYN112" s="325"/>
      <c r="HYO112" s="325"/>
      <c r="HYP112" s="324"/>
      <c r="HYQ112" s="62"/>
      <c r="HYR112" s="62"/>
      <c r="HYS112" s="62"/>
      <c r="HYT112" s="62"/>
      <c r="HYU112" s="62"/>
      <c r="HYV112" s="62"/>
      <c r="HYW112" s="62"/>
      <c r="HYX112" s="62"/>
      <c r="HYY112" s="62"/>
      <c r="HYZ112" s="62"/>
      <c r="HZA112" s="325"/>
      <c r="HZB112" s="325"/>
      <c r="HZC112" s="325"/>
      <c r="HZD112" s="325"/>
      <c r="HZE112" s="62"/>
      <c r="HZF112" s="325"/>
      <c r="HZG112" s="325"/>
      <c r="HZH112" s="325"/>
      <c r="HZI112" s="325"/>
      <c r="HZJ112" s="62"/>
      <c r="HZK112" s="325"/>
      <c r="HZL112" s="325"/>
      <c r="HZM112" s="325"/>
      <c r="HZN112" s="325"/>
      <c r="HZO112" s="325"/>
      <c r="HZP112" s="325"/>
      <c r="HZQ112" s="325"/>
      <c r="HZR112" s="325"/>
      <c r="HZS112" s="325"/>
      <c r="HZT112" s="325"/>
      <c r="HZU112" s="325"/>
      <c r="HZV112" s="325"/>
      <c r="HZW112" s="325"/>
      <c r="HZX112" s="325"/>
      <c r="HZY112" s="325"/>
      <c r="HZZ112" s="325"/>
      <c r="IAA112" s="325"/>
      <c r="IAB112" s="324"/>
      <c r="IAC112" s="62"/>
      <c r="IAD112" s="62"/>
      <c r="IAE112" s="62"/>
      <c r="IAF112" s="62"/>
      <c r="IAG112" s="62"/>
      <c r="IAH112" s="62"/>
      <c r="IAI112" s="62"/>
      <c r="IAJ112" s="62"/>
      <c r="IAK112" s="62"/>
      <c r="IAL112" s="62"/>
      <c r="IAM112" s="325"/>
      <c r="IAN112" s="325"/>
      <c r="IAO112" s="325"/>
      <c r="IAP112" s="325"/>
      <c r="IAQ112" s="62"/>
      <c r="IAR112" s="325"/>
      <c r="IAS112" s="325"/>
      <c r="IAT112" s="325"/>
      <c r="IAU112" s="325"/>
      <c r="IAV112" s="62"/>
      <c r="IAW112" s="325"/>
      <c r="IAX112" s="325"/>
      <c r="IAY112" s="325"/>
      <c r="IAZ112" s="325"/>
      <c r="IBA112" s="325"/>
      <c r="IBB112" s="325"/>
      <c r="IBC112" s="325"/>
      <c r="IBD112" s="325"/>
      <c r="IBE112" s="325"/>
      <c r="IBF112" s="325"/>
      <c r="IBG112" s="325"/>
      <c r="IBH112" s="325"/>
      <c r="IBI112" s="325"/>
      <c r="IBJ112" s="325"/>
      <c r="IBK112" s="325"/>
      <c r="IBL112" s="325"/>
      <c r="IBM112" s="325"/>
      <c r="IBN112" s="324"/>
      <c r="IBO112" s="62"/>
      <c r="IBP112" s="62"/>
      <c r="IBQ112" s="62"/>
      <c r="IBR112" s="62"/>
      <c r="IBS112" s="62"/>
      <c r="IBT112" s="62"/>
      <c r="IBU112" s="62"/>
      <c r="IBV112" s="62"/>
      <c r="IBW112" s="62"/>
      <c r="IBX112" s="62"/>
      <c r="IBY112" s="325"/>
      <c r="IBZ112" s="325"/>
      <c r="ICA112" s="325"/>
      <c r="ICB112" s="325"/>
      <c r="ICC112" s="62"/>
      <c r="ICD112" s="325"/>
      <c r="ICE112" s="325"/>
      <c r="ICF112" s="325"/>
      <c r="ICG112" s="325"/>
      <c r="ICH112" s="62"/>
      <c r="ICI112" s="325"/>
      <c r="ICJ112" s="325"/>
      <c r="ICK112" s="325"/>
      <c r="ICL112" s="325"/>
      <c r="ICM112" s="325"/>
      <c r="ICN112" s="325"/>
      <c r="ICO112" s="325"/>
      <c r="ICP112" s="325"/>
      <c r="ICQ112" s="325"/>
      <c r="ICR112" s="325"/>
      <c r="ICS112" s="325"/>
      <c r="ICT112" s="325"/>
      <c r="ICU112" s="325"/>
      <c r="ICV112" s="325"/>
      <c r="ICW112" s="325"/>
      <c r="ICX112" s="325"/>
      <c r="ICY112" s="325"/>
      <c r="ICZ112" s="324"/>
      <c r="IDA112" s="62"/>
      <c r="IDB112" s="62"/>
      <c r="IDC112" s="62"/>
      <c r="IDD112" s="62"/>
      <c r="IDE112" s="62"/>
      <c r="IDF112" s="62"/>
      <c r="IDG112" s="62"/>
      <c r="IDH112" s="62"/>
      <c r="IDI112" s="62"/>
      <c r="IDJ112" s="62"/>
      <c r="IDK112" s="325"/>
      <c r="IDL112" s="325"/>
      <c r="IDM112" s="325"/>
      <c r="IDN112" s="325"/>
      <c r="IDO112" s="62"/>
      <c r="IDP112" s="325"/>
      <c r="IDQ112" s="325"/>
      <c r="IDR112" s="325"/>
      <c r="IDS112" s="325"/>
      <c r="IDT112" s="62"/>
      <c r="IDU112" s="325"/>
      <c r="IDV112" s="325"/>
      <c r="IDW112" s="325"/>
      <c r="IDX112" s="325"/>
      <c r="IDY112" s="325"/>
      <c r="IDZ112" s="325"/>
      <c r="IEA112" s="325"/>
      <c r="IEB112" s="325"/>
      <c r="IEC112" s="325"/>
      <c r="IED112" s="325"/>
      <c r="IEE112" s="325"/>
      <c r="IEF112" s="325"/>
      <c r="IEG112" s="325"/>
      <c r="IEH112" s="325"/>
      <c r="IEI112" s="325"/>
      <c r="IEJ112" s="325"/>
      <c r="IEK112" s="325"/>
      <c r="IEL112" s="324"/>
      <c r="IEM112" s="62"/>
      <c r="IEN112" s="62"/>
      <c r="IEO112" s="62"/>
      <c r="IEP112" s="62"/>
      <c r="IEQ112" s="62"/>
      <c r="IER112" s="62"/>
      <c r="IES112" s="62"/>
      <c r="IET112" s="62"/>
      <c r="IEU112" s="62"/>
      <c r="IEV112" s="62"/>
      <c r="IEW112" s="325"/>
      <c r="IEX112" s="325"/>
      <c r="IEY112" s="325"/>
      <c r="IEZ112" s="325"/>
      <c r="IFA112" s="62"/>
      <c r="IFB112" s="325"/>
      <c r="IFC112" s="325"/>
      <c r="IFD112" s="325"/>
      <c r="IFE112" s="325"/>
      <c r="IFF112" s="62"/>
      <c r="IFG112" s="325"/>
      <c r="IFH112" s="325"/>
      <c r="IFI112" s="325"/>
      <c r="IFJ112" s="325"/>
      <c r="IFK112" s="325"/>
      <c r="IFL112" s="325"/>
      <c r="IFM112" s="325"/>
      <c r="IFN112" s="325"/>
      <c r="IFO112" s="325"/>
      <c r="IFP112" s="325"/>
      <c r="IFQ112" s="325"/>
      <c r="IFR112" s="325"/>
      <c r="IFS112" s="325"/>
      <c r="IFT112" s="325"/>
      <c r="IFU112" s="325"/>
      <c r="IFV112" s="325"/>
      <c r="IFW112" s="325"/>
      <c r="IFX112" s="324"/>
      <c r="IFY112" s="62"/>
      <c r="IFZ112" s="62"/>
      <c r="IGA112" s="62"/>
      <c r="IGB112" s="62"/>
      <c r="IGC112" s="62"/>
      <c r="IGD112" s="62"/>
      <c r="IGE112" s="62"/>
      <c r="IGF112" s="62"/>
      <c r="IGG112" s="62"/>
      <c r="IGH112" s="62"/>
      <c r="IGI112" s="325"/>
      <c r="IGJ112" s="325"/>
      <c r="IGK112" s="325"/>
      <c r="IGL112" s="325"/>
      <c r="IGM112" s="62"/>
      <c r="IGN112" s="325"/>
      <c r="IGO112" s="325"/>
      <c r="IGP112" s="325"/>
      <c r="IGQ112" s="325"/>
      <c r="IGR112" s="62"/>
      <c r="IGS112" s="325"/>
      <c r="IGT112" s="325"/>
      <c r="IGU112" s="325"/>
      <c r="IGV112" s="325"/>
      <c r="IGW112" s="325"/>
      <c r="IGX112" s="325"/>
      <c r="IGY112" s="325"/>
      <c r="IGZ112" s="325"/>
      <c r="IHA112" s="325"/>
      <c r="IHB112" s="325"/>
      <c r="IHC112" s="325"/>
      <c r="IHD112" s="325"/>
      <c r="IHE112" s="325"/>
      <c r="IHF112" s="325"/>
      <c r="IHG112" s="325"/>
      <c r="IHH112" s="325"/>
      <c r="IHI112" s="325"/>
      <c r="IHJ112" s="324"/>
      <c r="IHK112" s="62"/>
      <c r="IHL112" s="62"/>
      <c r="IHM112" s="62"/>
      <c r="IHN112" s="62"/>
      <c r="IHO112" s="62"/>
      <c r="IHP112" s="62"/>
      <c r="IHQ112" s="62"/>
      <c r="IHR112" s="62"/>
      <c r="IHS112" s="62"/>
      <c r="IHT112" s="62"/>
      <c r="IHU112" s="325"/>
      <c r="IHV112" s="325"/>
      <c r="IHW112" s="325"/>
      <c r="IHX112" s="325"/>
      <c r="IHY112" s="62"/>
      <c r="IHZ112" s="325"/>
      <c r="IIA112" s="325"/>
      <c r="IIB112" s="325"/>
      <c r="IIC112" s="325"/>
      <c r="IID112" s="62"/>
      <c r="IIE112" s="325"/>
      <c r="IIF112" s="325"/>
      <c r="IIG112" s="325"/>
      <c r="IIH112" s="325"/>
      <c r="III112" s="325"/>
      <c r="IIJ112" s="325"/>
      <c r="IIK112" s="325"/>
      <c r="IIL112" s="325"/>
      <c r="IIM112" s="325"/>
      <c r="IIN112" s="325"/>
      <c r="IIO112" s="325"/>
      <c r="IIP112" s="325"/>
      <c r="IIQ112" s="325"/>
      <c r="IIR112" s="325"/>
      <c r="IIS112" s="325"/>
      <c r="IIT112" s="325"/>
      <c r="IIU112" s="325"/>
      <c r="IIV112" s="324"/>
      <c r="IIW112" s="62"/>
      <c r="IIX112" s="62"/>
      <c r="IIY112" s="62"/>
      <c r="IIZ112" s="62"/>
      <c r="IJA112" s="62"/>
      <c r="IJB112" s="62"/>
      <c r="IJC112" s="62"/>
      <c r="IJD112" s="62"/>
      <c r="IJE112" s="62"/>
      <c r="IJF112" s="62"/>
      <c r="IJG112" s="325"/>
      <c r="IJH112" s="325"/>
      <c r="IJI112" s="325"/>
      <c r="IJJ112" s="325"/>
      <c r="IJK112" s="62"/>
      <c r="IJL112" s="325"/>
      <c r="IJM112" s="325"/>
      <c r="IJN112" s="325"/>
      <c r="IJO112" s="325"/>
      <c r="IJP112" s="62"/>
      <c r="IJQ112" s="325"/>
      <c r="IJR112" s="325"/>
      <c r="IJS112" s="325"/>
      <c r="IJT112" s="325"/>
      <c r="IJU112" s="325"/>
      <c r="IJV112" s="325"/>
      <c r="IJW112" s="325"/>
      <c r="IJX112" s="325"/>
      <c r="IJY112" s="325"/>
      <c r="IJZ112" s="325"/>
      <c r="IKA112" s="325"/>
      <c r="IKB112" s="325"/>
      <c r="IKC112" s="325"/>
      <c r="IKD112" s="325"/>
      <c r="IKE112" s="325"/>
      <c r="IKF112" s="325"/>
      <c r="IKG112" s="325"/>
      <c r="IKH112" s="324"/>
      <c r="IKI112" s="62"/>
      <c r="IKJ112" s="62"/>
      <c r="IKK112" s="62"/>
      <c r="IKL112" s="62"/>
      <c r="IKM112" s="62"/>
      <c r="IKN112" s="62"/>
      <c r="IKO112" s="62"/>
      <c r="IKP112" s="62"/>
      <c r="IKQ112" s="62"/>
      <c r="IKR112" s="62"/>
      <c r="IKS112" s="325"/>
      <c r="IKT112" s="325"/>
      <c r="IKU112" s="325"/>
      <c r="IKV112" s="325"/>
      <c r="IKW112" s="62"/>
      <c r="IKX112" s="325"/>
      <c r="IKY112" s="325"/>
      <c r="IKZ112" s="325"/>
      <c r="ILA112" s="325"/>
      <c r="ILB112" s="62"/>
      <c r="ILC112" s="325"/>
      <c r="ILD112" s="325"/>
      <c r="ILE112" s="325"/>
      <c r="ILF112" s="325"/>
      <c r="ILG112" s="325"/>
      <c r="ILH112" s="325"/>
      <c r="ILI112" s="325"/>
      <c r="ILJ112" s="325"/>
      <c r="ILK112" s="325"/>
      <c r="ILL112" s="325"/>
      <c r="ILM112" s="325"/>
      <c r="ILN112" s="325"/>
      <c r="ILO112" s="325"/>
      <c r="ILP112" s="325"/>
      <c r="ILQ112" s="325"/>
      <c r="ILR112" s="325"/>
      <c r="ILS112" s="325"/>
      <c r="ILT112" s="324"/>
      <c r="ILU112" s="62"/>
      <c r="ILV112" s="62"/>
      <c r="ILW112" s="62"/>
      <c r="ILX112" s="62"/>
      <c r="ILY112" s="62"/>
      <c r="ILZ112" s="62"/>
      <c r="IMA112" s="62"/>
      <c r="IMB112" s="62"/>
      <c r="IMC112" s="62"/>
      <c r="IMD112" s="62"/>
      <c r="IME112" s="325"/>
      <c r="IMF112" s="325"/>
      <c r="IMG112" s="325"/>
      <c r="IMH112" s="325"/>
      <c r="IMI112" s="62"/>
      <c r="IMJ112" s="325"/>
      <c r="IMK112" s="325"/>
      <c r="IML112" s="325"/>
      <c r="IMM112" s="325"/>
      <c r="IMN112" s="62"/>
      <c r="IMO112" s="325"/>
      <c r="IMP112" s="325"/>
      <c r="IMQ112" s="325"/>
      <c r="IMR112" s="325"/>
      <c r="IMS112" s="325"/>
      <c r="IMT112" s="325"/>
      <c r="IMU112" s="325"/>
      <c r="IMV112" s="325"/>
      <c r="IMW112" s="325"/>
      <c r="IMX112" s="325"/>
      <c r="IMY112" s="325"/>
      <c r="IMZ112" s="325"/>
      <c r="INA112" s="325"/>
      <c r="INB112" s="325"/>
      <c r="INC112" s="325"/>
      <c r="IND112" s="325"/>
      <c r="INE112" s="325"/>
      <c r="INF112" s="324"/>
      <c r="ING112" s="62"/>
      <c r="INH112" s="62"/>
      <c r="INI112" s="62"/>
      <c r="INJ112" s="62"/>
      <c r="INK112" s="62"/>
      <c r="INL112" s="62"/>
      <c r="INM112" s="62"/>
      <c r="INN112" s="62"/>
      <c r="INO112" s="62"/>
      <c r="INP112" s="62"/>
      <c r="INQ112" s="325"/>
      <c r="INR112" s="325"/>
      <c r="INS112" s="325"/>
      <c r="INT112" s="325"/>
      <c r="INU112" s="62"/>
      <c r="INV112" s="325"/>
      <c r="INW112" s="325"/>
      <c r="INX112" s="325"/>
      <c r="INY112" s="325"/>
      <c r="INZ112" s="62"/>
      <c r="IOA112" s="325"/>
      <c r="IOB112" s="325"/>
      <c r="IOC112" s="325"/>
      <c r="IOD112" s="325"/>
      <c r="IOE112" s="325"/>
      <c r="IOF112" s="325"/>
      <c r="IOG112" s="325"/>
      <c r="IOH112" s="325"/>
      <c r="IOI112" s="325"/>
      <c r="IOJ112" s="325"/>
      <c r="IOK112" s="325"/>
      <c r="IOL112" s="325"/>
      <c r="IOM112" s="325"/>
      <c r="ION112" s="325"/>
      <c r="IOO112" s="325"/>
      <c r="IOP112" s="325"/>
      <c r="IOQ112" s="325"/>
      <c r="IOR112" s="324"/>
      <c r="IOS112" s="62"/>
      <c r="IOT112" s="62"/>
      <c r="IOU112" s="62"/>
      <c r="IOV112" s="62"/>
      <c r="IOW112" s="62"/>
      <c r="IOX112" s="62"/>
      <c r="IOY112" s="62"/>
      <c r="IOZ112" s="62"/>
      <c r="IPA112" s="62"/>
      <c r="IPB112" s="62"/>
      <c r="IPC112" s="325"/>
      <c r="IPD112" s="325"/>
      <c r="IPE112" s="325"/>
      <c r="IPF112" s="325"/>
      <c r="IPG112" s="62"/>
      <c r="IPH112" s="325"/>
      <c r="IPI112" s="325"/>
      <c r="IPJ112" s="325"/>
      <c r="IPK112" s="325"/>
      <c r="IPL112" s="62"/>
      <c r="IPM112" s="325"/>
      <c r="IPN112" s="325"/>
      <c r="IPO112" s="325"/>
      <c r="IPP112" s="325"/>
      <c r="IPQ112" s="325"/>
      <c r="IPR112" s="325"/>
      <c r="IPS112" s="325"/>
      <c r="IPT112" s="325"/>
      <c r="IPU112" s="325"/>
      <c r="IPV112" s="325"/>
      <c r="IPW112" s="325"/>
      <c r="IPX112" s="325"/>
      <c r="IPY112" s="325"/>
      <c r="IPZ112" s="325"/>
      <c r="IQA112" s="325"/>
      <c r="IQB112" s="325"/>
      <c r="IQC112" s="325"/>
      <c r="IQD112" s="324"/>
      <c r="IQE112" s="62"/>
      <c r="IQF112" s="62"/>
      <c r="IQG112" s="62"/>
      <c r="IQH112" s="62"/>
      <c r="IQI112" s="62"/>
      <c r="IQJ112" s="62"/>
      <c r="IQK112" s="62"/>
      <c r="IQL112" s="62"/>
      <c r="IQM112" s="62"/>
      <c r="IQN112" s="62"/>
      <c r="IQO112" s="325"/>
      <c r="IQP112" s="325"/>
      <c r="IQQ112" s="325"/>
      <c r="IQR112" s="325"/>
      <c r="IQS112" s="62"/>
      <c r="IQT112" s="325"/>
      <c r="IQU112" s="325"/>
      <c r="IQV112" s="325"/>
      <c r="IQW112" s="325"/>
      <c r="IQX112" s="62"/>
      <c r="IQY112" s="325"/>
      <c r="IQZ112" s="325"/>
      <c r="IRA112" s="325"/>
      <c r="IRB112" s="325"/>
      <c r="IRC112" s="325"/>
      <c r="IRD112" s="325"/>
      <c r="IRE112" s="325"/>
      <c r="IRF112" s="325"/>
      <c r="IRG112" s="325"/>
      <c r="IRH112" s="325"/>
      <c r="IRI112" s="325"/>
      <c r="IRJ112" s="325"/>
      <c r="IRK112" s="325"/>
      <c r="IRL112" s="325"/>
      <c r="IRM112" s="325"/>
      <c r="IRN112" s="325"/>
      <c r="IRO112" s="325"/>
      <c r="IRP112" s="324"/>
      <c r="IRQ112" s="62"/>
      <c r="IRR112" s="62"/>
      <c r="IRS112" s="62"/>
      <c r="IRT112" s="62"/>
      <c r="IRU112" s="62"/>
      <c r="IRV112" s="62"/>
      <c r="IRW112" s="62"/>
      <c r="IRX112" s="62"/>
      <c r="IRY112" s="62"/>
      <c r="IRZ112" s="62"/>
      <c r="ISA112" s="325"/>
      <c r="ISB112" s="325"/>
      <c r="ISC112" s="325"/>
      <c r="ISD112" s="325"/>
      <c r="ISE112" s="62"/>
      <c r="ISF112" s="325"/>
      <c r="ISG112" s="325"/>
      <c r="ISH112" s="325"/>
      <c r="ISI112" s="325"/>
      <c r="ISJ112" s="62"/>
      <c r="ISK112" s="325"/>
      <c r="ISL112" s="325"/>
      <c r="ISM112" s="325"/>
      <c r="ISN112" s="325"/>
      <c r="ISO112" s="325"/>
      <c r="ISP112" s="325"/>
      <c r="ISQ112" s="325"/>
      <c r="ISR112" s="325"/>
      <c r="ISS112" s="325"/>
      <c r="IST112" s="325"/>
      <c r="ISU112" s="325"/>
      <c r="ISV112" s="325"/>
      <c r="ISW112" s="325"/>
      <c r="ISX112" s="325"/>
      <c r="ISY112" s="325"/>
      <c r="ISZ112" s="325"/>
      <c r="ITA112" s="325"/>
      <c r="ITB112" s="324"/>
      <c r="ITC112" s="62"/>
      <c r="ITD112" s="62"/>
      <c r="ITE112" s="62"/>
      <c r="ITF112" s="62"/>
      <c r="ITG112" s="62"/>
      <c r="ITH112" s="62"/>
      <c r="ITI112" s="62"/>
      <c r="ITJ112" s="62"/>
      <c r="ITK112" s="62"/>
      <c r="ITL112" s="62"/>
      <c r="ITM112" s="325"/>
      <c r="ITN112" s="325"/>
      <c r="ITO112" s="325"/>
      <c r="ITP112" s="325"/>
      <c r="ITQ112" s="62"/>
      <c r="ITR112" s="325"/>
      <c r="ITS112" s="325"/>
      <c r="ITT112" s="325"/>
      <c r="ITU112" s="325"/>
      <c r="ITV112" s="62"/>
      <c r="ITW112" s="325"/>
      <c r="ITX112" s="325"/>
      <c r="ITY112" s="325"/>
      <c r="ITZ112" s="325"/>
      <c r="IUA112" s="325"/>
      <c r="IUB112" s="325"/>
      <c r="IUC112" s="325"/>
      <c r="IUD112" s="325"/>
      <c r="IUE112" s="325"/>
      <c r="IUF112" s="325"/>
      <c r="IUG112" s="325"/>
      <c r="IUH112" s="325"/>
      <c r="IUI112" s="325"/>
      <c r="IUJ112" s="325"/>
      <c r="IUK112" s="325"/>
      <c r="IUL112" s="325"/>
      <c r="IUM112" s="325"/>
      <c r="IUN112" s="324"/>
      <c r="IUO112" s="62"/>
      <c r="IUP112" s="62"/>
      <c r="IUQ112" s="62"/>
      <c r="IUR112" s="62"/>
      <c r="IUS112" s="62"/>
      <c r="IUT112" s="62"/>
      <c r="IUU112" s="62"/>
      <c r="IUV112" s="62"/>
      <c r="IUW112" s="62"/>
      <c r="IUX112" s="62"/>
      <c r="IUY112" s="325"/>
      <c r="IUZ112" s="325"/>
      <c r="IVA112" s="325"/>
      <c r="IVB112" s="325"/>
      <c r="IVC112" s="62"/>
      <c r="IVD112" s="325"/>
      <c r="IVE112" s="325"/>
      <c r="IVF112" s="325"/>
      <c r="IVG112" s="325"/>
      <c r="IVH112" s="62"/>
      <c r="IVI112" s="325"/>
      <c r="IVJ112" s="325"/>
      <c r="IVK112" s="325"/>
      <c r="IVL112" s="325"/>
      <c r="IVM112" s="325"/>
      <c r="IVN112" s="325"/>
      <c r="IVO112" s="325"/>
      <c r="IVP112" s="325"/>
      <c r="IVQ112" s="325"/>
      <c r="IVR112" s="325"/>
      <c r="IVS112" s="325"/>
      <c r="IVT112" s="325"/>
      <c r="IVU112" s="325"/>
      <c r="IVV112" s="325"/>
      <c r="IVW112" s="325"/>
      <c r="IVX112" s="325"/>
      <c r="IVY112" s="325"/>
      <c r="IVZ112" s="324"/>
      <c r="IWA112" s="62"/>
      <c r="IWB112" s="62"/>
      <c r="IWC112" s="62"/>
      <c r="IWD112" s="62"/>
      <c r="IWE112" s="62"/>
      <c r="IWF112" s="62"/>
      <c r="IWG112" s="62"/>
      <c r="IWH112" s="62"/>
      <c r="IWI112" s="62"/>
      <c r="IWJ112" s="62"/>
      <c r="IWK112" s="325"/>
      <c r="IWL112" s="325"/>
      <c r="IWM112" s="325"/>
      <c r="IWN112" s="325"/>
      <c r="IWO112" s="62"/>
      <c r="IWP112" s="325"/>
      <c r="IWQ112" s="325"/>
      <c r="IWR112" s="325"/>
      <c r="IWS112" s="325"/>
      <c r="IWT112" s="62"/>
      <c r="IWU112" s="325"/>
      <c r="IWV112" s="325"/>
      <c r="IWW112" s="325"/>
      <c r="IWX112" s="325"/>
      <c r="IWY112" s="325"/>
      <c r="IWZ112" s="325"/>
      <c r="IXA112" s="325"/>
      <c r="IXB112" s="325"/>
      <c r="IXC112" s="325"/>
      <c r="IXD112" s="325"/>
      <c r="IXE112" s="325"/>
      <c r="IXF112" s="325"/>
      <c r="IXG112" s="325"/>
      <c r="IXH112" s="325"/>
      <c r="IXI112" s="325"/>
      <c r="IXJ112" s="325"/>
      <c r="IXK112" s="325"/>
      <c r="IXL112" s="324"/>
      <c r="IXM112" s="62"/>
      <c r="IXN112" s="62"/>
      <c r="IXO112" s="62"/>
      <c r="IXP112" s="62"/>
      <c r="IXQ112" s="62"/>
      <c r="IXR112" s="62"/>
      <c r="IXS112" s="62"/>
      <c r="IXT112" s="62"/>
      <c r="IXU112" s="62"/>
      <c r="IXV112" s="62"/>
      <c r="IXW112" s="325"/>
      <c r="IXX112" s="325"/>
      <c r="IXY112" s="325"/>
      <c r="IXZ112" s="325"/>
      <c r="IYA112" s="62"/>
      <c r="IYB112" s="325"/>
      <c r="IYC112" s="325"/>
      <c r="IYD112" s="325"/>
      <c r="IYE112" s="325"/>
      <c r="IYF112" s="62"/>
      <c r="IYG112" s="325"/>
      <c r="IYH112" s="325"/>
      <c r="IYI112" s="325"/>
      <c r="IYJ112" s="325"/>
      <c r="IYK112" s="325"/>
      <c r="IYL112" s="325"/>
      <c r="IYM112" s="325"/>
      <c r="IYN112" s="325"/>
      <c r="IYO112" s="325"/>
      <c r="IYP112" s="325"/>
      <c r="IYQ112" s="325"/>
      <c r="IYR112" s="325"/>
      <c r="IYS112" s="325"/>
      <c r="IYT112" s="325"/>
      <c r="IYU112" s="325"/>
      <c r="IYV112" s="325"/>
      <c r="IYW112" s="325"/>
      <c r="IYX112" s="324"/>
      <c r="IYY112" s="62"/>
      <c r="IYZ112" s="62"/>
      <c r="IZA112" s="62"/>
      <c r="IZB112" s="62"/>
      <c r="IZC112" s="62"/>
      <c r="IZD112" s="62"/>
      <c r="IZE112" s="62"/>
      <c r="IZF112" s="62"/>
      <c r="IZG112" s="62"/>
      <c r="IZH112" s="62"/>
      <c r="IZI112" s="325"/>
      <c r="IZJ112" s="325"/>
      <c r="IZK112" s="325"/>
      <c r="IZL112" s="325"/>
      <c r="IZM112" s="62"/>
      <c r="IZN112" s="325"/>
      <c r="IZO112" s="325"/>
      <c r="IZP112" s="325"/>
      <c r="IZQ112" s="325"/>
      <c r="IZR112" s="62"/>
      <c r="IZS112" s="325"/>
      <c r="IZT112" s="325"/>
      <c r="IZU112" s="325"/>
      <c r="IZV112" s="325"/>
      <c r="IZW112" s="325"/>
      <c r="IZX112" s="325"/>
      <c r="IZY112" s="325"/>
      <c r="IZZ112" s="325"/>
      <c r="JAA112" s="325"/>
      <c r="JAB112" s="325"/>
      <c r="JAC112" s="325"/>
      <c r="JAD112" s="325"/>
      <c r="JAE112" s="325"/>
      <c r="JAF112" s="325"/>
      <c r="JAG112" s="325"/>
      <c r="JAH112" s="325"/>
      <c r="JAI112" s="325"/>
      <c r="JAJ112" s="324"/>
      <c r="JAK112" s="62"/>
      <c r="JAL112" s="62"/>
      <c r="JAM112" s="62"/>
      <c r="JAN112" s="62"/>
      <c r="JAO112" s="62"/>
      <c r="JAP112" s="62"/>
      <c r="JAQ112" s="62"/>
      <c r="JAR112" s="62"/>
      <c r="JAS112" s="62"/>
      <c r="JAT112" s="62"/>
      <c r="JAU112" s="325"/>
      <c r="JAV112" s="325"/>
      <c r="JAW112" s="325"/>
      <c r="JAX112" s="325"/>
      <c r="JAY112" s="62"/>
      <c r="JAZ112" s="325"/>
      <c r="JBA112" s="325"/>
      <c r="JBB112" s="325"/>
      <c r="JBC112" s="325"/>
      <c r="JBD112" s="62"/>
      <c r="JBE112" s="325"/>
      <c r="JBF112" s="325"/>
      <c r="JBG112" s="325"/>
      <c r="JBH112" s="325"/>
      <c r="JBI112" s="325"/>
      <c r="JBJ112" s="325"/>
      <c r="JBK112" s="325"/>
      <c r="JBL112" s="325"/>
      <c r="JBM112" s="325"/>
      <c r="JBN112" s="325"/>
      <c r="JBO112" s="325"/>
      <c r="JBP112" s="325"/>
      <c r="JBQ112" s="325"/>
      <c r="JBR112" s="325"/>
      <c r="JBS112" s="325"/>
      <c r="JBT112" s="325"/>
      <c r="JBU112" s="325"/>
      <c r="JBV112" s="324"/>
      <c r="JBW112" s="62"/>
      <c r="JBX112" s="62"/>
      <c r="JBY112" s="62"/>
      <c r="JBZ112" s="62"/>
      <c r="JCA112" s="62"/>
      <c r="JCB112" s="62"/>
      <c r="JCC112" s="62"/>
      <c r="JCD112" s="62"/>
      <c r="JCE112" s="62"/>
      <c r="JCF112" s="62"/>
      <c r="JCG112" s="325"/>
      <c r="JCH112" s="325"/>
      <c r="JCI112" s="325"/>
      <c r="JCJ112" s="325"/>
      <c r="JCK112" s="62"/>
      <c r="JCL112" s="325"/>
      <c r="JCM112" s="325"/>
      <c r="JCN112" s="325"/>
      <c r="JCO112" s="325"/>
      <c r="JCP112" s="62"/>
      <c r="JCQ112" s="325"/>
      <c r="JCR112" s="325"/>
      <c r="JCS112" s="325"/>
      <c r="JCT112" s="325"/>
      <c r="JCU112" s="325"/>
      <c r="JCV112" s="325"/>
      <c r="JCW112" s="325"/>
      <c r="JCX112" s="325"/>
      <c r="JCY112" s="325"/>
      <c r="JCZ112" s="325"/>
      <c r="JDA112" s="325"/>
      <c r="JDB112" s="325"/>
      <c r="JDC112" s="325"/>
      <c r="JDD112" s="325"/>
      <c r="JDE112" s="325"/>
      <c r="JDF112" s="325"/>
      <c r="JDG112" s="325"/>
      <c r="JDH112" s="324"/>
      <c r="JDI112" s="62"/>
      <c r="JDJ112" s="62"/>
      <c r="JDK112" s="62"/>
      <c r="JDL112" s="62"/>
      <c r="JDM112" s="62"/>
      <c r="JDN112" s="62"/>
      <c r="JDO112" s="62"/>
      <c r="JDP112" s="62"/>
      <c r="JDQ112" s="62"/>
      <c r="JDR112" s="62"/>
      <c r="JDS112" s="325"/>
      <c r="JDT112" s="325"/>
      <c r="JDU112" s="325"/>
      <c r="JDV112" s="325"/>
      <c r="JDW112" s="62"/>
      <c r="JDX112" s="325"/>
      <c r="JDY112" s="325"/>
      <c r="JDZ112" s="325"/>
      <c r="JEA112" s="325"/>
      <c r="JEB112" s="62"/>
      <c r="JEC112" s="325"/>
      <c r="JED112" s="325"/>
      <c r="JEE112" s="325"/>
      <c r="JEF112" s="325"/>
      <c r="JEG112" s="325"/>
      <c r="JEH112" s="325"/>
      <c r="JEI112" s="325"/>
      <c r="JEJ112" s="325"/>
      <c r="JEK112" s="325"/>
      <c r="JEL112" s="325"/>
      <c r="JEM112" s="325"/>
      <c r="JEN112" s="325"/>
      <c r="JEO112" s="325"/>
      <c r="JEP112" s="325"/>
      <c r="JEQ112" s="325"/>
      <c r="JER112" s="325"/>
      <c r="JES112" s="325"/>
      <c r="JET112" s="324"/>
      <c r="JEU112" s="62"/>
      <c r="JEV112" s="62"/>
      <c r="JEW112" s="62"/>
      <c r="JEX112" s="62"/>
      <c r="JEY112" s="62"/>
      <c r="JEZ112" s="62"/>
      <c r="JFA112" s="62"/>
      <c r="JFB112" s="62"/>
      <c r="JFC112" s="62"/>
      <c r="JFD112" s="62"/>
      <c r="JFE112" s="325"/>
      <c r="JFF112" s="325"/>
      <c r="JFG112" s="325"/>
      <c r="JFH112" s="325"/>
      <c r="JFI112" s="62"/>
      <c r="JFJ112" s="325"/>
      <c r="JFK112" s="325"/>
      <c r="JFL112" s="325"/>
      <c r="JFM112" s="325"/>
      <c r="JFN112" s="62"/>
      <c r="JFO112" s="325"/>
      <c r="JFP112" s="325"/>
      <c r="JFQ112" s="325"/>
      <c r="JFR112" s="325"/>
      <c r="JFS112" s="325"/>
      <c r="JFT112" s="325"/>
      <c r="JFU112" s="325"/>
      <c r="JFV112" s="325"/>
      <c r="JFW112" s="325"/>
      <c r="JFX112" s="325"/>
      <c r="JFY112" s="325"/>
      <c r="JFZ112" s="325"/>
      <c r="JGA112" s="325"/>
      <c r="JGB112" s="325"/>
      <c r="JGC112" s="325"/>
      <c r="JGD112" s="325"/>
      <c r="JGE112" s="325"/>
      <c r="JGF112" s="324"/>
      <c r="JGG112" s="62"/>
      <c r="JGH112" s="62"/>
      <c r="JGI112" s="62"/>
      <c r="JGJ112" s="62"/>
      <c r="JGK112" s="62"/>
      <c r="JGL112" s="62"/>
      <c r="JGM112" s="62"/>
      <c r="JGN112" s="62"/>
      <c r="JGO112" s="62"/>
      <c r="JGP112" s="62"/>
      <c r="JGQ112" s="325"/>
      <c r="JGR112" s="325"/>
      <c r="JGS112" s="325"/>
      <c r="JGT112" s="325"/>
      <c r="JGU112" s="62"/>
      <c r="JGV112" s="325"/>
      <c r="JGW112" s="325"/>
      <c r="JGX112" s="325"/>
      <c r="JGY112" s="325"/>
      <c r="JGZ112" s="62"/>
      <c r="JHA112" s="325"/>
      <c r="JHB112" s="325"/>
      <c r="JHC112" s="325"/>
      <c r="JHD112" s="325"/>
      <c r="JHE112" s="325"/>
      <c r="JHF112" s="325"/>
      <c r="JHG112" s="325"/>
      <c r="JHH112" s="325"/>
      <c r="JHI112" s="325"/>
      <c r="JHJ112" s="325"/>
      <c r="JHK112" s="325"/>
      <c r="JHL112" s="325"/>
      <c r="JHM112" s="325"/>
      <c r="JHN112" s="325"/>
      <c r="JHO112" s="325"/>
      <c r="JHP112" s="325"/>
      <c r="JHQ112" s="325"/>
      <c r="JHR112" s="324"/>
      <c r="JHS112" s="62"/>
      <c r="JHT112" s="62"/>
      <c r="JHU112" s="62"/>
      <c r="JHV112" s="62"/>
      <c r="JHW112" s="62"/>
      <c r="JHX112" s="62"/>
      <c r="JHY112" s="62"/>
      <c r="JHZ112" s="62"/>
      <c r="JIA112" s="62"/>
      <c r="JIB112" s="62"/>
      <c r="JIC112" s="325"/>
      <c r="JID112" s="325"/>
      <c r="JIE112" s="325"/>
      <c r="JIF112" s="325"/>
      <c r="JIG112" s="62"/>
      <c r="JIH112" s="325"/>
      <c r="JII112" s="325"/>
      <c r="JIJ112" s="325"/>
      <c r="JIK112" s="325"/>
      <c r="JIL112" s="62"/>
      <c r="JIM112" s="325"/>
      <c r="JIN112" s="325"/>
      <c r="JIO112" s="325"/>
      <c r="JIP112" s="325"/>
      <c r="JIQ112" s="325"/>
      <c r="JIR112" s="325"/>
      <c r="JIS112" s="325"/>
      <c r="JIT112" s="325"/>
      <c r="JIU112" s="325"/>
      <c r="JIV112" s="325"/>
      <c r="JIW112" s="325"/>
      <c r="JIX112" s="325"/>
      <c r="JIY112" s="325"/>
      <c r="JIZ112" s="325"/>
      <c r="JJA112" s="325"/>
      <c r="JJB112" s="325"/>
      <c r="JJC112" s="325"/>
      <c r="JJD112" s="324"/>
      <c r="JJE112" s="62"/>
      <c r="JJF112" s="62"/>
      <c r="JJG112" s="62"/>
      <c r="JJH112" s="62"/>
      <c r="JJI112" s="62"/>
      <c r="JJJ112" s="62"/>
      <c r="JJK112" s="62"/>
      <c r="JJL112" s="62"/>
      <c r="JJM112" s="62"/>
      <c r="JJN112" s="62"/>
      <c r="JJO112" s="325"/>
      <c r="JJP112" s="325"/>
      <c r="JJQ112" s="325"/>
      <c r="JJR112" s="325"/>
      <c r="JJS112" s="62"/>
      <c r="JJT112" s="325"/>
      <c r="JJU112" s="325"/>
      <c r="JJV112" s="325"/>
      <c r="JJW112" s="325"/>
      <c r="JJX112" s="62"/>
      <c r="JJY112" s="325"/>
      <c r="JJZ112" s="325"/>
      <c r="JKA112" s="325"/>
      <c r="JKB112" s="325"/>
      <c r="JKC112" s="325"/>
      <c r="JKD112" s="325"/>
      <c r="JKE112" s="325"/>
      <c r="JKF112" s="325"/>
      <c r="JKG112" s="325"/>
      <c r="JKH112" s="325"/>
      <c r="JKI112" s="325"/>
      <c r="JKJ112" s="325"/>
      <c r="JKK112" s="325"/>
      <c r="JKL112" s="325"/>
      <c r="JKM112" s="325"/>
      <c r="JKN112" s="325"/>
      <c r="JKO112" s="325"/>
      <c r="JKP112" s="324"/>
      <c r="JKQ112" s="62"/>
      <c r="JKR112" s="62"/>
      <c r="JKS112" s="62"/>
      <c r="JKT112" s="62"/>
      <c r="JKU112" s="62"/>
      <c r="JKV112" s="62"/>
      <c r="JKW112" s="62"/>
      <c r="JKX112" s="62"/>
      <c r="JKY112" s="62"/>
      <c r="JKZ112" s="62"/>
      <c r="JLA112" s="325"/>
      <c r="JLB112" s="325"/>
      <c r="JLC112" s="325"/>
      <c r="JLD112" s="325"/>
      <c r="JLE112" s="62"/>
      <c r="JLF112" s="325"/>
      <c r="JLG112" s="325"/>
      <c r="JLH112" s="325"/>
      <c r="JLI112" s="325"/>
      <c r="JLJ112" s="62"/>
      <c r="JLK112" s="325"/>
      <c r="JLL112" s="325"/>
      <c r="JLM112" s="325"/>
      <c r="JLN112" s="325"/>
      <c r="JLO112" s="325"/>
      <c r="JLP112" s="325"/>
      <c r="JLQ112" s="325"/>
      <c r="JLR112" s="325"/>
      <c r="JLS112" s="325"/>
      <c r="JLT112" s="325"/>
      <c r="JLU112" s="325"/>
      <c r="JLV112" s="325"/>
      <c r="JLW112" s="325"/>
      <c r="JLX112" s="325"/>
      <c r="JLY112" s="325"/>
      <c r="JLZ112" s="325"/>
      <c r="JMA112" s="325"/>
      <c r="JMB112" s="324"/>
      <c r="JMC112" s="62"/>
      <c r="JMD112" s="62"/>
      <c r="JME112" s="62"/>
      <c r="JMF112" s="62"/>
      <c r="JMG112" s="62"/>
      <c r="JMH112" s="62"/>
      <c r="JMI112" s="62"/>
      <c r="JMJ112" s="62"/>
      <c r="JMK112" s="62"/>
      <c r="JML112" s="62"/>
      <c r="JMM112" s="325"/>
      <c r="JMN112" s="325"/>
      <c r="JMO112" s="325"/>
      <c r="JMP112" s="325"/>
      <c r="JMQ112" s="62"/>
      <c r="JMR112" s="325"/>
      <c r="JMS112" s="325"/>
      <c r="JMT112" s="325"/>
      <c r="JMU112" s="325"/>
      <c r="JMV112" s="62"/>
      <c r="JMW112" s="325"/>
      <c r="JMX112" s="325"/>
      <c r="JMY112" s="325"/>
      <c r="JMZ112" s="325"/>
      <c r="JNA112" s="325"/>
      <c r="JNB112" s="325"/>
      <c r="JNC112" s="325"/>
      <c r="JND112" s="325"/>
      <c r="JNE112" s="325"/>
      <c r="JNF112" s="325"/>
      <c r="JNG112" s="325"/>
      <c r="JNH112" s="325"/>
      <c r="JNI112" s="325"/>
      <c r="JNJ112" s="325"/>
      <c r="JNK112" s="325"/>
      <c r="JNL112" s="325"/>
      <c r="JNM112" s="325"/>
      <c r="JNN112" s="324"/>
      <c r="JNO112" s="62"/>
      <c r="JNP112" s="62"/>
      <c r="JNQ112" s="62"/>
      <c r="JNR112" s="62"/>
      <c r="JNS112" s="62"/>
      <c r="JNT112" s="62"/>
      <c r="JNU112" s="62"/>
      <c r="JNV112" s="62"/>
      <c r="JNW112" s="62"/>
      <c r="JNX112" s="62"/>
      <c r="JNY112" s="325"/>
      <c r="JNZ112" s="325"/>
      <c r="JOA112" s="325"/>
      <c r="JOB112" s="325"/>
      <c r="JOC112" s="62"/>
      <c r="JOD112" s="325"/>
      <c r="JOE112" s="325"/>
      <c r="JOF112" s="325"/>
      <c r="JOG112" s="325"/>
      <c r="JOH112" s="62"/>
      <c r="JOI112" s="325"/>
      <c r="JOJ112" s="325"/>
      <c r="JOK112" s="325"/>
      <c r="JOL112" s="325"/>
      <c r="JOM112" s="325"/>
      <c r="JON112" s="325"/>
      <c r="JOO112" s="325"/>
      <c r="JOP112" s="325"/>
      <c r="JOQ112" s="325"/>
      <c r="JOR112" s="325"/>
      <c r="JOS112" s="325"/>
      <c r="JOT112" s="325"/>
      <c r="JOU112" s="325"/>
      <c r="JOV112" s="325"/>
      <c r="JOW112" s="325"/>
      <c r="JOX112" s="325"/>
      <c r="JOY112" s="325"/>
      <c r="JOZ112" s="324"/>
      <c r="JPA112" s="62"/>
      <c r="JPB112" s="62"/>
      <c r="JPC112" s="62"/>
      <c r="JPD112" s="62"/>
      <c r="JPE112" s="62"/>
      <c r="JPF112" s="62"/>
      <c r="JPG112" s="62"/>
      <c r="JPH112" s="62"/>
      <c r="JPI112" s="62"/>
      <c r="JPJ112" s="62"/>
      <c r="JPK112" s="325"/>
      <c r="JPL112" s="325"/>
      <c r="JPM112" s="325"/>
      <c r="JPN112" s="325"/>
      <c r="JPO112" s="62"/>
      <c r="JPP112" s="325"/>
      <c r="JPQ112" s="325"/>
      <c r="JPR112" s="325"/>
      <c r="JPS112" s="325"/>
      <c r="JPT112" s="62"/>
      <c r="JPU112" s="325"/>
      <c r="JPV112" s="325"/>
      <c r="JPW112" s="325"/>
      <c r="JPX112" s="325"/>
      <c r="JPY112" s="325"/>
      <c r="JPZ112" s="325"/>
      <c r="JQA112" s="325"/>
      <c r="JQB112" s="325"/>
      <c r="JQC112" s="325"/>
      <c r="JQD112" s="325"/>
      <c r="JQE112" s="325"/>
      <c r="JQF112" s="325"/>
      <c r="JQG112" s="325"/>
      <c r="JQH112" s="325"/>
      <c r="JQI112" s="325"/>
      <c r="JQJ112" s="325"/>
      <c r="JQK112" s="325"/>
      <c r="JQL112" s="324"/>
      <c r="JQM112" s="62"/>
      <c r="JQN112" s="62"/>
      <c r="JQO112" s="62"/>
      <c r="JQP112" s="62"/>
      <c r="JQQ112" s="62"/>
      <c r="JQR112" s="62"/>
      <c r="JQS112" s="62"/>
      <c r="JQT112" s="62"/>
      <c r="JQU112" s="62"/>
      <c r="JQV112" s="62"/>
      <c r="JQW112" s="325"/>
      <c r="JQX112" s="325"/>
      <c r="JQY112" s="325"/>
      <c r="JQZ112" s="325"/>
      <c r="JRA112" s="62"/>
      <c r="JRB112" s="325"/>
      <c r="JRC112" s="325"/>
      <c r="JRD112" s="325"/>
      <c r="JRE112" s="325"/>
      <c r="JRF112" s="62"/>
      <c r="JRG112" s="325"/>
      <c r="JRH112" s="325"/>
      <c r="JRI112" s="325"/>
      <c r="JRJ112" s="325"/>
      <c r="JRK112" s="325"/>
      <c r="JRL112" s="325"/>
      <c r="JRM112" s="325"/>
      <c r="JRN112" s="325"/>
      <c r="JRO112" s="325"/>
      <c r="JRP112" s="325"/>
      <c r="JRQ112" s="325"/>
      <c r="JRR112" s="325"/>
      <c r="JRS112" s="325"/>
      <c r="JRT112" s="325"/>
      <c r="JRU112" s="325"/>
      <c r="JRV112" s="325"/>
      <c r="JRW112" s="325"/>
      <c r="JRX112" s="324"/>
      <c r="JRY112" s="62"/>
      <c r="JRZ112" s="62"/>
      <c r="JSA112" s="62"/>
      <c r="JSB112" s="62"/>
      <c r="JSC112" s="62"/>
      <c r="JSD112" s="62"/>
      <c r="JSE112" s="62"/>
      <c r="JSF112" s="62"/>
      <c r="JSG112" s="62"/>
      <c r="JSH112" s="62"/>
      <c r="JSI112" s="325"/>
      <c r="JSJ112" s="325"/>
      <c r="JSK112" s="325"/>
      <c r="JSL112" s="325"/>
      <c r="JSM112" s="62"/>
      <c r="JSN112" s="325"/>
      <c r="JSO112" s="325"/>
      <c r="JSP112" s="325"/>
      <c r="JSQ112" s="325"/>
      <c r="JSR112" s="62"/>
      <c r="JSS112" s="325"/>
      <c r="JST112" s="325"/>
      <c r="JSU112" s="325"/>
      <c r="JSV112" s="325"/>
      <c r="JSW112" s="325"/>
      <c r="JSX112" s="325"/>
      <c r="JSY112" s="325"/>
      <c r="JSZ112" s="325"/>
      <c r="JTA112" s="325"/>
      <c r="JTB112" s="325"/>
      <c r="JTC112" s="325"/>
      <c r="JTD112" s="325"/>
      <c r="JTE112" s="325"/>
      <c r="JTF112" s="325"/>
      <c r="JTG112" s="325"/>
      <c r="JTH112" s="325"/>
      <c r="JTI112" s="325"/>
      <c r="JTJ112" s="324"/>
      <c r="JTK112" s="62"/>
      <c r="JTL112" s="62"/>
      <c r="JTM112" s="62"/>
      <c r="JTN112" s="62"/>
      <c r="JTO112" s="62"/>
      <c r="JTP112" s="62"/>
      <c r="JTQ112" s="62"/>
      <c r="JTR112" s="62"/>
      <c r="JTS112" s="62"/>
      <c r="JTT112" s="62"/>
      <c r="JTU112" s="325"/>
      <c r="JTV112" s="325"/>
      <c r="JTW112" s="325"/>
      <c r="JTX112" s="325"/>
      <c r="JTY112" s="62"/>
      <c r="JTZ112" s="325"/>
      <c r="JUA112" s="325"/>
      <c r="JUB112" s="325"/>
      <c r="JUC112" s="325"/>
      <c r="JUD112" s="62"/>
      <c r="JUE112" s="325"/>
      <c r="JUF112" s="325"/>
      <c r="JUG112" s="325"/>
      <c r="JUH112" s="325"/>
      <c r="JUI112" s="325"/>
      <c r="JUJ112" s="325"/>
      <c r="JUK112" s="325"/>
      <c r="JUL112" s="325"/>
      <c r="JUM112" s="325"/>
      <c r="JUN112" s="325"/>
      <c r="JUO112" s="325"/>
      <c r="JUP112" s="325"/>
      <c r="JUQ112" s="325"/>
      <c r="JUR112" s="325"/>
      <c r="JUS112" s="325"/>
      <c r="JUT112" s="325"/>
      <c r="JUU112" s="325"/>
      <c r="JUV112" s="324"/>
      <c r="JUW112" s="62"/>
      <c r="JUX112" s="62"/>
      <c r="JUY112" s="62"/>
      <c r="JUZ112" s="62"/>
      <c r="JVA112" s="62"/>
      <c r="JVB112" s="62"/>
      <c r="JVC112" s="62"/>
      <c r="JVD112" s="62"/>
      <c r="JVE112" s="62"/>
      <c r="JVF112" s="62"/>
      <c r="JVG112" s="325"/>
      <c r="JVH112" s="325"/>
      <c r="JVI112" s="325"/>
      <c r="JVJ112" s="325"/>
      <c r="JVK112" s="62"/>
      <c r="JVL112" s="325"/>
      <c r="JVM112" s="325"/>
      <c r="JVN112" s="325"/>
      <c r="JVO112" s="325"/>
      <c r="JVP112" s="62"/>
      <c r="JVQ112" s="325"/>
      <c r="JVR112" s="325"/>
      <c r="JVS112" s="325"/>
      <c r="JVT112" s="325"/>
      <c r="JVU112" s="325"/>
      <c r="JVV112" s="325"/>
      <c r="JVW112" s="325"/>
      <c r="JVX112" s="325"/>
      <c r="JVY112" s="325"/>
      <c r="JVZ112" s="325"/>
      <c r="JWA112" s="325"/>
      <c r="JWB112" s="325"/>
      <c r="JWC112" s="325"/>
      <c r="JWD112" s="325"/>
      <c r="JWE112" s="325"/>
      <c r="JWF112" s="325"/>
      <c r="JWG112" s="325"/>
      <c r="JWH112" s="324"/>
      <c r="JWI112" s="62"/>
      <c r="JWJ112" s="62"/>
      <c r="JWK112" s="62"/>
      <c r="JWL112" s="62"/>
      <c r="JWM112" s="62"/>
      <c r="JWN112" s="62"/>
      <c r="JWO112" s="62"/>
      <c r="JWP112" s="62"/>
      <c r="JWQ112" s="62"/>
      <c r="JWR112" s="62"/>
      <c r="JWS112" s="325"/>
      <c r="JWT112" s="325"/>
      <c r="JWU112" s="325"/>
      <c r="JWV112" s="325"/>
      <c r="JWW112" s="62"/>
      <c r="JWX112" s="325"/>
      <c r="JWY112" s="325"/>
      <c r="JWZ112" s="325"/>
      <c r="JXA112" s="325"/>
      <c r="JXB112" s="62"/>
      <c r="JXC112" s="325"/>
      <c r="JXD112" s="325"/>
      <c r="JXE112" s="325"/>
      <c r="JXF112" s="325"/>
      <c r="JXG112" s="325"/>
      <c r="JXH112" s="325"/>
      <c r="JXI112" s="325"/>
      <c r="JXJ112" s="325"/>
      <c r="JXK112" s="325"/>
      <c r="JXL112" s="325"/>
      <c r="JXM112" s="325"/>
      <c r="JXN112" s="325"/>
      <c r="JXO112" s="325"/>
      <c r="JXP112" s="325"/>
      <c r="JXQ112" s="325"/>
      <c r="JXR112" s="325"/>
      <c r="JXS112" s="325"/>
      <c r="JXT112" s="324"/>
      <c r="JXU112" s="62"/>
      <c r="JXV112" s="62"/>
      <c r="JXW112" s="62"/>
      <c r="JXX112" s="62"/>
      <c r="JXY112" s="62"/>
      <c r="JXZ112" s="62"/>
      <c r="JYA112" s="62"/>
      <c r="JYB112" s="62"/>
      <c r="JYC112" s="62"/>
      <c r="JYD112" s="62"/>
      <c r="JYE112" s="325"/>
      <c r="JYF112" s="325"/>
      <c r="JYG112" s="325"/>
      <c r="JYH112" s="325"/>
      <c r="JYI112" s="62"/>
      <c r="JYJ112" s="325"/>
      <c r="JYK112" s="325"/>
      <c r="JYL112" s="325"/>
      <c r="JYM112" s="325"/>
      <c r="JYN112" s="62"/>
      <c r="JYO112" s="325"/>
      <c r="JYP112" s="325"/>
      <c r="JYQ112" s="325"/>
      <c r="JYR112" s="325"/>
      <c r="JYS112" s="325"/>
      <c r="JYT112" s="325"/>
      <c r="JYU112" s="325"/>
      <c r="JYV112" s="325"/>
      <c r="JYW112" s="325"/>
      <c r="JYX112" s="325"/>
      <c r="JYY112" s="325"/>
      <c r="JYZ112" s="325"/>
      <c r="JZA112" s="325"/>
      <c r="JZB112" s="325"/>
      <c r="JZC112" s="325"/>
      <c r="JZD112" s="325"/>
      <c r="JZE112" s="325"/>
      <c r="JZF112" s="324"/>
      <c r="JZG112" s="62"/>
      <c r="JZH112" s="62"/>
      <c r="JZI112" s="62"/>
      <c r="JZJ112" s="62"/>
      <c r="JZK112" s="62"/>
      <c r="JZL112" s="62"/>
      <c r="JZM112" s="62"/>
      <c r="JZN112" s="62"/>
      <c r="JZO112" s="62"/>
      <c r="JZP112" s="62"/>
      <c r="JZQ112" s="325"/>
      <c r="JZR112" s="325"/>
      <c r="JZS112" s="325"/>
      <c r="JZT112" s="325"/>
      <c r="JZU112" s="62"/>
      <c r="JZV112" s="325"/>
      <c r="JZW112" s="325"/>
      <c r="JZX112" s="325"/>
      <c r="JZY112" s="325"/>
      <c r="JZZ112" s="62"/>
      <c r="KAA112" s="325"/>
      <c r="KAB112" s="325"/>
      <c r="KAC112" s="325"/>
      <c r="KAD112" s="325"/>
      <c r="KAE112" s="325"/>
      <c r="KAF112" s="325"/>
      <c r="KAG112" s="325"/>
      <c r="KAH112" s="325"/>
      <c r="KAI112" s="325"/>
      <c r="KAJ112" s="325"/>
      <c r="KAK112" s="325"/>
      <c r="KAL112" s="325"/>
      <c r="KAM112" s="325"/>
      <c r="KAN112" s="325"/>
      <c r="KAO112" s="325"/>
      <c r="KAP112" s="325"/>
      <c r="KAQ112" s="325"/>
      <c r="KAR112" s="324"/>
      <c r="KAS112" s="62"/>
      <c r="KAT112" s="62"/>
      <c r="KAU112" s="62"/>
      <c r="KAV112" s="62"/>
      <c r="KAW112" s="62"/>
      <c r="KAX112" s="62"/>
      <c r="KAY112" s="62"/>
      <c r="KAZ112" s="62"/>
      <c r="KBA112" s="62"/>
      <c r="KBB112" s="62"/>
      <c r="KBC112" s="325"/>
      <c r="KBD112" s="325"/>
      <c r="KBE112" s="325"/>
      <c r="KBF112" s="325"/>
      <c r="KBG112" s="62"/>
      <c r="KBH112" s="325"/>
      <c r="KBI112" s="325"/>
      <c r="KBJ112" s="325"/>
      <c r="KBK112" s="325"/>
      <c r="KBL112" s="62"/>
      <c r="KBM112" s="325"/>
      <c r="KBN112" s="325"/>
      <c r="KBO112" s="325"/>
      <c r="KBP112" s="325"/>
      <c r="KBQ112" s="325"/>
      <c r="KBR112" s="325"/>
      <c r="KBS112" s="325"/>
      <c r="KBT112" s="325"/>
      <c r="KBU112" s="325"/>
      <c r="KBV112" s="325"/>
      <c r="KBW112" s="325"/>
      <c r="KBX112" s="325"/>
      <c r="KBY112" s="325"/>
      <c r="KBZ112" s="325"/>
      <c r="KCA112" s="325"/>
      <c r="KCB112" s="325"/>
      <c r="KCC112" s="325"/>
      <c r="KCD112" s="324"/>
      <c r="KCE112" s="62"/>
      <c r="KCF112" s="62"/>
      <c r="KCG112" s="62"/>
      <c r="KCH112" s="62"/>
      <c r="KCI112" s="62"/>
      <c r="KCJ112" s="62"/>
      <c r="KCK112" s="62"/>
      <c r="KCL112" s="62"/>
      <c r="KCM112" s="62"/>
      <c r="KCN112" s="62"/>
      <c r="KCO112" s="325"/>
      <c r="KCP112" s="325"/>
      <c r="KCQ112" s="325"/>
      <c r="KCR112" s="325"/>
      <c r="KCS112" s="62"/>
      <c r="KCT112" s="325"/>
      <c r="KCU112" s="325"/>
      <c r="KCV112" s="325"/>
      <c r="KCW112" s="325"/>
      <c r="KCX112" s="62"/>
      <c r="KCY112" s="325"/>
      <c r="KCZ112" s="325"/>
      <c r="KDA112" s="325"/>
      <c r="KDB112" s="325"/>
      <c r="KDC112" s="325"/>
      <c r="KDD112" s="325"/>
      <c r="KDE112" s="325"/>
      <c r="KDF112" s="325"/>
      <c r="KDG112" s="325"/>
      <c r="KDH112" s="325"/>
      <c r="KDI112" s="325"/>
      <c r="KDJ112" s="325"/>
      <c r="KDK112" s="325"/>
      <c r="KDL112" s="325"/>
      <c r="KDM112" s="325"/>
      <c r="KDN112" s="325"/>
      <c r="KDO112" s="325"/>
      <c r="KDP112" s="324"/>
      <c r="KDQ112" s="62"/>
      <c r="KDR112" s="62"/>
      <c r="KDS112" s="62"/>
      <c r="KDT112" s="62"/>
      <c r="KDU112" s="62"/>
      <c r="KDV112" s="62"/>
      <c r="KDW112" s="62"/>
      <c r="KDX112" s="62"/>
      <c r="KDY112" s="62"/>
      <c r="KDZ112" s="62"/>
      <c r="KEA112" s="325"/>
      <c r="KEB112" s="325"/>
      <c r="KEC112" s="325"/>
      <c r="KED112" s="325"/>
      <c r="KEE112" s="62"/>
      <c r="KEF112" s="325"/>
      <c r="KEG112" s="325"/>
      <c r="KEH112" s="325"/>
      <c r="KEI112" s="325"/>
      <c r="KEJ112" s="62"/>
      <c r="KEK112" s="325"/>
      <c r="KEL112" s="325"/>
      <c r="KEM112" s="325"/>
      <c r="KEN112" s="325"/>
      <c r="KEO112" s="325"/>
      <c r="KEP112" s="325"/>
      <c r="KEQ112" s="325"/>
      <c r="KER112" s="325"/>
      <c r="KES112" s="325"/>
      <c r="KET112" s="325"/>
      <c r="KEU112" s="325"/>
      <c r="KEV112" s="325"/>
      <c r="KEW112" s="325"/>
      <c r="KEX112" s="325"/>
      <c r="KEY112" s="325"/>
      <c r="KEZ112" s="325"/>
      <c r="KFA112" s="325"/>
      <c r="KFB112" s="324"/>
      <c r="KFC112" s="62"/>
      <c r="KFD112" s="62"/>
      <c r="KFE112" s="62"/>
      <c r="KFF112" s="62"/>
      <c r="KFG112" s="62"/>
      <c r="KFH112" s="62"/>
      <c r="KFI112" s="62"/>
      <c r="KFJ112" s="62"/>
      <c r="KFK112" s="62"/>
      <c r="KFL112" s="62"/>
      <c r="KFM112" s="325"/>
      <c r="KFN112" s="325"/>
      <c r="KFO112" s="325"/>
      <c r="KFP112" s="325"/>
      <c r="KFQ112" s="62"/>
      <c r="KFR112" s="325"/>
      <c r="KFS112" s="325"/>
      <c r="KFT112" s="325"/>
      <c r="KFU112" s="325"/>
      <c r="KFV112" s="62"/>
      <c r="KFW112" s="325"/>
      <c r="KFX112" s="325"/>
      <c r="KFY112" s="325"/>
      <c r="KFZ112" s="325"/>
      <c r="KGA112" s="325"/>
      <c r="KGB112" s="325"/>
      <c r="KGC112" s="325"/>
      <c r="KGD112" s="325"/>
      <c r="KGE112" s="325"/>
      <c r="KGF112" s="325"/>
      <c r="KGG112" s="325"/>
      <c r="KGH112" s="325"/>
      <c r="KGI112" s="325"/>
      <c r="KGJ112" s="325"/>
      <c r="KGK112" s="325"/>
      <c r="KGL112" s="325"/>
      <c r="KGM112" s="325"/>
      <c r="KGN112" s="324"/>
      <c r="KGO112" s="62"/>
      <c r="KGP112" s="62"/>
      <c r="KGQ112" s="62"/>
      <c r="KGR112" s="62"/>
      <c r="KGS112" s="62"/>
      <c r="KGT112" s="62"/>
      <c r="KGU112" s="62"/>
      <c r="KGV112" s="62"/>
      <c r="KGW112" s="62"/>
      <c r="KGX112" s="62"/>
      <c r="KGY112" s="325"/>
      <c r="KGZ112" s="325"/>
      <c r="KHA112" s="325"/>
      <c r="KHB112" s="325"/>
      <c r="KHC112" s="62"/>
      <c r="KHD112" s="325"/>
      <c r="KHE112" s="325"/>
      <c r="KHF112" s="325"/>
      <c r="KHG112" s="325"/>
      <c r="KHH112" s="62"/>
      <c r="KHI112" s="325"/>
      <c r="KHJ112" s="325"/>
      <c r="KHK112" s="325"/>
      <c r="KHL112" s="325"/>
      <c r="KHM112" s="325"/>
      <c r="KHN112" s="325"/>
      <c r="KHO112" s="325"/>
      <c r="KHP112" s="325"/>
      <c r="KHQ112" s="325"/>
      <c r="KHR112" s="325"/>
      <c r="KHS112" s="325"/>
      <c r="KHT112" s="325"/>
      <c r="KHU112" s="325"/>
      <c r="KHV112" s="325"/>
      <c r="KHW112" s="325"/>
      <c r="KHX112" s="325"/>
      <c r="KHY112" s="325"/>
      <c r="KHZ112" s="324"/>
      <c r="KIA112" s="62"/>
      <c r="KIB112" s="62"/>
      <c r="KIC112" s="62"/>
      <c r="KID112" s="62"/>
      <c r="KIE112" s="62"/>
      <c r="KIF112" s="62"/>
      <c r="KIG112" s="62"/>
      <c r="KIH112" s="62"/>
      <c r="KII112" s="62"/>
      <c r="KIJ112" s="62"/>
      <c r="KIK112" s="325"/>
      <c r="KIL112" s="325"/>
      <c r="KIM112" s="325"/>
      <c r="KIN112" s="325"/>
      <c r="KIO112" s="62"/>
      <c r="KIP112" s="325"/>
      <c r="KIQ112" s="325"/>
      <c r="KIR112" s="325"/>
      <c r="KIS112" s="325"/>
      <c r="KIT112" s="62"/>
      <c r="KIU112" s="325"/>
      <c r="KIV112" s="325"/>
      <c r="KIW112" s="325"/>
      <c r="KIX112" s="325"/>
      <c r="KIY112" s="325"/>
      <c r="KIZ112" s="325"/>
      <c r="KJA112" s="325"/>
      <c r="KJB112" s="325"/>
      <c r="KJC112" s="325"/>
      <c r="KJD112" s="325"/>
      <c r="KJE112" s="325"/>
      <c r="KJF112" s="325"/>
      <c r="KJG112" s="325"/>
      <c r="KJH112" s="325"/>
      <c r="KJI112" s="325"/>
      <c r="KJJ112" s="325"/>
      <c r="KJK112" s="325"/>
      <c r="KJL112" s="324"/>
      <c r="KJM112" s="62"/>
      <c r="KJN112" s="62"/>
      <c r="KJO112" s="62"/>
      <c r="KJP112" s="62"/>
      <c r="KJQ112" s="62"/>
      <c r="KJR112" s="62"/>
      <c r="KJS112" s="62"/>
      <c r="KJT112" s="62"/>
      <c r="KJU112" s="62"/>
      <c r="KJV112" s="62"/>
      <c r="KJW112" s="325"/>
      <c r="KJX112" s="325"/>
      <c r="KJY112" s="325"/>
      <c r="KJZ112" s="325"/>
      <c r="KKA112" s="62"/>
      <c r="KKB112" s="325"/>
      <c r="KKC112" s="325"/>
      <c r="KKD112" s="325"/>
      <c r="KKE112" s="325"/>
      <c r="KKF112" s="62"/>
      <c r="KKG112" s="325"/>
      <c r="KKH112" s="325"/>
      <c r="KKI112" s="325"/>
      <c r="KKJ112" s="325"/>
      <c r="KKK112" s="325"/>
      <c r="KKL112" s="325"/>
      <c r="KKM112" s="325"/>
      <c r="KKN112" s="325"/>
      <c r="KKO112" s="325"/>
      <c r="KKP112" s="325"/>
      <c r="KKQ112" s="325"/>
      <c r="KKR112" s="325"/>
      <c r="KKS112" s="325"/>
      <c r="KKT112" s="325"/>
      <c r="KKU112" s="325"/>
      <c r="KKV112" s="325"/>
      <c r="KKW112" s="325"/>
      <c r="KKX112" s="324"/>
      <c r="KKY112" s="62"/>
      <c r="KKZ112" s="62"/>
      <c r="KLA112" s="62"/>
      <c r="KLB112" s="62"/>
      <c r="KLC112" s="62"/>
      <c r="KLD112" s="62"/>
      <c r="KLE112" s="62"/>
      <c r="KLF112" s="62"/>
      <c r="KLG112" s="62"/>
      <c r="KLH112" s="62"/>
      <c r="KLI112" s="325"/>
      <c r="KLJ112" s="325"/>
      <c r="KLK112" s="325"/>
      <c r="KLL112" s="325"/>
      <c r="KLM112" s="62"/>
      <c r="KLN112" s="325"/>
      <c r="KLO112" s="325"/>
      <c r="KLP112" s="325"/>
      <c r="KLQ112" s="325"/>
      <c r="KLR112" s="62"/>
      <c r="KLS112" s="325"/>
      <c r="KLT112" s="325"/>
      <c r="KLU112" s="325"/>
      <c r="KLV112" s="325"/>
      <c r="KLW112" s="325"/>
      <c r="KLX112" s="325"/>
      <c r="KLY112" s="325"/>
      <c r="KLZ112" s="325"/>
      <c r="KMA112" s="325"/>
      <c r="KMB112" s="325"/>
      <c r="KMC112" s="325"/>
      <c r="KMD112" s="325"/>
      <c r="KME112" s="325"/>
      <c r="KMF112" s="325"/>
      <c r="KMG112" s="325"/>
      <c r="KMH112" s="325"/>
      <c r="KMI112" s="325"/>
      <c r="KMJ112" s="324"/>
      <c r="KMK112" s="62"/>
      <c r="KML112" s="62"/>
      <c r="KMM112" s="62"/>
      <c r="KMN112" s="62"/>
      <c r="KMO112" s="62"/>
      <c r="KMP112" s="62"/>
      <c r="KMQ112" s="62"/>
      <c r="KMR112" s="62"/>
      <c r="KMS112" s="62"/>
      <c r="KMT112" s="62"/>
      <c r="KMU112" s="325"/>
      <c r="KMV112" s="325"/>
      <c r="KMW112" s="325"/>
      <c r="KMX112" s="325"/>
      <c r="KMY112" s="62"/>
      <c r="KMZ112" s="325"/>
      <c r="KNA112" s="325"/>
      <c r="KNB112" s="325"/>
      <c r="KNC112" s="325"/>
      <c r="KND112" s="62"/>
      <c r="KNE112" s="325"/>
      <c r="KNF112" s="325"/>
      <c r="KNG112" s="325"/>
      <c r="KNH112" s="325"/>
      <c r="KNI112" s="325"/>
      <c r="KNJ112" s="325"/>
      <c r="KNK112" s="325"/>
      <c r="KNL112" s="325"/>
      <c r="KNM112" s="325"/>
      <c r="KNN112" s="325"/>
      <c r="KNO112" s="325"/>
      <c r="KNP112" s="325"/>
      <c r="KNQ112" s="325"/>
      <c r="KNR112" s="325"/>
      <c r="KNS112" s="325"/>
      <c r="KNT112" s="325"/>
      <c r="KNU112" s="325"/>
      <c r="KNV112" s="324"/>
      <c r="KNW112" s="62"/>
      <c r="KNX112" s="62"/>
      <c r="KNY112" s="62"/>
      <c r="KNZ112" s="62"/>
      <c r="KOA112" s="62"/>
      <c r="KOB112" s="62"/>
      <c r="KOC112" s="62"/>
      <c r="KOD112" s="62"/>
      <c r="KOE112" s="62"/>
      <c r="KOF112" s="62"/>
      <c r="KOG112" s="325"/>
      <c r="KOH112" s="325"/>
      <c r="KOI112" s="325"/>
      <c r="KOJ112" s="325"/>
      <c r="KOK112" s="62"/>
      <c r="KOL112" s="325"/>
      <c r="KOM112" s="325"/>
      <c r="KON112" s="325"/>
      <c r="KOO112" s="325"/>
      <c r="KOP112" s="62"/>
      <c r="KOQ112" s="325"/>
      <c r="KOR112" s="325"/>
      <c r="KOS112" s="325"/>
      <c r="KOT112" s="325"/>
      <c r="KOU112" s="325"/>
      <c r="KOV112" s="325"/>
      <c r="KOW112" s="325"/>
      <c r="KOX112" s="325"/>
      <c r="KOY112" s="325"/>
      <c r="KOZ112" s="325"/>
      <c r="KPA112" s="325"/>
      <c r="KPB112" s="325"/>
      <c r="KPC112" s="325"/>
      <c r="KPD112" s="325"/>
      <c r="KPE112" s="325"/>
      <c r="KPF112" s="325"/>
      <c r="KPG112" s="325"/>
      <c r="KPH112" s="324"/>
      <c r="KPI112" s="62"/>
      <c r="KPJ112" s="62"/>
      <c r="KPK112" s="62"/>
      <c r="KPL112" s="62"/>
      <c r="KPM112" s="62"/>
      <c r="KPN112" s="62"/>
      <c r="KPO112" s="62"/>
      <c r="KPP112" s="62"/>
      <c r="KPQ112" s="62"/>
      <c r="KPR112" s="62"/>
      <c r="KPS112" s="325"/>
      <c r="KPT112" s="325"/>
      <c r="KPU112" s="325"/>
      <c r="KPV112" s="325"/>
      <c r="KPW112" s="62"/>
      <c r="KPX112" s="325"/>
      <c r="KPY112" s="325"/>
      <c r="KPZ112" s="325"/>
      <c r="KQA112" s="325"/>
      <c r="KQB112" s="62"/>
      <c r="KQC112" s="325"/>
      <c r="KQD112" s="325"/>
      <c r="KQE112" s="325"/>
      <c r="KQF112" s="325"/>
      <c r="KQG112" s="325"/>
      <c r="KQH112" s="325"/>
      <c r="KQI112" s="325"/>
      <c r="KQJ112" s="325"/>
      <c r="KQK112" s="325"/>
      <c r="KQL112" s="325"/>
      <c r="KQM112" s="325"/>
      <c r="KQN112" s="325"/>
      <c r="KQO112" s="325"/>
      <c r="KQP112" s="325"/>
      <c r="KQQ112" s="325"/>
      <c r="KQR112" s="325"/>
      <c r="KQS112" s="325"/>
      <c r="KQT112" s="324"/>
      <c r="KQU112" s="62"/>
      <c r="KQV112" s="62"/>
      <c r="KQW112" s="62"/>
      <c r="KQX112" s="62"/>
      <c r="KQY112" s="62"/>
      <c r="KQZ112" s="62"/>
      <c r="KRA112" s="62"/>
      <c r="KRB112" s="62"/>
      <c r="KRC112" s="62"/>
      <c r="KRD112" s="62"/>
      <c r="KRE112" s="325"/>
      <c r="KRF112" s="325"/>
      <c r="KRG112" s="325"/>
      <c r="KRH112" s="325"/>
      <c r="KRI112" s="62"/>
      <c r="KRJ112" s="325"/>
      <c r="KRK112" s="325"/>
      <c r="KRL112" s="325"/>
      <c r="KRM112" s="325"/>
      <c r="KRN112" s="62"/>
      <c r="KRO112" s="325"/>
      <c r="KRP112" s="325"/>
      <c r="KRQ112" s="325"/>
      <c r="KRR112" s="325"/>
      <c r="KRS112" s="325"/>
      <c r="KRT112" s="325"/>
      <c r="KRU112" s="325"/>
      <c r="KRV112" s="325"/>
      <c r="KRW112" s="325"/>
      <c r="KRX112" s="325"/>
      <c r="KRY112" s="325"/>
      <c r="KRZ112" s="325"/>
      <c r="KSA112" s="325"/>
      <c r="KSB112" s="325"/>
      <c r="KSC112" s="325"/>
      <c r="KSD112" s="325"/>
      <c r="KSE112" s="325"/>
      <c r="KSF112" s="324"/>
      <c r="KSG112" s="62"/>
      <c r="KSH112" s="62"/>
      <c r="KSI112" s="62"/>
      <c r="KSJ112" s="62"/>
      <c r="KSK112" s="62"/>
      <c r="KSL112" s="62"/>
      <c r="KSM112" s="62"/>
      <c r="KSN112" s="62"/>
      <c r="KSO112" s="62"/>
      <c r="KSP112" s="62"/>
      <c r="KSQ112" s="325"/>
      <c r="KSR112" s="325"/>
      <c r="KSS112" s="325"/>
      <c r="KST112" s="325"/>
      <c r="KSU112" s="62"/>
      <c r="KSV112" s="325"/>
      <c r="KSW112" s="325"/>
      <c r="KSX112" s="325"/>
      <c r="KSY112" s="325"/>
      <c r="KSZ112" s="62"/>
      <c r="KTA112" s="325"/>
      <c r="KTB112" s="325"/>
      <c r="KTC112" s="325"/>
      <c r="KTD112" s="325"/>
      <c r="KTE112" s="325"/>
      <c r="KTF112" s="325"/>
      <c r="KTG112" s="325"/>
      <c r="KTH112" s="325"/>
      <c r="KTI112" s="325"/>
      <c r="KTJ112" s="325"/>
      <c r="KTK112" s="325"/>
      <c r="KTL112" s="325"/>
      <c r="KTM112" s="325"/>
      <c r="KTN112" s="325"/>
      <c r="KTO112" s="325"/>
      <c r="KTP112" s="325"/>
      <c r="KTQ112" s="325"/>
      <c r="KTR112" s="324"/>
      <c r="KTS112" s="62"/>
      <c r="KTT112" s="62"/>
      <c r="KTU112" s="62"/>
      <c r="KTV112" s="62"/>
      <c r="KTW112" s="62"/>
      <c r="KTX112" s="62"/>
      <c r="KTY112" s="62"/>
      <c r="KTZ112" s="62"/>
      <c r="KUA112" s="62"/>
      <c r="KUB112" s="62"/>
      <c r="KUC112" s="325"/>
      <c r="KUD112" s="325"/>
      <c r="KUE112" s="325"/>
      <c r="KUF112" s="325"/>
      <c r="KUG112" s="62"/>
      <c r="KUH112" s="325"/>
      <c r="KUI112" s="325"/>
      <c r="KUJ112" s="325"/>
      <c r="KUK112" s="325"/>
      <c r="KUL112" s="62"/>
      <c r="KUM112" s="325"/>
      <c r="KUN112" s="325"/>
      <c r="KUO112" s="325"/>
      <c r="KUP112" s="325"/>
      <c r="KUQ112" s="325"/>
      <c r="KUR112" s="325"/>
      <c r="KUS112" s="325"/>
      <c r="KUT112" s="325"/>
      <c r="KUU112" s="325"/>
      <c r="KUV112" s="325"/>
      <c r="KUW112" s="325"/>
      <c r="KUX112" s="325"/>
      <c r="KUY112" s="325"/>
      <c r="KUZ112" s="325"/>
      <c r="KVA112" s="325"/>
      <c r="KVB112" s="325"/>
      <c r="KVC112" s="325"/>
      <c r="KVD112" s="324"/>
      <c r="KVE112" s="62"/>
      <c r="KVF112" s="62"/>
      <c r="KVG112" s="62"/>
      <c r="KVH112" s="62"/>
      <c r="KVI112" s="62"/>
      <c r="KVJ112" s="62"/>
      <c r="KVK112" s="62"/>
      <c r="KVL112" s="62"/>
      <c r="KVM112" s="62"/>
      <c r="KVN112" s="62"/>
      <c r="KVO112" s="325"/>
      <c r="KVP112" s="325"/>
      <c r="KVQ112" s="325"/>
      <c r="KVR112" s="325"/>
      <c r="KVS112" s="62"/>
      <c r="KVT112" s="325"/>
      <c r="KVU112" s="325"/>
      <c r="KVV112" s="325"/>
      <c r="KVW112" s="325"/>
      <c r="KVX112" s="62"/>
      <c r="KVY112" s="325"/>
      <c r="KVZ112" s="325"/>
      <c r="KWA112" s="325"/>
      <c r="KWB112" s="325"/>
      <c r="KWC112" s="325"/>
      <c r="KWD112" s="325"/>
      <c r="KWE112" s="325"/>
      <c r="KWF112" s="325"/>
      <c r="KWG112" s="325"/>
      <c r="KWH112" s="325"/>
      <c r="KWI112" s="325"/>
      <c r="KWJ112" s="325"/>
      <c r="KWK112" s="325"/>
      <c r="KWL112" s="325"/>
      <c r="KWM112" s="325"/>
      <c r="KWN112" s="325"/>
      <c r="KWO112" s="325"/>
      <c r="KWP112" s="324"/>
      <c r="KWQ112" s="62"/>
      <c r="KWR112" s="62"/>
      <c r="KWS112" s="62"/>
      <c r="KWT112" s="62"/>
      <c r="KWU112" s="62"/>
      <c r="KWV112" s="62"/>
      <c r="KWW112" s="62"/>
      <c r="KWX112" s="62"/>
      <c r="KWY112" s="62"/>
      <c r="KWZ112" s="62"/>
      <c r="KXA112" s="325"/>
      <c r="KXB112" s="325"/>
      <c r="KXC112" s="325"/>
      <c r="KXD112" s="325"/>
      <c r="KXE112" s="62"/>
      <c r="KXF112" s="325"/>
      <c r="KXG112" s="325"/>
      <c r="KXH112" s="325"/>
      <c r="KXI112" s="325"/>
      <c r="KXJ112" s="62"/>
      <c r="KXK112" s="325"/>
      <c r="KXL112" s="325"/>
      <c r="KXM112" s="325"/>
      <c r="KXN112" s="325"/>
      <c r="KXO112" s="325"/>
      <c r="KXP112" s="325"/>
      <c r="KXQ112" s="325"/>
      <c r="KXR112" s="325"/>
      <c r="KXS112" s="325"/>
      <c r="KXT112" s="325"/>
      <c r="KXU112" s="325"/>
      <c r="KXV112" s="325"/>
      <c r="KXW112" s="325"/>
      <c r="KXX112" s="325"/>
      <c r="KXY112" s="325"/>
      <c r="KXZ112" s="325"/>
      <c r="KYA112" s="325"/>
      <c r="KYB112" s="324"/>
      <c r="KYC112" s="62"/>
      <c r="KYD112" s="62"/>
      <c r="KYE112" s="62"/>
      <c r="KYF112" s="62"/>
      <c r="KYG112" s="62"/>
      <c r="KYH112" s="62"/>
      <c r="KYI112" s="62"/>
      <c r="KYJ112" s="62"/>
      <c r="KYK112" s="62"/>
      <c r="KYL112" s="62"/>
      <c r="KYM112" s="325"/>
      <c r="KYN112" s="325"/>
      <c r="KYO112" s="325"/>
      <c r="KYP112" s="325"/>
      <c r="KYQ112" s="62"/>
      <c r="KYR112" s="325"/>
      <c r="KYS112" s="325"/>
      <c r="KYT112" s="325"/>
      <c r="KYU112" s="325"/>
      <c r="KYV112" s="62"/>
      <c r="KYW112" s="325"/>
      <c r="KYX112" s="325"/>
      <c r="KYY112" s="325"/>
      <c r="KYZ112" s="325"/>
      <c r="KZA112" s="325"/>
      <c r="KZB112" s="325"/>
      <c r="KZC112" s="325"/>
      <c r="KZD112" s="325"/>
      <c r="KZE112" s="325"/>
      <c r="KZF112" s="325"/>
      <c r="KZG112" s="325"/>
      <c r="KZH112" s="325"/>
      <c r="KZI112" s="325"/>
      <c r="KZJ112" s="325"/>
      <c r="KZK112" s="325"/>
      <c r="KZL112" s="325"/>
      <c r="KZM112" s="325"/>
      <c r="KZN112" s="324"/>
      <c r="KZO112" s="62"/>
      <c r="KZP112" s="62"/>
      <c r="KZQ112" s="62"/>
      <c r="KZR112" s="62"/>
      <c r="KZS112" s="62"/>
      <c r="KZT112" s="62"/>
      <c r="KZU112" s="62"/>
      <c r="KZV112" s="62"/>
      <c r="KZW112" s="62"/>
      <c r="KZX112" s="62"/>
      <c r="KZY112" s="325"/>
      <c r="KZZ112" s="325"/>
      <c r="LAA112" s="325"/>
      <c r="LAB112" s="325"/>
      <c r="LAC112" s="62"/>
      <c r="LAD112" s="325"/>
      <c r="LAE112" s="325"/>
      <c r="LAF112" s="325"/>
      <c r="LAG112" s="325"/>
      <c r="LAH112" s="62"/>
      <c r="LAI112" s="325"/>
      <c r="LAJ112" s="325"/>
      <c r="LAK112" s="325"/>
      <c r="LAL112" s="325"/>
      <c r="LAM112" s="325"/>
      <c r="LAN112" s="325"/>
      <c r="LAO112" s="325"/>
      <c r="LAP112" s="325"/>
      <c r="LAQ112" s="325"/>
      <c r="LAR112" s="325"/>
      <c r="LAS112" s="325"/>
      <c r="LAT112" s="325"/>
      <c r="LAU112" s="325"/>
      <c r="LAV112" s="325"/>
      <c r="LAW112" s="325"/>
      <c r="LAX112" s="325"/>
      <c r="LAY112" s="325"/>
      <c r="LAZ112" s="324"/>
      <c r="LBA112" s="62"/>
      <c r="LBB112" s="62"/>
      <c r="LBC112" s="62"/>
      <c r="LBD112" s="62"/>
      <c r="LBE112" s="62"/>
      <c r="LBF112" s="62"/>
      <c r="LBG112" s="62"/>
      <c r="LBH112" s="62"/>
      <c r="LBI112" s="62"/>
      <c r="LBJ112" s="62"/>
      <c r="LBK112" s="325"/>
      <c r="LBL112" s="325"/>
      <c r="LBM112" s="325"/>
      <c r="LBN112" s="325"/>
      <c r="LBO112" s="62"/>
      <c r="LBP112" s="325"/>
      <c r="LBQ112" s="325"/>
      <c r="LBR112" s="325"/>
      <c r="LBS112" s="325"/>
      <c r="LBT112" s="62"/>
      <c r="LBU112" s="325"/>
      <c r="LBV112" s="325"/>
      <c r="LBW112" s="325"/>
      <c r="LBX112" s="325"/>
      <c r="LBY112" s="325"/>
      <c r="LBZ112" s="325"/>
      <c r="LCA112" s="325"/>
      <c r="LCB112" s="325"/>
      <c r="LCC112" s="325"/>
      <c r="LCD112" s="325"/>
      <c r="LCE112" s="325"/>
      <c r="LCF112" s="325"/>
      <c r="LCG112" s="325"/>
      <c r="LCH112" s="325"/>
      <c r="LCI112" s="325"/>
      <c r="LCJ112" s="325"/>
      <c r="LCK112" s="325"/>
      <c r="LCL112" s="324"/>
      <c r="LCM112" s="62"/>
      <c r="LCN112" s="62"/>
      <c r="LCO112" s="62"/>
      <c r="LCP112" s="62"/>
      <c r="LCQ112" s="62"/>
      <c r="LCR112" s="62"/>
      <c r="LCS112" s="62"/>
      <c r="LCT112" s="62"/>
      <c r="LCU112" s="62"/>
      <c r="LCV112" s="62"/>
      <c r="LCW112" s="325"/>
      <c r="LCX112" s="325"/>
      <c r="LCY112" s="325"/>
      <c r="LCZ112" s="325"/>
      <c r="LDA112" s="62"/>
      <c r="LDB112" s="325"/>
      <c r="LDC112" s="325"/>
      <c r="LDD112" s="325"/>
      <c r="LDE112" s="325"/>
      <c r="LDF112" s="62"/>
      <c r="LDG112" s="325"/>
      <c r="LDH112" s="325"/>
      <c r="LDI112" s="325"/>
      <c r="LDJ112" s="325"/>
      <c r="LDK112" s="325"/>
      <c r="LDL112" s="325"/>
      <c r="LDM112" s="325"/>
      <c r="LDN112" s="325"/>
      <c r="LDO112" s="325"/>
      <c r="LDP112" s="325"/>
      <c r="LDQ112" s="325"/>
      <c r="LDR112" s="325"/>
      <c r="LDS112" s="325"/>
      <c r="LDT112" s="325"/>
      <c r="LDU112" s="325"/>
      <c r="LDV112" s="325"/>
      <c r="LDW112" s="325"/>
      <c r="LDX112" s="324"/>
      <c r="LDY112" s="62"/>
      <c r="LDZ112" s="62"/>
      <c r="LEA112" s="62"/>
      <c r="LEB112" s="62"/>
      <c r="LEC112" s="62"/>
      <c r="LED112" s="62"/>
      <c r="LEE112" s="62"/>
      <c r="LEF112" s="62"/>
      <c r="LEG112" s="62"/>
      <c r="LEH112" s="62"/>
      <c r="LEI112" s="325"/>
      <c r="LEJ112" s="325"/>
      <c r="LEK112" s="325"/>
      <c r="LEL112" s="325"/>
      <c r="LEM112" s="62"/>
      <c r="LEN112" s="325"/>
      <c r="LEO112" s="325"/>
      <c r="LEP112" s="325"/>
      <c r="LEQ112" s="325"/>
      <c r="LER112" s="62"/>
      <c r="LES112" s="325"/>
      <c r="LET112" s="325"/>
      <c r="LEU112" s="325"/>
      <c r="LEV112" s="325"/>
      <c r="LEW112" s="325"/>
      <c r="LEX112" s="325"/>
      <c r="LEY112" s="325"/>
      <c r="LEZ112" s="325"/>
      <c r="LFA112" s="325"/>
      <c r="LFB112" s="325"/>
      <c r="LFC112" s="325"/>
      <c r="LFD112" s="325"/>
      <c r="LFE112" s="325"/>
      <c r="LFF112" s="325"/>
      <c r="LFG112" s="325"/>
      <c r="LFH112" s="325"/>
      <c r="LFI112" s="325"/>
      <c r="LFJ112" s="324"/>
      <c r="LFK112" s="62"/>
      <c r="LFL112" s="62"/>
      <c r="LFM112" s="62"/>
      <c r="LFN112" s="62"/>
      <c r="LFO112" s="62"/>
      <c r="LFP112" s="62"/>
      <c r="LFQ112" s="62"/>
      <c r="LFR112" s="62"/>
      <c r="LFS112" s="62"/>
      <c r="LFT112" s="62"/>
      <c r="LFU112" s="325"/>
      <c r="LFV112" s="325"/>
      <c r="LFW112" s="325"/>
      <c r="LFX112" s="325"/>
      <c r="LFY112" s="62"/>
      <c r="LFZ112" s="325"/>
      <c r="LGA112" s="325"/>
      <c r="LGB112" s="325"/>
      <c r="LGC112" s="325"/>
      <c r="LGD112" s="62"/>
      <c r="LGE112" s="325"/>
      <c r="LGF112" s="325"/>
      <c r="LGG112" s="325"/>
      <c r="LGH112" s="325"/>
      <c r="LGI112" s="325"/>
      <c r="LGJ112" s="325"/>
      <c r="LGK112" s="325"/>
      <c r="LGL112" s="325"/>
      <c r="LGM112" s="325"/>
      <c r="LGN112" s="325"/>
      <c r="LGO112" s="325"/>
      <c r="LGP112" s="325"/>
      <c r="LGQ112" s="325"/>
      <c r="LGR112" s="325"/>
      <c r="LGS112" s="325"/>
      <c r="LGT112" s="325"/>
      <c r="LGU112" s="325"/>
      <c r="LGV112" s="324"/>
      <c r="LGW112" s="62"/>
      <c r="LGX112" s="62"/>
      <c r="LGY112" s="62"/>
      <c r="LGZ112" s="62"/>
      <c r="LHA112" s="62"/>
      <c r="LHB112" s="62"/>
      <c r="LHC112" s="62"/>
      <c r="LHD112" s="62"/>
      <c r="LHE112" s="62"/>
      <c r="LHF112" s="62"/>
      <c r="LHG112" s="325"/>
      <c r="LHH112" s="325"/>
      <c r="LHI112" s="325"/>
      <c r="LHJ112" s="325"/>
      <c r="LHK112" s="62"/>
      <c r="LHL112" s="325"/>
      <c r="LHM112" s="325"/>
      <c r="LHN112" s="325"/>
      <c r="LHO112" s="325"/>
      <c r="LHP112" s="62"/>
      <c r="LHQ112" s="325"/>
      <c r="LHR112" s="325"/>
      <c r="LHS112" s="325"/>
      <c r="LHT112" s="325"/>
      <c r="LHU112" s="325"/>
      <c r="LHV112" s="325"/>
      <c r="LHW112" s="325"/>
      <c r="LHX112" s="325"/>
      <c r="LHY112" s="325"/>
      <c r="LHZ112" s="325"/>
      <c r="LIA112" s="325"/>
      <c r="LIB112" s="325"/>
      <c r="LIC112" s="325"/>
      <c r="LID112" s="325"/>
      <c r="LIE112" s="325"/>
      <c r="LIF112" s="325"/>
      <c r="LIG112" s="325"/>
      <c r="LIH112" s="324"/>
      <c r="LII112" s="62"/>
      <c r="LIJ112" s="62"/>
      <c r="LIK112" s="62"/>
      <c r="LIL112" s="62"/>
      <c r="LIM112" s="62"/>
      <c r="LIN112" s="62"/>
      <c r="LIO112" s="62"/>
      <c r="LIP112" s="62"/>
      <c r="LIQ112" s="62"/>
      <c r="LIR112" s="62"/>
      <c r="LIS112" s="325"/>
      <c r="LIT112" s="325"/>
      <c r="LIU112" s="325"/>
      <c r="LIV112" s="325"/>
      <c r="LIW112" s="62"/>
      <c r="LIX112" s="325"/>
      <c r="LIY112" s="325"/>
      <c r="LIZ112" s="325"/>
      <c r="LJA112" s="325"/>
      <c r="LJB112" s="62"/>
      <c r="LJC112" s="325"/>
      <c r="LJD112" s="325"/>
      <c r="LJE112" s="325"/>
      <c r="LJF112" s="325"/>
      <c r="LJG112" s="325"/>
      <c r="LJH112" s="325"/>
      <c r="LJI112" s="325"/>
      <c r="LJJ112" s="325"/>
      <c r="LJK112" s="325"/>
      <c r="LJL112" s="325"/>
      <c r="LJM112" s="325"/>
      <c r="LJN112" s="325"/>
      <c r="LJO112" s="325"/>
      <c r="LJP112" s="325"/>
      <c r="LJQ112" s="325"/>
      <c r="LJR112" s="325"/>
      <c r="LJS112" s="325"/>
      <c r="LJT112" s="324"/>
      <c r="LJU112" s="62"/>
      <c r="LJV112" s="62"/>
      <c r="LJW112" s="62"/>
      <c r="LJX112" s="62"/>
      <c r="LJY112" s="62"/>
      <c r="LJZ112" s="62"/>
      <c r="LKA112" s="62"/>
      <c r="LKB112" s="62"/>
      <c r="LKC112" s="62"/>
      <c r="LKD112" s="62"/>
      <c r="LKE112" s="325"/>
      <c r="LKF112" s="325"/>
      <c r="LKG112" s="325"/>
      <c r="LKH112" s="325"/>
      <c r="LKI112" s="62"/>
      <c r="LKJ112" s="325"/>
      <c r="LKK112" s="325"/>
      <c r="LKL112" s="325"/>
      <c r="LKM112" s="325"/>
      <c r="LKN112" s="62"/>
      <c r="LKO112" s="325"/>
      <c r="LKP112" s="325"/>
      <c r="LKQ112" s="325"/>
      <c r="LKR112" s="325"/>
      <c r="LKS112" s="325"/>
      <c r="LKT112" s="325"/>
      <c r="LKU112" s="325"/>
      <c r="LKV112" s="325"/>
      <c r="LKW112" s="325"/>
      <c r="LKX112" s="325"/>
      <c r="LKY112" s="325"/>
      <c r="LKZ112" s="325"/>
      <c r="LLA112" s="325"/>
      <c r="LLB112" s="325"/>
      <c r="LLC112" s="325"/>
      <c r="LLD112" s="325"/>
      <c r="LLE112" s="325"/>
      <c r="LLF112" s="324"/>
      <c r="LLG112" s="62"/>
      <c r="LLH112" s="62"/>
      <c r="LLI112" s="62"/>
      <c r="LLJ112" s="62"/>
      <c r="LLK112" s="62"/>
      <c r="LLL112" s="62"/>
      <c r="LLM112" s="62"/>
      <c r="LLN112" s="62"/>
      <c r="LLO112" s="62"/>
      <c r="LLP112" s="62"/>
      <c r="LLQ112" s="325"/>
      <c r="LLR112" s="325"/>
      <c r="LLS112" s="325"/>
      <c r="LLT112" s="325"/>
      <c r="LLU112" s="62"/>
      <c r="LLV112" s="325"/>
      <c r="LLW112" s="325"/>
      <c r="LLX112" s="325"/>
      <c r="LLY112" s="325"/>
      <c r="LLZ112" s="62"/>
      <c r="LMA112" s="325"/>
      <c r="LMB112" s="325"/>
      <c r="LMC112" s="325"/>
      <c r="LMD112" s="325"/>
      <c r="LME112" s="325"/>
      <c r="LMF112" s="325"/>
      <c r="LMG112" s="325"/>
      <c r="LMH112" s="325"/>
      <c r="LMI112" s="325"/>
      <c r="LMJ112" s="325"/>
      <c r="LMK112" s="325"/>
      <c r="LML112" s="325"/>
      <c r="LMM112" s="325"/>
      <c r="LMN112" s="325"/>
      <c r="LMO112" s="325"/>
      <c r="LMP112" s="325"/>
      <c r="LMQ112" s="325"/>
      <c r="LMR112" s="324"/>
      <c r="LMS112" s="62"/>
      <c r="LMT112" s="62"/>
      <c r="LMU112" s="62"/>
      <c r="LMV112" s="62"/>
      <c r="LMW112" s="62"/>
      <c r="LMX112" s="62"/>
      <c r="LMY112" s="62"/>
      <c r="LMZ112" s="62"/>
      <c r="LNA112" s="62"/>
      <c r="LNB112" s="62"/>
      <c r="LNC112" s="325"/>
      <c r="LND112" s="325"/>
      <c r="LNE112" s="325"/>
      <c r="LNF112" s="325"/>
      <c r="LNG112" s="62"/>
      <c r="LNH112" s="325"/>
      <c r="LNI112" s="325"/>
      <c r="LNJ112" s="325"/>
      <c r="LNK112" s="325"/>
      <c r="LNL112" s="62"/>
      <c r="LNM112" s="325"/>
      <c r="LNN112" s="325"/>
      <c r="LNO112" s="325"/>
      <c r="LNP112" s="325"/>
      <c r="LNQ112" s="325"/>
      <c r="LNR112" s="325"/>
      <c r="LNS112" s="325"/>
      <c r="LNT112" s="325"/>
      <c r="LNU112" s="325"/>
      <c r="LNV112" s="325"/>
      <c r="LNW112" s="325"/>
      <c r="LNX112" s="325"/>
      <c r="LNY112" s="325"/>
      <c r="LNZ112" s="325"/>
      <c r="LOA112" s="325"/>
      <c r="LOB112" s="325"/>
      <c r="LOC112" s="325"/>
      <c r="LOD112" s="324"/>
      <c r="LOE112" s="62"/>
      <c r="LOF112" s="62"/>
      <c r="LOG112" s="62"/>
      <c r="LOH112" s="62"/>
      <c r="LOI112" s="62"/>
      <c r="LOJ112" s="62"/>
      <c r="LOK112" s="62"/>
      <c r="LOL112" s="62"/>
      <c r="LOM112" s="62"/>
      <c r="LON112" s="62"/>
      <c r="LOO112" s="325"/>
      <c r="LOP112" s="325"/>
      <c r="LOQ112" s="325"/>
      <c r="LOR112" s="325"/>
      <c r="LOS112" s="62"/>
      <c r="LOT112" s="325"/>
      <c r="LOU112" s="325"/>
      <c r="LOV112" s="325"/>
      <c r="LOW112" s="325"/>
      <c r="LOX112" s="62"/>
      <c r="LOY112" s="325"/>
      <c r="LOZ112" s="325"/>
      <c r="LPA112" s="325"/>
      <c r="LPB112" s="325"/>
      <c r="LPC112" s="325"/>
      <c r="LPD112" s="325"/>
      <c r="LPE112" s="325"/>
      <c r="LPF112" s="325"/>
      <c r="LPG112" s="325"/>
      <c r="LPH112" s="325"/>
      <c r="LPI112" s="325"/>
      <c r="LPJ112" s="325"/>
      <c r="LPK112" s="325"/>
      <c r="LPL112" s="325"/>
      <c r="LPM112" s="325"/>
      <c r="LPN112" s="325"/>
      <c r="LPO112" s="325"/>
      <c r="LPP112" s="324"/>
      <c r="LPQ112" s="62"/>
      <c r="LPR112" s="62"/>
      <c r="LPS112" s="62"/>
      <c r="LPT112" s="62"/>
      <c r="LPU112" s="62"/>
      <c r="LPV112" s="62"/>
      <c r="LPW112" s="62"/>
      <c r="LPX112" s="62"/>
      <c r="LPY112" s="62"/>
      <c r="LPZ112" s="62"/>
      <c r="LQA112" s="325"/>
      <c r="LQB112" s="325"/>
      <c r="LQC112" s="325"/>
      <c r="LQD112" s="325"/>
      <c r="LQE112" s="62"/>
      <c r="LQF112" s="325"/>
      <c r="LQG112" s="325"/>
      <c r="LQH112" s="325"/>
      <c r="LQI112" s="325"/>
      <c r="LQJ112" s="62"/>
      <c r="LQK112" s="325"/>
      <c r="LQL112" s="325"/>
      <c r="LQM112" s="325"/>
      <c r="LQN112" s="325"/>
      <c r="LQO112" s="325"/>
      <c r="LQP112" s="325"/>
      <c r="LQQ112" s="325"/>
      <c r="LQR112" s="325"/>
      <c r="LQS112" s="325"/>
      <c r="LQT112" s="325"/>
      <c r="LQU112" s="325"/>
      <c r="LQV112" s="325"/>
      <c r="LQW112" s="325"/>
      <c r="LQX112" s="325"/>
      <c r="LQY112" s="325"/>
      <c r="LQZ112" s="325"/>
      <c r="LRA112" s="325"/>
      <c r="LRB112" s="324"/>
      <c r="LRC112" s="62"/>
      <c r="LRD112" s="62"/>
      <c r="LRE112" s="62"/>
      <c r="LRF112" s="62"/>
      <c r="LRG112" s="62"/>
      <c r="LRH112" s="62"/>
      <c r="LRI112" s="62"/>
      <c r="LRJ112" s="62"/>
      <c r="LRK112" s="62"/>
      <c r="LRL112" s="62"/>
      <c r="LRM112" s="325"/>
      <c r="LRN112" s="325"/>
      <c r="LRO112" s="325"/>
      <c r="LRP112" s="325"/>
      <c r="LRQ112" s="62"/>
      <c r="LRR112" s="325"/>
      <c r="LRS112" s="325"/>
      <c r="LRT112" s="325"/>
      <c r="LRU112" s="325"/>
      <c r="LRV112" s="62"/>
      <c r="LRW112" s="325"/>
      <c r="LRX112" s="325"/>
      <c r="LRY112" s="325"/>
      <c r="LRZ112" s="325"/>
      <c r="LSA112" s="325"/>
      <c r="LSB112" s="325"/>
      <c r="LSC112" s="325"/>
      <c r="LSD112" s="325"/>
      <c r="LSE112" s="325"/>
      <c r="LSF112" s="325"/>
      <c r="LSG112" s="325"/>
      <c r="LSH112" s="325"/>
      <c r="LSI112" s="325"/>
      <c r="LSJ112" s="325"/>
      <c r="LSK112" s="325"/>
      <c r="LSL112" s="325"/>
      <c r="LSM112" s="325"/>
      <c r="LSN112" s="324"/>
      <c r="LSO112" s="62"/>
      <c r="LSP112" s="62"/>
      <c r="LSQ112" s="62"/>
      <c r="LSR112" s="62"/>
      <c r="LSS112" s="62"/>
      <c r="LST112" s="62"/>
      <c r="LSU112" s="62"/>
      <c r="LSV112" s="62"/>
      <c r="LSW112" s="62"/>
      <c r="LSX112" s="62"/>
      <c r="LSY112" s="325"/>
      <c r="LSZ112" s="325"/>
      <c r="LTA112" s="325"/>
      <c r="LTB112" s="325"/>
      <c r="LTC112" s="62"/>
      <c r="LTD112" s="325"/>
      <c r="LTE112" s="325"/>
      <c r="LTF112" s="325"/>
      <c r="LTG112" s="325"/>
      <c r="LTH112" s="62"/>
      <c r="LTI112" s="325"/>
      <c r="LTJ112" s="325"/>
      <c r="LTK112" s="325"/>
      <c r="LTL112" s="325"/>
      <c r="LTM112" s="325"/>
      <c r="LTN112" s="325"/>
      <c r="LTO112" s="325"/>
      <c r="LTP112" s="325"/>
      <c r="LTQ112" s="325"/>
      <c r="LTR112" s="325"/>
      <c r="LTS112" s="325"/>
      <c r="LTT112" s="325"/>
      <c r="LTU112" s="325"/>
      <c r="LTV112" s="325"/>
      <c r="LTW112" s="325"/>
      <c r="LTX112" s="325"/>
      <c r="LTY112" s="325"/>
      <c r="LTZ112" s="324"/>
      <c r="LUA112" s="62"/>
      <c r="LUB112" s="62"/>
      <c r="LUC112" s="62"/>
      <c r="LUD112" s="62"/>
      <c r="LUE112" s="62"/>
      <c r="LUF112" s="62"/>
      <c r="LUG112" s="62"/>
      <c r="LUH112" s="62"/>
      <c r="LUI112" s="62"/>
      <c r="LUJ112" s="62"/>
      <c r="LUK112" s="325"/>
      <c r="LUL112" s="325"/>
      <c r="LUM112" s="325"/>
      <c r="LUN112" s="325"/>
      <c r="LUO112" s="62"/>
      <c r="LUP112" s="325"/>
      <c r="LUQ112" s="325"/>
      <c r="LUR112" s="325"/>
      <c r="LUS112" s="325"/>
      <c r="LUT112" s="62"/>
      <c r="LUU112" s="325"/>
      <c r="LUV112" s="325"/>
      <c r="LUW112" s="325"/>
      <c r="LUX112" s="325"/>
      <c r="LUY112" s="325"/>
      <c r="LUZ112" s="325"/>
      <c r="LVA112" s="325"/>
      <c r="LVB112" s="325"/>
      <c r="LVC112" s="325"/>
      <c r="LVD112" s="325"/>
      <c r="LVE112" s="325"/>
      <c r="LVF112" s="325"/>
      <c r="LVG112" s="325"/>
      <c r="LVH112" s="325"/>
      <c r="LVI112" s="325"/>
      <c r="LVJ112" s="325"/>
      <c r="LVK112" s="325"/>
      <c r="LVL112" s="324"/>
      <c r="LVM112" s="62"/>
      <c r="LVN112" s="62"/>
      <c r="LVO112" s="62"/>
      <c r="LVP112" s="62"/>
      <c r="LVQ112" s="62"/>
      <c r="LVR112" s="62"/>
      <c r="LVS112" s="62"/>
      <c r="LVT112" s="62"/>
      <c r="LVU112" s="62"/>
      <c r="LVV112" s="62"/>
      <c r="LVW112" s="325"/>
      <c r="LVX112" s="325"/>
      <c r="LVY112" s="325"/>
      <c r="LVZ112" s="325"/>
      <c r="LWA112" s="62"/>
      <c r="LWB112" s="325"/>
      <c r="LWC112" s="325"/>
      <c r="LWD112" s="325"/>
      <c r="LWE112" s="325"/>
      <c r="LWF112" s="62"/>
      <c r="LWG112" s="325"/>
      <c r="LWH112" s="325"/>
      <c r="LWI112" s="325"/>
      <c r="LWJ112" s="325"/>
      <c r="LWK112" s="325"/>
      <c r="LWL112" s="325"/>
      <c r="LWM112" s="325"/>
      <c r="LWN112" s="325"/>
      <c r="LWO112" s="325"/>
      <c r="LWP112" s="325"/>
      <c r="LWQ112" s="325"/>
      <c r="LWR112" s="325"/>
      <c r="LWS112" s="325"/>
      <c r="LWT112" s="325"/>
      <c r="LWU112" s="325"/>
      <c r="LWV112" s="325"/>
      <c r="LWW112" s="325"/>
      <c r="LWX112" s="324"/>
      <c r="LWY112" s="62"/>
      <c r="LWZ112" s="62"/>
      <c r="LXA112" s="62"/>
      <c r="LXB112" s="62"/>
      <c r="LXC112" s="62"/>
      <c r="LXD112" s="62"/>
      <c r="LXE112" s="62"/>
      <c r="LXF112" s="62"/>
      <c r="LXG112" s="62"/>
      <c r="LXH112" s="62"/>
      <c r="LXI112" s="325"/>
      <c r="LXJ112" s="325"/>
      <c r="LXK112" s="325"/>
      <c r="LXL112" s="325"/>
      <c r="LXM112" s="62"/>
      <c r="LXN112" s="325"/>
      <c r="LXO112" s="325"/>
      <c r="LXP112" s="325"/>
      <c r="LXQ112" s="325"/>
      <c r="LXR112" s="62"/>
      <c r="LXS112" s="325"/>
      <c r="LXT112" s="325"/>
      <c r="LXU112" s="325"/>
      <c r="LXV112" s="325"/>
      <c r="LXW112" s="325"/>
      <c r="LXX112" s="325"/>
      <c r="LXY112" s="325"/>
      <c r="LXZ112" s="325"/>
      <c r="LYA112" s="325"/>
      <c r="LYB112" s="325"/>
      <c r="LYC112" s="325"/>
      <c r="LYD112" s="325"/>
      <c r="LYE112" s="325"/>
      <c r="LYF112" s="325"/>
      <c r="LYG112" s="325"/>
      <c r="LYH112" s="325"/>
      <c r="LYI112" s="325"/>
      <c r="LYJ112" s="324"/>
      <c r="LYK112" s="62"/>
      <c r="LYL112" s="62"/>
      <c r="LYM112" s="62"/>
      <c r="LYN112" s="62"/>
      <c r="LYO112" s="62"/>
      <c r="LYP112" s="62"/>
      <c r="LYQ112" s="62"/>
      <c r="LYR112" s="62"/>
      <c r="LYS112" s="62"/>
      <c r="LYT112" s="62"/>
      <c r="LYU112" s="325"/>
      <c r="LYV112" s="325"/>
      <c r="LYW112" s="325"/>
      <c r="LYX112" s="325"/>
      <c r="LYY112" s="62"/>
      <c r="LYZ112" s="325"/>
      <c r="LZA112" s="325"/>
      <c r="LZB112" s="325"/>
      <c r="LZC112" s="325"/>
      <c r="LZD112" s="62"/>
      <c r="LZE112" s="325"/>
      <c r="LZF112" s="325"/>
      <c r="LZG112" s="325"/>
      <c r="LZH112" s="325"/>
      <c r="LZI112" s="325"/>
      <c r="LZJ112" s="325"/>
      <c r="LZK112" s="325"/>
      <c r="LZL112" s="325"/>
      <c r="LZM112" s="325"/>
      <c r="LZN112" s="325"/>
      <c r="LZO112" s="325"/>
      <c r="LZP112" s="325"/>
      <c r="LZQ112" s="325"/>
      <c r="LZR112" s="325"/>
      <c r="LZS112" s="325"/>
      <c r="LZT112" s="325"/>
      <c r="LZU112" s="325"/>
      <c r="LZV112" s="324"/>
      <c r="LZW112" s="62"/>
      <c r="LZX112" s="62"/>
      <c r="LZY112" s="62"/>
      <c r="LZZ112" s="62"/>
      <c r="MAA112" s="62"/>
      <c r="MAB112" s="62"/>
      <c r="MAC112" s="62"/>
      <c r="MAD112" s="62"/>
      <c r="MAE112" s="62"/>
      <c r="MAF112" s="62"/>
      <c r="MAG112" s="325"/>
      <c r="MAH112" s="325"/>
      <c r="MAI112" s="325"/>
      <c r="MAJ112" s="325"/>
      <c r="MAK112" s="62"/>
      <c r="MAL112" s="325"/>
      <c r="MAM112" s="325"/>
      <c r="MAN112" s="325"/>
      <c r="MAO112" s="325"/>
      <c r="MAP112" s="62"/>
      <c r="MAQ112" s="325"/>
      <c r="MAR112" s="325"/>
      <c r="MAS112" s="325"/>
      <c r="MAT112" s="325"/>
      <c r="MAU112" s="325"/>
      <c r="MAV112" s="325"/>
      <c r="MAW112" s="325"/>
      <c r="MAX112" s="325"/>
      <c r="MAY112" s="325"/>
      <c r="MAZ112" s="325"/>
      <c r="MBA112" s="325"/>
      <c r="MBB112" s="325"/>
      <c r="MBC112" s="325"/>
      <c r="MBD112" s="325"/>
      <c r="MBE112" s="325"/>
      <c r="MBF112" s="325"/>
      <c r="MBG112" s="325"/>
      <c r="MBH112" s="324"/>
      <c r="MBI112" s="62"/>
      <c r="MBJ112" s="62"/>
      <c r="MBK112" s="62"/>
      <c r="MBL112" s="62"/>
      <c r="MBM112" s="62"/>
      <c r="MBN112" s="62"/>
      <c r="MBO112" s="62"/>
      <c r="MBP112" s="62"/>
      <c r="MBQ112" s="62"/>
      <c r="MBR112" s="62"/>
      <c r="MBS112" s="325"/>
      <c r="MBT112" s="325"/>
      <c r="MBU112" s="325"/>
      <c r="MBV112" s="325"/>
      <c r="MBW112" s="62"/>
      <c r="MBX112" s="325"/>
      <c r="MBY112" s="325"/>
      <c r="MBZ112" s="325"/>
      <c r="MCA112" s="325"/>
      <c r="MCB112" s="62"/>
      <c r="MCC112" s="325"/>
      <c r="MCD112" s="325"/>
      <c r="MCE112" s="325"/>
      <c r="MCF112" s="325"/>
      <c r="MCG112" s="325"/>
      <c r="MCH112" s="325"/>
      <c r="MCI112" s="325"/>
      <c r="MCJ112" s="325"/>
      <c r="MCK112" s="325"/>
      <c r="MCL112" s="325"/>
      <c r="MCM112" s="325"/>
      <c r="MCN112" s="325"/>
      <c r="MCO112" s="325"/>
      <c r="MCP112" s="325"/>
      <c r="MCQ112" s="325"/>
      <c r="MCR112" s="325"/>
      <c r="MCS112" s="325"/>
      <c r="MCT112" s="324"/>
      <c r="MCU112" s="62"/>
      <c r="MCV112" s="62"/>
      <c r="MCW112" s="62"/>
      <c r="MCX112" s="62"/>
      <c r="MCY112" s="62"/>
      <c r="MCZ112" s="62"/>
      <c r="MDA112" s="62"/>
      <c r="MDB112" s="62"/>
      <c r="MDC112" s="62"/>
      <c r="MDD112" s="62"/>
      <c r="MDE112" s="325"/>
      <c r="MDF112" s="325"/>
      <c r="MDG112" s="325"/>
      <c r="MDH112" s="325"/>
      <c r="MDI112" s="62"/>
      <c r="MDJ112" s="325"/>
      <c r="MDK112" s="325"/>
      <c r="MDL112" s="325"/>
      <c r="MDM112" s="325"/>
      <c r="MDN112" s="62"/>
      <c r="MDO112" s="325"/>
      <c r="MDP112" s="325"/>
      <c r="MDQ112" s="325"/>
      <c r="MDR112" s="325"/>
      <c r="MDS112" s="325"/>
      <c r="MDT112" s="325"/>
      <c r="MDU112" s="325"/>
      <c r="MDV112" s="325"/>
      <c r="MDW112" s="325"/>
      <c r="MDX112" s="325"/>
      <c r="MDY112" s="325"/>
      <c r="MDZ112" s="325"/>
      <c r="MEA112" s="325"/>
      <c r="MEB112" s="325"/>
      <c r="MEC112" s="325"/>
      <c r="MED112" s="325"/>
      <c r="MEE112" s="325"/>
      <c r="MEF112" s="324"/>
      <c r="MEG112" s="62"/>
      <c r="MEH112" s="62"/>
      <c r="MEI112" s="62"/>
      <c r="MEJ112" s="62"/>
      <c r="MEK112" s="62"/>
      <c r="MEL112" s="62"/>
      <c r="MEM112" s="62"/>
      <c r="MEN112" s="62"/>
      <c r="MEO112" s="62"/>
      <c r="MEP112" s="62"/>
      <c r="MEQ112" s="325"/>
      <c r="MER112" s="325"/>
      <c r="MES112" s="325"/>
      <c r="MET112" s="325"/>
      <c r="MEU112" s="62"/>
      <c r="MEV112" s="325"/>
      <c r="MEW112" s="325"/>
      <c r="MEX112" s="325"/>
      <c r="MEY112" s="325"/>
      <c r="MEZ112" s="62"/>
      <c r="MFA112" s="325"/>
      <c r="MFB112" s="325"/>
      <c r="MFC112" s="325"/>
      <c r="MFD112" s="325"/>
      <c r="MFE112" s="325"/>
      <c r="MFF112" s="325"/>
      <c r="MFG112" s="325"/>
      <c r="MFH112" s="325"/>
      <c r="MFI112" s="325"/>
      <c r="MFJ112" s="325"/>
      <c r="MFK112" s="325"/>
      <c r="MFL112" s="325"/>
      <c r="MFM112" s="325"/>
      <c r="MFN112" s="325"/>
      <c r="MFO112" s="325"/>
      <c r="MFP112" s="325"/>
      <c r="MFQ112" s="325"/>
      <c r="MFR112" s="324"/>
      <c r="MFS112" s="62"/>
      <c r="MFT112" s="62"/>
      <c r="MFU112" s="62"/>
      <c r="MFV112" s="62"/>
      <c r="MFW112" s="62"/>
      <c r="MFX112" s="62"/>
      <c r="MFY112" s="62"/>
      <c r="MFZ112" s="62"/>
      <c r="MGA112" s="62"/>
      <c r="MGB112" s="62"/>
      <c r="MGC112" s="325"/>
      <c r="MGD112" s="325"/>
      <c r="MGE112" s="325"/>
      <c r="MGF112" s="325"/>
      <c r="MGG112" s="62"/>
      <c r="MGH112" s="325"/>
      <c r="MGI112" s="325"/>
      <c r="MGJ112" s="325"/>
      <c r="MGK112" s="325"/>
      <c r="MGL112" s="62"/>
      <c r="MGM112" s="325"/>
      <c r="MGN112" s="325"/>
      <c r="MGO112" s="325"/>
      <c r="MGP112" s="325"/>
      <c r="MGQ112" s="325"/>
      <c r="MGR112" s="325"/>
      <c r="MGS112" s="325"/>
      <c r="MGT112" s="325"/>
      <c r="MGU112" s="325"/>
      <c r="MGV112" s="325"/>
      <c r="MGW112" s="325"/>
      <c r="MGX112" s="325"/>
      <c r="MGY112" s="325"/>
      <c r="MGZ112" s="325"/>
      <c r="MHA112" s="325"/>
      <c r="MHB112" s="325"/>
      <c r="MHC112" s="325"/>
      <c r="MHD112" s="324"/>
      <c r="MHE112" s="62"/>
      <c r="MHF112" s="62"/>
      <c r="MHG112" s="62"/>
      <c r="MHH112" s="62"/>
      <c r="MHI112" s="62"/>
      <c r="MHJ112" s="62"/>
      <c r="MHK112" s="62"/>
      <c r="MHL112" s="62"/>
      <c r="MHM112" s="62"/>
      <c r="MHN112" s="62"/>
      <c r="MHO112" s="325"/>
      <c r="MHP112" s="325"/>
      <c r="MHQ112" s="325"/>
      <c r="MHR112" s="325"/>
      <c r="MHS112" s="62"/>
      <c r="MHT112" s="325"/>
      <c r="MHU112" s="325"/>
      <c r="MHV112" s="325"/>
      <c r="MHW112" s="325"/>
      <c r="MHX112" s="62"/>
      <c r="MHY112" s="325"/>
      <c r="MHZ112" s="325"/>
      <c r="MIA112" s="325"/>
      <c r="MIB112" s="325"/>
      <c r="MIC112" s="325"/>
      <c r="MID112" s="325"/>
      <c r="MIE112" s="325"/>
      <c r="MIF112" s="325"/>
      <c r="MIG112" s="325"/>
      <c r="MIH112" s="325"/>
      <c r="MII112" s="325"/>
      <c r="MIJ112" s="325"/>
      <c r="MIK112" s="325"/>
      <c r="MIL112" s="325"/>
      <c r="MIM112" s="325"/>
      <c r="MIN112" s="325"/>
      <c r="MIO112" s="325"/>
      <c r="MIP112" s="324"/>
      <c r="MIQ112" s="62"/>
      <c r="MIR112" s="62"/>
      <c r="MIS112" s="62"/>
      <c r="MIT112" s="62"/>
      <c r="MIU112" s="62"/>
      <c r="MIV112" s="62"/>
      <c r="MIW112" s="62"/>
      <c r="MIX112" s="62"/>
      <c r="MIY112" s="62"/>
      <c r="MIZ112" s="62"/>
      <c r="MJA112" s="325"/>
      <c r="MJB112" s="325"/>
      <c r="MJC112" s="325"/>
      <c r="MJD112" s="325"/>
      <c r="MJE112" s="62"/>
      <c r="MJF112" s="325"/>
      <c r="MJG112" s="325"/>
      <c r="MJH112" s="325"/>
      <c r="MJI112" s="325"/>
      <c r="MJJ112" s="62"/>
      <c r="MJK112" s="325"/>
      <c r="MJL112" s="325"/>
      <c r="MJM112" s="325"/>
      <c r="MJN112" s="325"/>
      <c r="MJO112" s="325"/>
      <c r="MJP112" s="325"/>
      <c r="MJQ112" s="325"/>
      <c r="MJR112" s="325"/>
      <c r="MJS112" s="325"/>
      <c r="MJT112" s="325"/>
      <c r="MJU112" s="325"/>
      <c r="MJV112" s="325"/>
      <c r="MJW112" s="325"/>
      <c r="MJX112" s="325"/>
      <c r="MJY112" s="325"/>
      <c r="MJZ112" s="325"/>
      <c r="MKA112" s="325"/>
      <c r="MKB112" s="324"/>
      <c r="MKC112" s="62"/>
      <c r="MKD112" s="62"/>
      <c r="MKE112" s="62"/>
      <c r="MKF112" s="62"/>
      <c r="MKG112" s="62"/>
      <c r="MKH112" s="62"/>
      <c r="MKI112" s="62"/>
      <c r="MKJ112" s="62"/>
      <c r="MKK112" s="62"/>
      <c r="MKL112" s="62"/>
      <c r="MKM112" s="325"/>
      <c r="MKN112" s="325"/>
      <c r="MKO112" s="325"/>
      <c r="MKP112" s="325"/>
      <c r="MKQ112" s="62"/>
      <c r="MKR112" s="325"/>
      <c r="MKS112" s="325"/>
      <c r="MKT112" s="325"/>
      <c r="MKU112" s="325"/>
      <c r="MKV112" s="62"/>
      <c r="MKW112" s="325"/>
      <c r="MKX112" s="325"/>
      <c r="MKY112" s="325"/>
      <c r="MKZ112" s="325"/>
      <c r="MLA112" s="325"/>
      <c r="MLB112" s="325"/>
      <c r="MLC112" s="325"/>
      <c r="MLD112" s="325"/>
      <c r="MLE112" s="325"/>
      <c r="MLF112" s="325"/>
      <c r="MLG112" s="325"/>
      <c r="MLH112" s="325"/>
      <c r="MLI112" s="325"/>
      <c r="MLJ112" s="325"/>
      <c r="MLK112" s="325"/>
      <c r="MLL112" s="325"/>
      <c r="MLM112" s="325"/>
      <c r="MLN112" s="324"/>
      <c r="MLO112" s="62"/>
      <c r="MLP112" s="62"/>
      <c r="MLQ112" s="62"/>
      <c r="MLR112" s="62"/>
      <c r="MLS112" s="62"/>
      <c r="MLT112" s="62"/>
      <c r="MLU112" s="62"/>
      <c r="MLV112" s="62"/>
      <c r="MLW112" s="62"/>
      <c r="MLX112" s="62"/>
      <c r="MLY112" s="325"/>
      <c r="MLZ112" s="325"/>
      <c r="MMA112" s="325"/>
      <c r="MMB112" s="325"/>
      <c r="MMC112" s="62"/>
      <c r="MMD112" s="325"/>
      <c r="MME112" s="325"/>
      <c r="MMF112" s="325"/>
      <c r="MMG112" s="325"/>
      <c r="MMH112" s="62"/>
      <c r="MMI112" s="325"/>
      <c r="MMJ112" s="325"/>
      <c r="MMK112" s="325"/>
      <c r="MML112" s="325"/>
      <c r="MMM112" s="325"/>
      <c r="MMN112" s="325"/>
      <c r="MMO112" s="325"/>
      <c r="MMP112" s="325"/>
      <c r="MMQ112" s="325"/>
      <c r="MMR112" s="325"/>
      <c r="MMS112" s="325"/>
      <c r="MMT112" s="325"/>
      <c r="MMU112" s="325"/>
      <c r="MMV112" s="325"/>
      <c r="MMW112" s="325"/>
      <c r="MMX112" s="325"/>
      <c r="MMY112" s="325"/>
      <c r="MMZ112" s="324"/>
      <c r="MNA112" s="62"/>
      <c r="MNB112" s="62"/>
      <c r="MNC112" s="62"/>
      <c r="MND112" s="62"/>
      <c r="MNE112" s="62"/>
      <c r="MNF112" s="62"/>
      <c r="MNG112" s="62"/>
      <c r="MNH112" s="62"/>
      <c r="MNI112" s="62"/>
      <c r="MNJ112" s="62"/>
      <c r="MNK112" s="325"/>
      <c r="MNL112" s="325"/>
      <c r="MNM112" s="325"/>
      <c r="MNN112" s="325"/>
      <c r="MNO112" s="62"/>
      <c r="MNP112" s="325"/>
      <c r="MNQ112" s="325"/>
      <c r="MNR112" s="325"/>
      <c r="MNS112" s="325"/>
      <c r="MNT112" s="62"/>
      <c r="MNU112" s="325"/>
      <c r="MNV112" s="325"/>
      <c r="MNW112" s="325"/>
      <c r="MNX112" s="325"/>
      <c r="MNY112" s="325"/>
      <c r="MNZ112" s="325"/>
      <c r="MOA112" s="325"/>
      <c r="MOB112" s="325"/>
      <c r="MOC112" s="325"/>
      <c r="MOD112" s="325"/>
      <c r="MOE112" s="325"/>
      <c r="MOF112" s="325"/>
      <c r="MOG112" s="325"/>
      <c r="MOH112" s="325"/>
      <c r="MOI112" s="325"/>
      <c r="MOJ112" s="325"/>
      <c r="MOK112" s="325"/>
      <c r="MOL112" s="324"/>
      <c r="MOM112" s="62"/>
      <c r="MON112" s="62"/>
      <c r="MOO112" s="62"/>
      <c r="MOP112" s="62"/>
      <c r="MOQ112" s="62"/>
      <c r="MOR112" s="62"/>
      <c r="MOS112" s="62"/>
      <c r="MOT112" s="62"/>
      <c r="MOU112" s="62"/>
      <c r="MOV112" s="62"/>
      <c r="MOW112" s="325"/>
      <c r="MOX112" s="325"/>
      <c r="MOY112" s="325"/>
      <c r="MOZ112" s="325"/>
      <c r="MPA112" s="62"/>
      <c r="MPB112" s="325"/>
      <c r="MPC112" s="325"/>
      <c r="MPD112" s="325"/>
      <c r="MPE112" s="325"/>
      <c r="MPF112" s="62"/>
      <c r="MPG112" s="325"/>
      <c r="MPH112" s="325"/>
      <c r="MPI112" s="325"/>
      <c r="MPJ112" s="325"/>
      <c r="MPK112" s="325"/>
      <c r="MPL112" s="325"/>
      <c r="MPM112" s="325"/>
      <c r="MPN112" s="325"/>
      <c r="MPO112" s="325"/>
      <c r="MPP112" s="325"/>
      <c r="MPQ112" s="325"/>
      <c r="MPR112" s="325"/>
      <c r="MPS112" s="325"/>
      <c r="MPT112" s="325"/>
      <c r="MPU112" s="325"/>
      <c r="MPV112" s="325"/>
      <c r="MPW112" s="325"/>
      <c r="MPX112" s="324"/>
      <c r="MPY112" s="62"/>
      <c r="MPZ112" s="62"/>
      <c r="MQA112" s="62"/>
      <c r="MQB112" s="62"/>
      <c r="MQC112" s="62"/>
      <c r="MQD112" s="62"/>
      <c r="MQE112" s="62"/>
      <c r="MQF112" s="62"/>
      <c r="MQG112" s="62"/>
      <c r="MQH112" s="62"/>
      <c r="MQI112" s="325"/>
      <c r="MQJ112" s="325"/>
      <c r="MQK112" s="325"/>
      <c r="MQL112" s="325"/>
      <c r="MQM112" s="62"/>
      <c r="MQN112" s="325"/>
      <c r="MQO112" s="325"/>
      <c r="MQP112" s="325"/>
      <c r="MQQ112" s="325"/>
      <c r="MQR112" s="62"/>
      <c r="MQS112" s="325"/>
      <c r="MQT112" s="325"/>
      <c r="MQU112" s="325"/>
      <c r="MQV112" s="325"/>
      <c r="MQW112" s="325"/>
      <c r="MQX112" s="325"/>
      <c r="MQY112" s="325"/>
      <c r="MQZ112" s="325"/>
      <c r="MRA112" s="325"/>
      <c r="MRB112" s="325"/>
      <c r="MRC112" s="325"/>
      <c r="MRD112" s="325"/>
      <c r="MRE112" s="325"/>
      <c r="MRF112" s="325"/>
      <c r="MRG112" s="325"/>
      <c r="MRH112" s="325"/>
      <c r="MRI112" s="325"/>
      <c r="MRJ112" s="324"/>
      <c r="MRK112" s="62"/>
      <c r="MRL112" s="62"/>
      <c r="MRM112" s="62"/>
      <c r="MRN112" s="62"/>
      <c r="MRO112" s="62"/>
      <c r="MRP112" s="62"/>
      <c r="MRQ112" s="62"/>
      <c r="MRR112" s="62"/>
      <c r="MRS112" s="62"/>
      <c r="MRT112" s="62"/>
      <c r="MRU112" s="325"/>
      <c r="MRV112" s="325"/>
      <c r="MRW112" s="325"/>
      <c r="MRX112" s="325"/>
      <c r="MRY112" s="62"/>
      <c r="MRZ112" s="325"/>
      <c r="MSA112" s="325"/>
      <c r="MSB112" s="325"/>
      <c r="MSC112" s="325"/>
      <c r="MSD112" s="62"/>
      <c r="MSE112" s="325"/>
      <c r="MSF112" s="325"/>
      <c r="MSG112" s="325"/>
      <c r="MSH112" s="325"/>
      <c r="MSI112" s="325"/>
      <c r="MSJ112" s="325"/>
      <c r="MSK112" s="325"/>
      <c r="MSL112" s="325"/>
      <c r="MSM112" s="325"/>
      <c r="MSN112" s="325"/>
      <c r="MSO112" s="325"/>
      <c r="MSP112" s="325"/>
      <c r="MSQ112" s="325"/>
      <c r="MSR112" s="325"/>
      <c r="MSS112" s="325"/>
      <c r="MST112" s="325"/>
      <c r="MSU112" s="325"/>
      <c r="MSV112" s="324"/>
      <c r="MSW112" s="62"/>
      <c r="MSX112" s="62"/>
      <c r="MSY112" s="62"/>
      <c r="MSZ112" s="62"/>
      <c r="MTA112" s="62"/>
      <c r="MTB112" s="62"/>
      <c r="MTC112" s="62"/>
      <c r="MTD112" s="62"/>
      <c r="MTE112" s="62"/>
      <c r="MTF112" s="62"/>
      <c r="MTG112" s="325"/>
      <c r="MTH112" s="325"/>
      <c r="MTI112" s="325"/>
      <c r="MTJ112" s="325"/>
      <c r="MTK112" s="62"/>
      <c r="MTL112" s="325"/>
      <c r="MTM112" s="325"/>
      <c r="MTN112" s="325"/>
      <c r="MTO112" s="325"/>
      <c r="MTP112" s="62"/>
      <c r="MTQ112" s="325"/>
      <c r="MTR112" s="325"/>
      <c r="MTS112" s="325"/>
      <c r="MTT112" s="325"/>
      <c r="MTU112" s="325"/>
      <c r="MTV112" s="325"/>
      <c r="MTW112" s="325"/>
      <c r="MTX112" s="325"/>
      <c r="MTY112" s="325"/>
      <c r="MTZ112" s="325"/>
      <c r="MUA112" s="325"/>
      <c r="MUB112" s="325"/>
      <c r="MUC112" s="325"/>
      <c r="MUD112" s="325"/>
      <c r="MUE112" s="325"/>
      <c r="MUF112" s="325"/>
      <c r="MUG112" s="325"/>
      <c r="MUH112" s="324"/>
      <c r="MUI112" s="62"/>
      <c r="MUJ112" s="62"/>
      <c r="MUK112" s="62"/>
      <c r="MUL112" s="62"/>
      <c r="MUM112" s="62"/>
      <c r="MUN112" s="62"/>
      <c r="MUO112" s="62"/>
      <c r="MUP112" s="62"/>
      <c r="MUQ112" s="62"/>
      <c r="MUR112" s="62"/>
      <c r="MUS112" s="325"/>
      <c r="MUT112" s="325"/>
      <c r="MUU112" s="325"/>
      <c r="MUV112" s="325"/>
      <c r="MUW112" s="62"/>
      <c r="MUX112" s="325"/>
      <c r="MUY112" s="325"/>
      <c r="MUZ112" s="325"/>
      <c r="MVA112" s="325"/>
      <c r="MVB112" s="62"/>
      <c r="MVC112" s="325"/>
      <c r="MVD112" s="325"/>
      <c r="MVE112" s="325"/>
      <c r="MVF112" s="325"/>
      <c r="MVG112" s="325"/>
      <c r="MVH112" s="325"/>
      <c r="MVI112" s="325"/>
      <c r="MVJ112" s="325"/>
      <c r="MVK112" s="325"/>
      <c r="MVL112" s="325"/>
      <c r="MVM112" s="325"/>
      <c r="MVN112" s="325"/>
      <c r="MVO112" s="325"/>
      <c r="MVP112" s="325"/>
      <c r="MVQ112" s="325"/>
      <c r="MVR112" s="325"/>
      <c r="MVS112" s="325"/>
      <c r="MVT112" s="324"/>
      <c r="MVU112" s="62"/>
      <c r="MVV112" s="62"/>
      <c r="MVW112" s="62"/>
      <c r="MVX112" s="62"/>
      <c r="MVY112" s="62"/>
      <c r="MVZ112" s="62"/>
      <c r="MWA112" s="62"/>
      <c r="MWB112" s="62"/>
      <c r="MWC112" s="62"/>
      <c r="MWD112" s="62"/>
      <c r="MWE112" s="325"/>
      <c r="MWF112" s="325"/>
      <c r="MWG112" s="325"/>
      <c r="MWH112" s="325"/>
      <c r="MWI112" s="62"/>
      <c r="MWJ112" s="325"/>
      <c r="MWK112" s="325"/>
      <c r="MWL112" s="325"/>
      <c r="MWM112" s="325"/>
      <c r="MWN112" s="62"/>
      <c r="MWO112" s="325"/>
      <c r="MWP112" s="325"/>
      <c r="MWQ112" s="325"/>
      <c r="MWR112" s="325"/>
      <c r="MWS112" s="325"/>
      <c r="MWT112" s="325"/>
      <c r="MWU112" s="325"/>
      <c r="MWV112" s="325"/>
      <c r="MWW112" s="325"/>
      <c r="MWX112" s="325"/>
      <c r="MWY112" s="325"/>
      <c r="MWZ112" s="325"/>
      <c r="MXA112" s="325"/>
      <c r="MXB112" s="325"/>
      <c r="MXC112" s="325"/>
      <c r="MXD112" s="325"/>
      <c r="MXE112" s="325"/>
      <c r="MXF112" s="324"/>
      <c r="MXG112" s="62"/>
      <c r="MXH112" s="62"/>
      <c r="MXI112" s="62"/>
      <c r="MXJ112" s="62"/>
      <c r="MXK112" s="62"/>
      <c r="MXL112" s="62"/>
      <c r="MXM112" s="62"/>
      <c r="MXN112" s="62"/>
      <c r="MXO112" s="62"/>
      <c r="MXP112" s="62"/>
      <c r="MXQ112" s="325"/>
      <c r="MXR112" s="325"/>
      <c r="MXS112" s="325"/>
      <c r="MXT112" s="325"/>
      <c r="MXU112" s="62"/>
      <c r="MXV112" s="325"/>
      <c r="MXW112" s="325"/>
      <c r="MXX112" s="325"/>
      <c r="MXY112" s="325"/>
      <c r="MXZ112" s="62"/>
      <c r="MYA112" s="325"/>
      <c r="MYB112" s="325"/>
      <c r="MYC112" s="325"/>
      <c r="MYD112" s="325"/>
      <c r="MYE112" s="325"/>
      <c r="MYF112" s="325"/>
      <c r="MYG112" s="325"/>
      <c r="MYH112" s="325"/>
      <c r="MYI112" s="325"/>
      <c r="MYJ112" s="325"/>
      <c r="MYK112" s="325"/>
      <c r="MYL112" s="325"/>
      <c r="MYM112" s="325"/>
      <c r="MYN112" s="325"/>
      <c r="MYO112" s="325"/>
      <c r="MYP112" s="325"/>
      <c r="MYQ112" s="325"/>
      <c r="MYR112" s="324"/>
      <c r="MYS112" s="62"/>
      <c r="MYT112" s="62"/>
      <c r="MYU112" s="62"/>
      <c r="MYV112" s="62"/>
      <c r="MYW112" s="62"/>
      <c r="MYX112" s="62"/>
      <c r="MYY112" s="62"/>
      <c r="MYZ112" s="62"/>
      <c r="MZA112" s="62"/>
      <c r="MZB112" s="62"/>
      <c r="MZC112" s="325"/>
      <c r="MZD112" s="325"/>
      <c r="MZE112" s="325"/>
      <c r="MZF112" s="325"/>
      <c r="MZG112" s="62"/>
      <c r="MZH112" s="325"/>
      <c r="MZI112" s="325"/>
      <c r="MZJ112" s="325"/>
      <c r="MZK112" s="325"/>
      <c r="MZL112" s="62"/>
      <c r="MZM112" s="325"/>
      <c r="MZN112" s="325"/>
      <c r="MZO112" s="325"/>
      <c r="MZP112" s="325"/>
      <c r="MZQ112" s="325"/>
      <c r="MZR112" s="325"/>
      <c r="MZS112" s="325"/>
      <c r="MZT112" s="325"/>
      <c r="MZU112" s="325"/>
      <c r="MZV112" s="325"/>
      <c r="MZW112" s="325"/>
      <c r="MZX112" s="325"/>
      <c r="MZY112" s="325"/>
      <c r="MZZ112" s="325"/>
      <c r="NAA112" s="325"/>
      <c r="NAB112" s="325"/>
      <c r="NAC112" s="325"/>
      <c r="NAD112" s="324"/>
      <c r="NAE112" s="62"/>
      <c r="NAF112" s="62"/>
      <c r="NAG112" s="62"/>
      <c r="NAH112" s="62"/>
      <c r="NAI112" s="62"/>
      <c r="NAJ112" s="62"/>
      <c r="NAK112" s="62"/>
      <c r="NAL112" s="62"/>
      <c r="NAM112" s="62"/>
      <c r="NAN112" s="62"/>
      <c r="NAO112" s="325"/>
      <c r="NAP112" s="325"/>
      <c r="NAQ112" s="325"/>
      <c r="NAR112" s="325"/>
      <c r="NAS112" s="62"/>
      <c r="NAT112" s="325"/>
      <c r="NAU112" s="325"/>
      <c r="NAV112" s="325"/>
      <c r="NAW112" s="325"/>
      <c r="NAX112" s="62"/>
      <c r="NAY112" s="325"/>
      <c r="NAZ112" s="325"/>
      <c r="NBA112" s="325"/>
      <c r="NBB112" s="325"/>
      <c r="NBC112" s="325"/>
      <c r="NBD112" s="325"/>
      <c r="NBE112" s="325"/>
      <c r="NBF112" s="325"/>
      <c r="NBG112" s="325"/>
      <c r="NBH112" s="325"/>
      <c r="NBI112" s="325"/>
      <c r="NBJ112" s="325"/>
      <c r="NBK112" s="325"/>
      <c r="NBL112" s="325"/>
      <c r="NBM112" s="325"/>
      <c r="NBN112" s="325"/>
      <c r="NBO112" s="325"/>
      <c r="NBP112" s="324"/>
      <c r="NBQ112" s="62"/>
      <c r="NBR112" s="62"/>
      <c r="NBS112" s="62"/>
      <c r="NBT112" s="62"/>
      <c r="NBU112" s="62"/>
      <c r="NBV112" s="62"/>
      <c r="NBW112" s="62"/>
      <c r="NBX112" s="62"/>
      <c r="NBY112" s="62"/>
      <c r="NBZ112" s="62"/>
      <c r="NCA112" s="325"/>
      <c r="NCB112" s="325"/>
      <c r="NCC112" s="325"/>
      <c r="NCD112" s="325"/>
      <c r="NCE112" s="62"/>
      <c r="NCF112" s="325"/>
      <c r="NCG112" s="325"/>
      <c r="NCH112" s="325"/>
      <c r="NCI112" s="325"/>
      <c r="NCJ112" s="62"/>
      <c r="NCK112" s="325"/>
      <c r="NCL112" s="325"/>
      <c r="NCM112" s="325"/>
      <c r="NCN112" s="325"/>
      <c r="NCO112" s="325"/>
      <c r="NCP112" s="325"/>
      <c r="NCQ112" s="325"/>
      <c r="NCR112" s="325"/>
      <c r="NCS112" s="325"/>
      <c r="NCT112" s="325"/>
      <c r="NCU112" s="325"/>
      <c r="NCV112" s="325"/>
      <c r="NCW112" s="325"/>
      <c r="NCX112" s="325"/>
      <c r="NCY112" s="325"/>
      <c r="NCZ112" s="325"/>
      <c r="NDA112" s="325"/>
      <c r="NDB112" s="324"/>
      <c r="NDC112" s="62"/>
      <c r="NDD112" s="62"/>
      <c r="NDE112" s="62"/>
      <c r="NDF112" s="62"/>
      <c r="NDG112" s="62"/>
      <c r="NDH112" s="62"/>
      <c r="NDI112" s="62"/>
      <c r="NDJ112" s="62"/>
      <c r="NDK112" s="62"/>
      <c r="NDL112" s="62"/>
      <c r="NDM112" s="325"/>
      <c r="NDN112" s="325"/>
      <c r="NDO112" s="325"/>
      <c r="NDP112" s="325"/>
      <c r="NDQ112" s="62"/>
      <c r="NDR112" s="325"/>
      <c r="NDS112" s="325"/>
      <c r="NDT112" s="325"/>
      <c r="NDU112" s="325"/>
      <c r="NDV112" s="62"/>
      <c r="NDW112" s="325"/>
      <c r="NDX112" s="325"/>
      <c r="NDY112" s="325"/>
      <c r="NDZ112" s="325"/>
      <c r="NEA112" s="325"/>
      <c r="NEB112" s="325"/>
      <c r="NEC112" s="325"/>
      <c r="NED112" s="325"/>
      <c r="NEE112" s="325"/>
      <c r="NEF112" s="325"/>
      <c r="NEG112" s="325"/>
      <c r="NEH112" s="325"/>
      <c r="NEI112" s="325"/>
      <c r="NEJ112" s="325"/>
      <c r="NEK112" s="325"/>
      <c r="NEL112" s="325"/>
      <c r="NEM112" s="325"/>
      <c r="NEN112" s="324"/>
      <c r="NEO112" s="62"/>
      <c r="NEP112" s="62"/>
      <c r="NEQ112" s="62"/>
      <c r="NER112" s="62"/>
      <c r="NES112" s="62"/>
      <c r="NET112" s="62"/>
      <c r="NEU112" s="62"/>
      <c r="NEV112" s="62"/>
      <c r="NEW112" s="62"/>
      <c r="NEX112" s="62"/>
      <c r="NEY112" s="325"/>
      <c r="NEZ112" s="325"/>
      <c r="NFA112" s="325"/>
      <c r="NFB112" s="325"/>
      <c r="NFC112" s="62"/>
      <c r="NFD112" s="325"/>
      <c r="NFE112" s="325"/>
      <c r="NFF112" s="325"/>
      <c r="NFG112" s="325"/>
      <c r="NFH112" s="62"/>
      <c r="NFI112" s="325"/>
      <c r="NFJ112" s="325"/>
      <c r="NFK112" s="325"/>
      <c r="NFL112" s="325"/>
      <c r="NFM112" s="325"/>
      <c r="NFN112" s="325"/>
      <c r="NFO112" s="325"/>
      <c r="NFP112" s="325"/>
      <c r="NFQ112" s="325"/>
      <c r="NFR112" s="325"/>
      <c r="NFS112" s="325"/>
      <c r="NFT112" s="325"/>
      <c r="NFU112" s="325"/>
      <c r="NFV112" s="325"/>
      <c r="NFW112" s="325"/>
      <c r="NFX112" s="325"/>
      <c r="NFY112" s="325"/>
      <c r="NFZ112" s="324"/>
      <c r="NGA112" s="62"/>
      <c r="NGB112" s="62"/>
      <c r="NGC112" s="62"/>
      <c r="NGD112" s="62"/>
      <c r="NGE112" s="62"/>
      <c r="NGF112" s="62"/>
      <c r="NGG112" s="62"/>
      <c r="NGH112" s="62"/>
      <c r="NGI112" s="62"/>
      <c r="NGJ112" s="62"/>
      <c r="NGK112" s="325"/>
      <c r="NGL112" s="325"/>
      <c r="NGM112" s="325"/>
      <c r="NGN112" s="325"/>
      <c r="NGO112" s="62"/>
      <c r="NGP112" s="325"/>
      <c r="NGQ112" s="325"/>
      <c r="NGR112" s="325"/>
      <c r="NGS112" s="325"/>
      <c r="NGT112" s="62"/>
      <c r="NGU112" s="325"/>
      <c r="NGV112" s="325"/>
      <c r="NGW112" s="325"/>
      <c r="NGX112" s="325"/>
      <c r="NGY112" s="325"/>
      <c r="NGZ112" s="325"/>
      <c r="NHA112" s="325"/>
      <c r="NHB112" s="325"/>
      <c r="NHC112" s="325"/>
      <c r="NHD112" s="325"/>
      <c r="NHE112" s="325"/>
      <c r="NHF112" s="325"/>
      <c r="NHG112" s="325"/>
      <c r="NHH112" s="325"/>
      <c r="NHI112" s="325"/>
      <c r="NHJ112" s="325"/>
      <c r="NHK112" s="325"/>
      <c r="NHL112" s="324"/>
      <c r="NHM112" s="62"/>
      <c r="NHN112" s="62"/>
      <c r="NHO112" s="62"/>
      <c r="NHP112" s="62"/>
      <c r="NHQ112" s="62"/>
      <c r="NHR112" s="62"/>
      <c r="NHS112" s="62"/>
      <c r="NHT112" s="62"/>
      <c r="NHU112" s="62"/>
      <c r="NHV112" s="62"/>
      <c r="NHW112" s="325"/>
      <c r="NHX112" s="325"/>
      <c r="NHY112" s="325"/>
      <c r="NHZ112" s="325"/>
      <c r="NIA112" s="62"/>
      <c r="NIB112" s="325"/>
      <c r="NIC112" s="325"/>
      <c r="NID112" s="325"/>
      <c r="NIE112" s="325"/>
      <c r="NIF112" s="62"/>
      <c r="NIG112" s="325"/>
      <c r="NIH112" s="325"/>
      <c r="NII112" s="325"/>
      <c r="NIJ112" s="325"/>
      <c r="NIK112" s="325"/>
      <c r="NIL112" s="325"/>
      <c r="NIM112" s="325"/>
      <c r="NIN112" s="325"/>
      <c r="NIO112" s="325"/>
      <c r="NIP112" s="325"/>
      <c r="NIQ112" s="325"/>
      <c r="NIR112" s="325"/>
      <c r="NIS112" s="325"/>
      <c r="NIT112" s="325"/>
      <c r="NIU112" s="325"/>
      <c r="NIV112" s="325"/>
      <c r="NIW112" s="325"/>
      <c r="NIX112" s="324"/>
      <c r="NIY112" s="62"/>
      <c r="NIZ112" s="62"/>
      <c r="NJA112" s="62"/>
      <c r="NJB112" s="62"/>
      <c r="NJC112" s="62"/>
      <c r="NJD112" s="62"/>
      <c r="NJE112" s="62"/>
      <c r="NJF112" s="62"/>
      <c r="NJG112" s="62"/>
      <c r="NJH112" s="62"/>
      <c r="NJI112" s="325"/>
      <c r="NJJ112" s="325"/>
      <c r="NJK112" s="325"/>
      <c r="NJL112" s="325"/>
      <c r="NJM112" s="62"/>
      <c r="NJN112" s="325"/>
      <c r="NJO112" s="325"/>
      <c r="NJP112" s="325"/>
      <c r="NJQ112" s="325"/>
      <c r="NJR112" s="62"/>
      <c r="NJS112" s="325"/>
      <c r="NJT112" s="325"/>
      <c r="NJU112" s="325"/>
      <c r="NJV112" s="325"/>
      <c r="NJW112" s="325"/>
      <c r="NJX112" s="325"/>
      <c r="NJY112" s="325"/>
      <c r="NJZ112" s="325"/>
      <c r="NKA112" s="325"/>
      <c r="NKB112" s="325"/>
      <c r="NKC112" s="325"/>
      <c r="NKD112" s="325"/>
      <c r="NKE112" s="325"/>
      <c r="NKF112" s="325"/>
      <c r="NKG112" s="325"/>
      <c r="NKH112" s="325"/>
      <c r="NKI112" s="325"/>
      <c r="NKJ112" s="324"/>
      <c r="NKK112" s="62"/>
      <c r="NKL112" s="62"/>
      <c r="NKM112" s="62"/>
      <c r="NKN112" s="62"/>
      <c r="NKO112" s="62"/>
      <c r="NKP112" s="62"/>
      <c r="NKQ112" s="62"/>
      <c r="NKR112" s="62"/>
      <c r="NKS112" s="62"/>
      <c r="NKT112" s="62"/>
      <c r="NKU112" s="325"/>
      <c r="NKV112" s="325"/>
      <c r="NKW112" s="325"/>
      <c r="NKX112" s="325"/>
      <c r="NKY112" s="62"/>
      <c r="NKZ112" s="325"/>
      <c r="NLA112" s="325"/>
      <c r="NLB112" s="325"/>
      <c r="NLC112" s="325"/>
      <c r="NLD112" s="62"/>
      <c r="NLE112" s="325"/>
      <c r="NLF112" s="325"/>
      <c r="NLG112" s="325"/>
      <c r="NLH112" s="325"/>
      <c r="NLI112" s="325"/>
      <c r="NLJ112" s="325"/>
      <c r="NLK112" s="325"/>
      <c r="NLL112" s="325"/>
      <c r="NLM112" s="325"/>
      <c r="NLN112" s="325"/>
      <c r="NLO112" s="325"/>
      <c r="NLP112" s="325"/>
      <c r="NLQ112" s="325"/>
      <c r="NLR112" s="325"/>
      <c r="NLS112" s="325"/>
      <c r="NLT112" s="325"/>
      <c r="NLU112" s="325"/>
      <c r="NLV112" s="324"/>
      <c r="NLW112" s="62"/>
      <c r="NLX112" s="62"/>
      <c r="NLY112" s="62"/>
      <c r="NLZ112" s="62"/>
      <c r="NMA112" s="62"/>
      <c r="NMB112" s="62"/>
      <c r="NMC112" s="62"/>
      <c r="NMD112" s="62"/>
      <c r="NME112" s="62"/>
      <c r="NMF112" s="62"/>
      <c r="NMG112" s="325"/>
      <c r="NMH112" s="325"/>
      <c r="NMI112" s="325"/>
      <c r="NMJ112" s="325"/>
      <c r="NMK112" s="62"/>
      <c r="NML112" s="325"/>
      <c r="NMM112" s="325"/>
      <c r="NMN112" s="325"/>
      <c r="NMO112" s="325"/>
      <c r="NMP112" s="62"/>
      <c r="NMQ112" s="325"/>
      <c r="NMR112" s="325"/>
      <c r="NMS112" s="325"/>
      <c r="NMT112" s="325"/>
      <c r="NMU112" s="325"/>
      <c r="NMV112" s="325"/>
      <c r="NMW112" s="325"/>
      <c r="NMX112" s="325"/>
      <c r="NMY112" s="325"/>
      <c r="NMZ112" s="325"/>
      <c r="NNA112" s="325"/>
      <c r="NNB112" s="325"/>
      <c r="NNC112" s="325"/>
      <c r="NND112" s="325"/>
      <c r="NNE112" s="325"/>
      <c r="NNF112" s="325"/>
      <c r="NNG112" s="325"/>
      <c r="NNH112" s="324"/>
      <c r="NNI112" s="62"/>
      <c r="NNJ112" s="62"/>
      <c r="NNK112" s="62"/>
      <c r="NNL112" s="62"/>
      <c r="NNM112" s="62"/>
      <c r="NNN112" s="62"/>
      <c r="NNO112" s="62"/>
      <c r="NNP112" s="62"/>
      <c r="NNQ112" s="62"/>
      <c r="NNR112" s="62"/>
      <c r="NNS112" s="325"/>
      <c r="NNT112" s="325"/>
      <c r="NNU112" s="325"/>
      <c r="NNV112" s="325"/>
      <c r="NNW112" s="62"/>
      <c r="NNX112" s="325"/>
      <c r="NNY112" s="325"/>
      <c r="NNZ112" s="325"/>
      <c r="NOA112" s="325"/>
      <c r="NOB112" s="62"/>
      <c r="NOC112" s="325"/>
      <c r="NOD112" s="325"/>
      <c r="NOE112" s="325"/>
      <c r="NOF112" s="325"/>
      <c r="NOG112" s="325"/>
      <c r="NOH112" s="325"/>
      <c r="NOI112" s="325"/>
      <c r="NOJ112" s="325"/>
      <c r="NOK112" s="325"/>
      <c r="NOL112" s="325"/>
      <c r="NOM112" s="325"/>
      <c r="NON112" s="325"/>
      <c r="NOO112" s="325"/>
      <c r="NOP112" s="325"/>
      <c r="NOQ112" s="325"/>
      <c r="NOR112" s="325"/>
      <c r="NOS112" s="325"/>
      <c r="NOT112" s="324"/>
      <c r="NOU112" s="62"/>
      <c r="NOV112" s="62"/>
      <c r="NOW112" s="62"/>
      <c r="NOX112" s="62"/>
      <c r="NOY112" s="62"/>
      <c r="NOZ112" s="62"/>
      <c r="NPA112" s="62"/>
      <c r="NPB112" s="62"/>
      <c r="NPC112" s="62"/>
      <c r="NPD112" s="62"/>
      <c r="NPE112" s="325"/>
      <c r="NPF112" s="325"/>
      <c r="NPG112" s="325"/>
      <c r="NPH112" s="325"/>
      <c r="NPI112" s="62"/>
      <c r="NPJ112" s="325"/>
      <c r="NPK112" s="325"/>
      <c r="NPL112" s="325"/>
      <c r="NPM112" s="325"/>
      <c r="NPN112" s="62"/>
      <c r="NPO112" s="325"/>
      <c r="NPP112" s="325"/>
      <c r="NPQ112" s="325"/>
      <c r="NPR112" s="325"/>
      <c r="NPS112" s="325"/>
      <c r="NPT112" s="325"/>
      <c r="NPU112" s="325"/>
      <c r="NPV112" s="325"/>
      <c r="NPW112" s="325"/>
      <c r="NPX112" s="325"/>
      <c r="NPY112" s="325"/>
      <c r="NPZ112" s="325"/>
      <c r="NQA112" s="325"/>
      <c r="NQB112" s="325"/>
      <c r="NQC112" s="325"/>
      <c r="NQD112" s="325"/>
      <c r="NQE112" s="325"/>
      <c r="NQF112" s="324"/>
      <c r="NQG112" s="62"/>
      <c r="NQH112" s="62"/>
      <c r="NQI112" s="62"/>
      <c r="NQJ112" s="62"/>
      <c r="NQK112" s="62"/>
      <c r="NQL112" s="62"/>
      <c r="NQM112" s="62"/>
      <c r="NQN112" s="62"/>
      <c r="NQO112" s="62"/>
      <c r="NQP112" s="62"/>
      <c r="NQQ112" s="325"/>
      <c r="NQR112" s="325"/>
      <c r="NQS112" s="325"/>
      <c r="NQT112" s="325"/>
      <c r="NQU112" s="62"/>
      <c r="NQV112" s="325"/>
      <c r="NQW112" s="325"/>
      <c r="NQX112" s="325"/>
      <c r="NQY112" s="325"/>
      <c r="NQZ112" s="62"/>
      <c r="NRA112" s="325"/>
      <c r="NRB112" s="325"/>
      <c r="NRC112" s="325"/>
      <c r="NRD112" s="325"/>
      <c r="NRE112" s="325"/>
      <c r="NRF112" s="325"/>
      <c r="NRG112" s="325"/>
      <c r="NRH112" s="325"/>
      <c r="NRI112" s="325"/>
      <c r="NRJ112" s="325"/>
      <c r="NRK112" s="325"/>
      <c r="NRL112" s="325"/>
      <c r="NRM112" s="325"/>
      <c r="NRN112" s="325"/>
      <c r="NRO112" s="325"/>
      <c r="NRP112" s="325"/>
      <c r="NRQ112" s="325"/>
      <c r="NRR112" s="324"/>
      <c r="NRS112" s="62"/>
      <c r="NRT112" s="62"/>
      <c r="NRU112" s="62"/>
      <c r="NRV112" s="62"/>
      <c r="NRW112" s="62"/>
      <c r="NRX112" s="62"/>
      <c r="NRY112" s="62"/>
      <c r="NRZ112" s="62"/>
      <c r="NSA112" s="62"/>
      <c r="NSB112" s="62"/>
      <c r="NSC112" s="325"/>
      <c r="NSD112" s="325"/>
      <c r="NSE112" s="325"/>
      <c r="NSF112" s="325"/>
      <c r="NSG112" s="62"/>
      <c r="NSH112" s="325"/>
      <c r="NSI112" s="325"/>
      <c r="NSJ112" s="325"/>
      <c r="NSK112" s="325"/>
      <c r="NSL112" s="62"/>
      <c r="NSM112" s="325"/>
      <c r="NSN112" s="325"/>
      <c r="NSO112" s="325"/>
      <c r="NSP112" s="325"/>
      <c r="NSQ112" s="325"/>
      <c r="NSR112" s="325"/>
      <c r="NSS112" s="325"/>
      <c r="NST112" s="325"/>
      <c r="NSU112" s="325"/>
      <c r="NSV112" s="325"/>
      <c r="NSW112" s="325"/>
      <c r="NSX112" s="325"/>
      <c r="NSY112" s="325"/>
      <c r="NSZ112" s="325"/>
      <c r="NTA112" s="325"/>
      <c r="NTB112" s="325"/>
      <c r="NTC112" s="325"/>
      <c r="NTD112" s="324"/>
      <c r="NTE112" s="62"/>
      <c r="NTF112" s="62"/>
      <c r="NTG112" s="62"/>
      <c r="NTH112" s="62"/>
      <c r="NTI112" s="62"/>
      <c r="NTJ112" s="62"/>
      <c r="NTK112" s="62"/>
      <c r="NTL112" s="62"/>
      <c r="NTM112" s="62"/>
      <c r="NTN112" s="62"/>
      <c r="NTO112" s="325"/>
      <c r="NTP112" s="325"/>
      <c r="NTQ112" s="325"/>
      <c r="NTR112" s="325"/>
      <c r="NTS112" s="62"/>
      <c r="NTT112" s="325"/>
      <c r="NTU112" s="325"/>
      <c r="NTV112" s="325"/>
      <c r="NTW112" s="325"/>
      <c r="NTX112" s="62"/>
      <c r="NTY112" s="325"/>
      <c r="NTZ112" s="325"/>
      <c r="NUA112" s="325"/>
      <c r="NUB112" s="325"/>
      <c r="NUC112" s="325"/>
      <c r="NUD112" s="325"/>
      <c r="NUE112" s="325"/>
      <c r="NUF112" s="325"/>
      <c r="NUG112" s="325"/>
      <c r="NUH112" s="325"/>
      <c r="NUI112" s="325"/>
      <c r="NUJ112" s="325"/>
      <c r="NUK112" s="325"/>
      <c r="NUL112" s="325"/>
      <c r="NUM112" s="325"/>
      <c r="NUN112" s="325"/>
      <c r="NUO112" s="325"/>
      <c r="NUP112" s="324"/>
      <c r="NUQ112" s="62"/>
      <c r="NUR112" s="62"/>
      <c r="NUS112" s="62"/>
      <c r="NUT112" s="62"/>
      <c r="NUU112" s="62"/>
      <c r="NUV112" s="62"/>
      <c r="NUW112" s="62"/>
      <c r="NUX112" s="62"/>
      <c r="NUY112" s="62"/>
      <c r="NUZ112" s="62"/>
      <c r="NVA112" s="325"/>
      <c r="NVB112" s="325"/>
      <c r="NVC112" s="325"/>
      <c r="NVD112" s="325"/>
      <c r="NVE112" s="62"/>
      <c r="NVF112" s="325"/>
      <c r="NVG112" s="325"/>
      <c r="NVH112" s="325"/>
      <c r="NVI112" s="325"/>
      <c r="NVJ112" s="62"/>
      <c r="NVK112" s="325"/>
      <c r="NVL112" s="325"/>
      <c r="NVM112" s="325"/>
      <c r="NVN112" s="325"/>
      <c r="NVO112" s="325"/>
      <c r="NVP112" s="325"/>
      <c r="NVQ112" s="325"/>
      <c r="NVR112" s="325"/>
      <c r="NVS112" s="325"/>
      <c r="NVT112" s="325"/>
      <c r="NVU112" s="325"/>
      <c r="NVV112" s="325"/>
      <c r="NVW112" s="325"/>
      <c r="NVX112" s="325"/>
      <c r="NVY112" s="325"/>
      <c r="NVZ112" s="325"/>
      <c r="NWA112" s="325"/>
      <c r="NWB112" s="324"/>
      <c r="NWC112" s="62"/>
      <c r="NWD112" s="62"/>
      <c r="NWE112" s="62"/>
      <c r="NWF112" s="62"/>
      <c r="NWG112" s="62"/>
      <c r="NWH112" s="62"/>
      <c r="NWI112" s="62"/>
      <c r="NWJ112" s="62"/>
      <c r="NWK112" s="62"/>
      <c r="NWL112" s="62"/>
      <c r="NWM112" s="325"/>
      <c r="NWN112" s="325"/>
      <c r="NWO112" s="325"/>
      <c r="NWP112" s="325"/>
      <c r="NWQ112" s="62"/>
      <c r="NWR112" s="325"/>
      <c r="NWS112" s="325"/>
      <c r="NWT112" s="325"/>
      <c r="NWU112" s="325"/>
      <c r="NWV112" s="62"/>
      <c r="NWW112" s="325"/>
      <c r="NWX112" s="325"/>
      <c r="NWY112" s="325"/>
      <c r="NWZ112" s="325"/>
      <c r="NXA112" s="325"/>
      <c r="NXB112" s="325"/>
      <c r="NXC112" s="325"/>
      <c r="NXD112" s="325"/>
      <c r="NXE112" s="325"/>
      <c r="NXF112" s="325"/>
      <c r="NXG112" s="325"/>
      <c r="NXH112" s="325"/>
      <c r="NXI112" s="325"/>
      <c r="NXJ112" s="325"/>
      <c r="NXK112" s="325"/>
      <c r="NXL112" s="325"/>
      <c r="NXM112" s="325"/>
      <c r="NXN112" s="324"/>
      <c r="NXO112" s="62"/>
      <c r="NXP112" s="62"/>
      <c r="NXQ112" s="62"/>
      <c r="NXR112" s="62"/>
      <c r="NXS112" s="62"/>
      <c r="NXT112" s="62"/>
      <c r="NXU112" s="62"/>
      <c r="NXV112" s="62"/>
      <c r="NXW112" s="62"/>
      <c r="NXX112" s="62"/>
      <c r="NXY112" s="325"/>
      <c r="NXZ112" s="325"/>
      <c r="NYA112" s="325"/>
      <c r="NYB112" s="325"/>
      <c r="NYC112" s="62"/>
      <c r="NYD112" s="325"/>
      <c r="NYE112" s="325"/>
      <c r="NYF112" s="325"/>
      <c r="NYG112" s="325"/>
      <c r="NYH112" s="62"/>
      <c r="NYI112" s="325"/>
      <c r="NYJ112" s="325"/>
      <c r="NYK112" s="325"/>
      <c r="NYL112" s="325"/>
      <c r="NYM112" s="325"/>
      <c r="NYN112" s="325"/>
      <c r="NYO112" s="325"/>
      <c r="NYP112" s="325"/>
      <c r="NYQ112" s="325"/>
      <c r="NYR112" s="325"/>
      <c r="NYS112" s="325"/>
      <c r="NYT112" s="325"/>
      <c r="NYU112" s="325"/>
      <c r="NYV112" s="325"/>
      <c r="NYW112" s="325"/>
      <c r="NYX112" s="325"/>
      <c r="NYY112" s="325"/>
      <c r="NYZ112" s="324"/>
      <c r="NZA112" s="62"/>
      <c r="NZB112" s="62"/>
      <c r="NZC112" s="62"/>
      <c r="NZD112" s="62"/>
      <c r="NZE112" s="62"/>
      <c r="NZF112" s="62"/>
      <c r="NZG112" s="62"/>
      <c r="NZH112" s="62"/>
      <c r="NZI112" s="62"/>
      <c r="NZJ112" s="62"/>
      <c r="NZK112" s="325"/>
      <c r="NZL112" s="325"/>
      <c r="NZM112" s="325"/>
      <c r="NZN112" s="325"/>
      <c r="NZO112" s="62"/>
      <c r="NZP112" s="325"/>
      <c r="NZQ112" s="325"/>
      <c r="NZR112" s="325"/>
      <c r="NZS112" s="325"/>
      <c r="NZT112" s="62"/>
      <c r="NZU112" s="325"/>
      <c r="NZV112" s="325"/>
      <c r="NZW112" s="325"/>
      <c r="NZX112" s="325"/>
      <c r="NZY112" s="325"/>
      <c r="NZZ112" s="325"/>
      <c r="OAA112" s="325"/>
      <c r="OAB112" s="325"/>
      <c r="OAC112" s="325"/>
      <c r="OAD112" s="325"/>
      <c r="OAE112" s="325"/>
      <c r="OAF112" s="325"/>
      <c r="OAG112" s="325"/>
      <c r="OAH112" s="325"/>
      <c r="OAI112" s="325"/>
      <c r="OAJ112" s="325"/>
      <c r="OAK112" s="325"/>
      <c r="OAL112" s="324"/>
      <c r="OAM112" s="62"/>
      <c r="OAN112" s="62"/>
      <c r="OAO112" s="62"/>
      <c r="OAP112" s="62"/>
      <c r="OAQ112" s="62"/>
      <c r="OAR112" s="62"/>
      <c r="OAS112" s="62"/>
      <c r="OAT112" s="62"/>
      <c r="OAU112" s="62"/>
      <c r="OAV112" s="62"/>
      <c r="OAW112" s="325"/>
      <c r="OAX112" s="325"/>
      <c r="OAY112" s="325"/>
      <c r="OAZ112" s="325"/>
      <c r="OBA112" s="62"/>
      <c r="OBB112" s="325"/>
      <c r="OBC112" s="325"/>
      <c r="OBD112" s="325"/>
      <c r="OBE112" s="325"/>
      <c r="OBF112" s="62"/>
      <c r="OBG112" s="325"/>
      <c r="OBH112" s="325"/>
      <c r="OBI112" s="325"/>
      <c r="OBJ112" s="325"/>
      <c r="OBK112" s="325"/>
      <c r="OBL112" s="325"/>
      <c r="OBM112" s="325"/>
      <c r="OBN112" s="325"/>
      <c r="OBO112" s="325"/>
      <c r="OBP112" s="325"/>
      <c r="OBQ112" s="325"/>
      <c r="OBR112" s="325"/>
      <c r="OBS112" s="325"/>
      <c r="OBT112" s="325"/>
      <c r="OBU112" s="325"/>
      <c r="OBV112" s="325"/>
      <c r="OBW112" s="325"/>
      <c r="OBX112" s="324"/>
      <c r="OBY112" s="62"/>
      <c r="OBZ112" s="62"/>
      <c r="OCA112" s="62"/>
      <c r="OCB112" s="62"/>
      <c r="OCC112" s="62"/>
      <c r="OCD112" s="62"/>
      <c r="OCE112" s="62"/>
      <c r="OCF112" s="62"/>
      <c r="OCG112" s="62"/>
      <c r="OCH112" s="62"/>
      <c r="OCI112" s="325"/>
      <c r="OCJ112" s="325"/>
      <c r="OCK112" s="325"/>
      <c r="OCL112" s="325"/>
      <c r="OCM112" s="62"/>
      <c r="OCN112" s="325"/>
      <c r="OCO112" s="325"/>
      <c r="OCP112" s="325"/>
      <c r="OCQ112" s="325"/>
      <c r="OCR112" s="62"/>
      <c r="OCS112" s="325"/>
      <c r="OCT112" s="325"/>
      <c r="OCU112" s="325"/>
      <c r="OCV112" s="325"/>
      <c r="OCW112" s="325"/>
      <c r="OCX112" s="325"/>
      <c r="OCY112" s="325"/>
      <c r="OCZ112" s="325"/>
      <c r="ODA112" s="325"/>
      <c r="ODB112" s="325"/>
      <c r="ODC112" s="325"/>
      <c r="ODD112" s="325"/>
      <c r="ODE112" s="325"/>
      <c r="ODF112" s="325"/>
      <c r="ODG112" s="325"/>
      <c r="ODH112" s="325"/>
      <c r="ODI112" s="325"/>
      <c r="ODJ112" s="324"/>
      <c r="ODK112" s="62"/>
      <c r="ODL112" s="62"/>
      <c r="ODM112" s="62"/>
      <c r="ODN112" s="62"/>
      <c r="ODO112" s="62"/>
      <c r="ODP112" s="62"/>
      <c r="ODQ112" s="62"/>
      <c r="ODR112" s="62"/>
      <c r="ODS112" s="62"/>
      <c r="ODT112" s="62"/>
      <c r="ODU112" s="325"/>
      <c r="ODV112" s="325"/>
      <c r="ODW112" s="325"/>
      <c r="ODX112" s="325"/>
      <c r="ODY112" s="62"/>
      <c r="ODZ112" s="325"/>
      <c r="OEA112" s="325"/>
      <c r="OEB112" s="325"/>
      <c r="OEC112" s="325"/>
      <c r="OED112" s="62"/>
      <c r="OEE112" s="325"/>
      <c r="OEF112" s="325"/>
      <c r="OEG112" s="325"/>
      <c r="OEH112" s="325"/>
      <c r="OEI112" s="325"/>
      <c r="OEJ112" s="325"/>
      <c r="OEK112" s="325"/>
      <c r="OEL112" s="325"/>
      <c r="OEM112" s="325"/>
      <c r="OEN112" s="325"/>
      <c r="OEO112" s="325"/>
      <c r="OEP112" s="325"/>
      <c r="OEQ112" s="325"/>
      <c r="OER112" s="325"/>
      <c r="OES112" s="325"/>
      <c r="OET112" s="325"/>
      <c r="OEU112" s="325"/>
      <c r="OEV112" s="324"/>
      <c r="OEW112" s="62"/>
      <c r="OEX112" s="62"/>
      <c r="OEY112" s="62"/>
      <c r="OEZ112" s="62"/>
      <c r="OFA112" s="62"/>
      <c r="OFB112" s="62"/>
      <c r="OFC112" s="62"/>
      <c r="OFD112" s="62"/>
      <c r="OFE112" s="62"/>
      <c r="OFF112" s="62"/>
      <c r="OFG112" s="325"/>
      <c r="OFH112" s="325"/>
      <c r="OFI112" s="325"/>
      <c r="OFJ112" s="325"/>
      <c r="OFK112" s="62"/>
      <c r="OFL112" s="325"/>
      <c r="OFM112" s="325"/>
      <c r="OFN112" s="325"/>
      <c r="OFO112" s="325"/>
      <c r="OFP112" s="62"/>
      <c r="OFQ112" s="325"/>
      <c r="OFR112" s="325"/>
      <c r="OFS112" s="325"/>
      <c r="OFT112" s="325"/>
      <c r="OFU112" s="325"/>
      <c r="OFV112" s="325"/>
      <c r="OFW112" s="325"/>
      <c r="OFX112" s="325"/>
      <c r="OFY112" s="325"/>
      <c r="OFZ112" s="325"/>
      <c r="OGA112" s="325"/>
      <c r="OGB112" s="325"/>
      <c r="OGC112" s="325"/>
      <c r="OGD112" s="325"/>
      <c r="OGE112" s="325"/>
      <c r="OGF112" s="325"/>
      <c r="OGG112" s="325"/>
      <c r="OGH112" s="324"/>
      <c r="OGI112" s="62"/>
      <c r="OGJ112" s="62"/>
      <c r="OGK112" s="62"/>
      <c r="OGL112" s="62"/>
      <c r="OGM112" s="62"/>
      <c r="OGN112" s="62"/>
      <c r="OGO112" s="62"/>
      <c r="OGP112" s="62"/>
      <c r="OGQ112" s="62"/>
      <c r="OGR112" s="62"/>
      <c r="OGS112" s="325"/>
      <c r="OGT112" s="325"/>
      <c r="OGU112" s="325"/>
      <c r="OGV112" s="325"/>
      <c r="OGW112" s="62"/>
      <c r="OGX112" s="325"/>
      <c r="OGY112" s="325"/>
      <c r="OGZ112" s="325"/>
      <c r="OHA112" s="325"/>
      <c r="OHB112" s="62"/>
      <c r="OHC112" s="325"/>
      <c r="OHD112" s="325"/>
      <c r="OHE112" s="325"/>
      <c r="OHF112" s="325"/>
      <c r="OHG112" s="325"/>
      <c r="OHH112" s="325"/>
      <c r="OHI112" s="325"/>
      <c r="OHJ112" s="325"/>
      <c r="OHK112" s="325"/>
      <c r="OHL112" s="325"/>
      <c r="OHM112" s="325"/>
      <c r="OHN112" s="325"/>
      <c r="OHO112" s="325"/>
      <c r="OHP112" s="325"/>
      <c r="OHQ112" s="325"/>
      <c r="OHR112" s="325"/>
      <c r="OHS112" s="325"/>
      <c r="OHT112" s="324"/>
      <c r="OHU112" s="62"/>
      <c r="OHV112" s="62"/>
      <c r="OHW112" s="62"/>
      <c r="OHX112" s="62"/>
      <c r="OHY112" s="62"/>
      <c r="OHZ112" s="62"/>
      <c r="OIA112" s="62"/>
      <c r="OIB112" s="62"/>
      <c r="OIC112" s="62"/>
      <c r="OID112" s="62"/>
      <c r="OIE112" s="325"/>
      <c r="OIF112" s="325"/>
      <c r="OIG112" s="325"/>
      <c r="OIH112" s="325"/>
      <c r="OII112" s="62"/>
      <c r="OIJ112" s="325"/>
      <c r="OIK112" s="325"/>
      <c r="OIL112" s="325"/>
      <c r="OIM112" s="325"/>
      <c r="OIN112" s="62"/>
      <c r="OIO112" s="325"/>
      <c r="OIP112" s="325"/>
      <c r="OIQ112" s="325"/>
      <c r="OIR112" s="325"/>
      <c r="OIS112" s="325"/>
      <c r="OIT112" s="325"/>
      <c r="OIU112" s="325"/>
      <c r="OIV112" s="325"/>
      <c r="OIW112" s="325"/>
      <c r="OIX112" s="325"/>
      <c r="OIY112" s="325"/>
      <c r="OIZ112" s="325"/>
      <c r="OJA112" s="325"/>
      <c r="OJB112" s="325"/>
      <c r="OJC112" s="325"/>
      <c r="OJD112" s="325"/>
      <c r="OJE112" s="325"/>
      <c r="OJF112" s="324"/>
      <c r="OJG112" s="62"/>
      <c r="OJH112" s="62"/>
      <c r="OJI112" s="62"/>
      <c r="OJJ112" s="62"/>
      <c r="OJK112" s="62"/>
      <c r="OJL112" s="62"/>
      <c r="OJM112" s="62"/>
      <c r="OJN112" s="62"/>
      <c r="OJO112" s="62"/>
      <c r="OJP112" s="62"/>
      <c r="OJQ112" s="325"/>
      <c r="OJR112" s="325"/>
      <c r="OJS112" s="325"/>
      <c r="OJT112" s="325"/>
      <c r="OJU112" s="62"/>
      <c r="OJV112" s="325"/>
      <c r="OJW112" s="325"/>
      <c r="OJX112" s="325"/>
      <c r="OJY112" s="325"/>
      <c r="OJZ112" s="62"/>
      <c r="OKA112" s="325"/>
      <c r="OKB112" s="325"/>
      <c r="OKC112" s="325"/>
      <c r="OKD112" s="325"/>
      <c r="OKE112" s="325"/>
      <c r="OKF112" s="325"/>
      <c r="OKG112" s="325"/>
      <c r="OKH112" s="325"/>
      <c r="OKI112" s="325"/>
      <c r="OKJ112" s="325"/>
      <c r="OKK112" s="325"/>
      <c r="OKL112" s="325"/>
      <c r="OKM112" s="325"/>
      <c r="OKN112" s="325"/>
      <c r="OKO112" s="325"/>
      <c r="OKP112" s="325"/>
      <c r="OKQ112" s="325"/>
      <c r="OKR112" s="324"/>
      <c r="OKS112" s="62"/>
      <c r="OKT112" s="62"/>
      <c r="OKU112" s="62"/>
      <c r="OKV112" s="62"/>
      <c r="OKW112" s="62"/>
      <c r="OKX112" s="62"/>
      <c r="OKY112" s="62"/>
      <c r="OKZ112" s="62"/>
      <c r="OLA112" s="62"/>
      <c r="OLB112" s="62"/>
      <c r="OLC112" s="325"/>
      <c r="OLD112" s="325"/>
      <c r="OLE112" s="325"/>
      <c r="OLF112" s="325"/>
      <c r="OLG112" s="62"/>
      <c r="OLH112" s="325"/>
      <c r="OLI112" s="325"/>
      <c r="OLJ112" s="325"/>
      <c r="OLK112" s="325"/>
      <c r="OLL112" s="62"/>
      <c r="OLM112" s="325"/>
      <c r="OLN112" s="325"/>
      <c r="OLO112" s="325"/>
      <c r="OLP112" s="325"/>
      <c r="OLQ112" s="325"/>
      <c r="OLR112" s="325"/>
      <c r="OLS112" s="325"/>
      <c r="OLT112" s="325"/>
      <c r="OLU112" s="325"/>
      <c r="OLV112" s="325"/>
      <c r="OLW112" s="325"/>
      <c r="OLX112" s="325"/>
      <c r="OLY112" s="325"/>
      <c r="OLZ112" s="325"/>
      <c r="OMA112" s="325"/>
      <c r="OMB112" s="325"/>
      <c r="OMC112" s="325"/>
      <c r="OMD112" s="324"/>
      <c r="OME112" s="62"/>
      <c r="OMF112" s="62"/>
      <c r="OMG112" s="62"/>
      <c r="OMH112" s="62"/>
      <c r="OMI112" s="62"/>
      <c r="OMJ112" s="62"/>
      <c r="OMK112" s="62"/>
      <c r="OML112" s="62"/>
      <c r="OMM112" s="62"/>
      <c r="OMN112" s="62"/>
      <c r="OMO112" s="325"/>
      <c r="OMP112" s="325"/>
      <c r="OMQ112" s="325"/>
      <c r="OMR112" s="325"/>
      <c r="OMS112" s="62"/>
      <c r="OMT112" s="325"/>
      <c r="OMU112" s="325"/>
      <c r="OMV112" s="325"/>
      <c r="OMW112" s="325"/>
      <c r="OMX112" s="62"/>
      <c r="OMY112" s="325"/>
      <c r="OMZ112" s="325"/>
      <c r="ONA112" s="325"/>
      <c r="ONB112" s="325"/>
      <c r="ONC112" s="325"/>
      <c r="OND112" s="325"/>
      <c r="ONE112" s="325"/>
      <c r="ONF112" s="325"/>
      <c r="ONG112" s="325"/>
      <c r="ONH112" s="325"/>
      <c r="ONI112" s="325"/>
      <c r="ONJ112" s="325"/>
      <c r="ONK112" s="325"/>
      <c r="ONL112" s="325"/>
      <c r="ONM112" s="325"/>
      <c r="ONN112" s="325"/>
      <c r="ONO112" s="325"/>
      <c r="ONP112" s="324"/>
      <c r="ONQ112" s="62"/>
      <c r="ONR112" s="62"/>
      <c r="ONS112" s="62"/>
      <c r="ONT112" s="62"/>
      <c r="ONU112" s="62"/>
      <c r="ONV112" s="62"/>
      <c r="ONW112" s="62"/>
      <c r="ONX112" s="62"/>
      <c r="ONY112" s="62"/>
      <c r="ONZ112" s="62"/>
      <c r="OOA112" s="325"/>
      <c r="OOB112" s="325"/>
      <c r="OOC112" s="325"/>
      <c r="OOD112" s="325"/>
      <c r="OOE112" s="62"/>
      <c r="OOF112" s="325"/>
      <c r="OOG112" s="325"/>
      <c r="OOH112" s="325"/>
      <c r="OOI112" s="325"/>
      <c r="OOJ112" s="62"/>
      <c r="OOK112" s="325"/>
      <c r="OOL112" s="325"/>
      <c r="OOM112" s="325"/>
      <c r="OON112" s="325"/>
      <c r="OOO112" s="325"/>
      <c r="OOP112" s="325"/>
      <c r="OOQ112" s="325"/>
      <c r="OOR112" s="325"/>
      <c r="OOS112" s="325"/>
      <c r="OOT112" s="325"/>
      <c r="OOU112" s="325"/>
      <c r="OOV112" s="325"/>
      <c r="OOW112" s="325"/>
      <c r="OOX112" s="325"/>
      <c r="OOY112" s="325"/>
      <c r="OOZ112" s="325"/>
      <c r="OPA112" s="325"/>
      <c r="OPB112" s="324"/>
      <c r="OPC112" s="62"/>
      <c r="OPD112" s="62"/>
      <c r="OPE112" s="62"/>
      <c r="OPF112" s="62"/>
      <c r="OPG112" s="62"/>
      <c r="OPH112" s="62"/>
      <c r="OPI112" s="62"/>
      <c r="OPJ112" s="62"/>
      <c r="OPK112" s="62"/>
      <c r="OPL112" s="62"/>
      <c r="OPM112" s="325"/>
      <c r="OPN112" s="325"/>
      <c r="OPO112" s="325"/>
      <c r="OPP112" s="325"/>
      <c r="OPQ112" s="62"/>
      <c r="OPR112" s="325"/>
      <c r="OPS112" s="325"/>
      <c r="OPT112" s="325"/>
      <c r="OPU112" s="325"/>
      <c r="OPV112" s="62"/>
      <c r="OPW112" s="325"/>
      <c r="OPX112" s="325"/>
      <c r="OPY112" s="325"/>
      <c r="OPZ112" s="325"/>
      <c r="OQA112" s="325"/>
      <c r="OQB112" s="325"/>
      <c r="OQC112" s="325"/>
      <c r="OQD112" s="325"/>
      <c r="OQE112" s="325"/>
      <c r="OQF112" s="325"/>
      <c r="OQG112" s="325"/>
      <c r="OQH112" s="325"/>
      <c r="OQI112" s="325"/>
      <c r="OQJ112" s="325"/>
      <c r="OQK112" s="325"/>
      <c r="OQL112" s="325"/>
      <c r="OQM112" s="325"/>
      <c r="OQN112" s="324"/>
      <c r="OQO112" s="62"/>
      <c r="OQP112" s="62"/>
      <c r="OQQ112" s="62"/>
      <c r="OQR112" s="62"/>
      <c r="OQS112" s="62"/>
      <c r="OQT112" s="62"/>
      <c r="OQU112" s="62"/>
      <c r="OQV112" s="62"/>
      <c r="OQW112" s="62"/>
      <c r="OQX112" s="62"/>
      <c r="OQY112" s="325"/>
      <c r="OQZ112" s="325"/>
      <c r="ORA112" s="325"/>
      <c r="ORB112" s="325"/>
      <c r="ORC112" s="62"/>
      <c r="ORD112" s="325"/>
      <c r="ORE112" s="325"/>
      <c r="ORF112" s="325"/>
      <c r="ORG112" s="325"/>
      <c r="ORH112" s="62"/>
      <c r="ORI112" s="325"/>
      <c r="ORJ112" s="325"/>
      <c r="ORK112" s="325"/>
      <c r="ORL112" s="325"/>
      <c r="ORM112" s="325"/>
      <c r="ORN112" s="325"/>
      <c r="ORO112" s="325"/>
      <c r="ORP112" s="325"/>
      <c r="ORQ112" s="325"/>
      <c r="ORR112" s="325"/>
      <c r="ORS112" s="325"/>
      <c r="ORT112" s="325"/>
      <c r="ORU112" s="325"/>
      <c r="ORV112" s="325"/>
      <c r="ORW112" s="325"/>
      <c r="ORX112" s="325"/>
      <c r="ORY112" s="325"/>
      <c r="ORZ112" s="324"/>
      <c r="OSA112" s="62"/>
      <c r="OSB112" s="62"/>
      <c r="OSC112" s="62"/>
      <c r="OSD112" s="62"/>
      <c r="OSE112" s="62"/>
      <c r="OSF112" s="62"/>
      <c r="OSG112" s="62"/>
      <c r="OSH112" s="62"/>
      <c r="OSI112" s="62"/>
      <c r="OSJ112" s="62"/>
      <c r="OSK112" s="325"/>
      <c r="OSL112" s="325"/>
      <c r="OSM112" s="325"/>
      <c r="OSN112" s="325"/>
      <c r="OSO112" s="62"/>
      <c r="OSP112" s="325"/>
      <c r="OSQ112" s="325"/>
      <c r="OSR112" s="325"/>
      <c r="OSS112" s="325"/>
      <c r="OST112" s="62"/>
      <c r="OSU112" s="325"/>
      <c r="OSV112" s="325"/>
      <c r="OSW112" s="325"/>
      <c r="OSX112" s="325"/>
      <c r="OSY112" s="325"/>
      <c r="OSZ112" s="325"/>
      <c r="OTA112" s="325"/>
      <c r="OTB112" s="325"/>
      <c r="OTC112" s="325"/>
      <c r="OTD112" s="325"/>
      <c r="OTE112" s="325"/>
      <c r="OTF112" s="325"/>
      <c r="OTG112" s="325"/>
      <c r="OTH112" s="325"/>
      <c r="OTI112" s="325"/>
      <c r="OTJ112" s="325"/>
      <c r="OTK112" s="325"/>
      <c r="OTL112" s="324"/>
      <c r="OTM112" s="62"/>
      <c r="OTN112" s="62"/>
      <c r="OTO112" s="62"/>
      <c r="OTP112" s="62"/>
      <c r="OTQ112" s="62"/>
      <c r="OTR112" s="62"/>
      <c r="OTS112" s="62"/>
      <c r="OTT112" s="62"/>
      <c r="OTU112" s="62"/>
      <c r="OTV112" s="62"/>
      <c r="OTW112" s="325"/>
      <c r="OTX112" s="325"/>
      <c r="OTY112" s="325"/>
      <c r="OTZ112" s="325"/>
      <c r="OUA112" s="62"/>
      <c r="OUB112" s="325"/>
      <c r="OUC112" s="325"/>
      <c r="OUD112" s="325"/>
      <c r="OUE112" s="325"/>
      <c r="OUF112" s="62"/>
      <c r="OUG112" s="325"/>
      <c r="OUH112" s="325"/>
      <c r="OUI112" s="325"/>
      <c r="OUJ112" s="325"/>
      <c r="OUK112" s="325"/>
      <c r="OUL112" s="325"/>
      <c r="OUM112" s="325"/>
      <c r="OUN112" s="325"/>
      <c r="OUO112" s="325"/>
      <c r="OUP112" s="325"/>
      <c r="OUQ112" s="325"/>
      <c r="OUR112" s="325"/>
      <c r="OUS112" s="325"/>
      <c r="OUT112" s="325"/>
      <c r="OUU112" s="325"/>
      <c r="OUV112" s="325"/>
      <c r="OUW112" s="325"/>
      <c r="OUX112" s="324"/>
      <c r="OUY112" s="62"/>
      <c r="OUZ112" s="62"/>
      <c r="OVA112" s="62"/>
      <c r="OVB112" s="62"/>
      <c r="OVC112" s="62"/>
      <c r="OVD112" s="62"/>
      <c r="OVE112" s="62"/>
      <c r="OVF112" s="62"/>
      <c r="OVG112" s="62"/>
      <c r="OVH112" s="62"/>
      <c r="OVI112" s="325"/>
      <c r="OVJ112" s="325"/>
      <c r="OVK112" s="325"/>
      <c r="OVL112" s="325"/>
      <c r="OVM112" s="62"/>
      <c r="OVN112" s="325"/>
      <c r="OVO112" s="325"/>
      <c r="OVP112" s="325"/>
      <c r="OVQ112" s="325"/>
      <c r="OVR112" s="62"/>
      <c r="OVS112" s="325"/>
      <c r="OVT112" s="325"/>
      <c r="OVU112" s="325"/>
      <c r="OVV112" s="325"/>
      <c r="OVW112" s="325"/>
      <c r="OVX112" s="325"/>
      <c r="OVY112" s="325"/>
      <c r="OVZ112" s="325"/>
      <c r="OWA112" s="325"/>
      <c r="OWB112" s="325"/>
      <c r="OWC112" s="325"/>
      <c r="OWD112" s="325"/>
      <c r="OWE112" s="325"/>
      <c r="OWF112" s="325"/>
      <c r="OWG112" s="325"/>
      <c r="OWH112" s="325"/>
      <c r="OWI112" s="325"/>
      <c r="OWJ112" s="324"/>
      <c r="OWK112" s="62"/>
      <c r="OWL112" s="62"/>
      <c r="OWM112" s="62"/>
      <c r="OWN112" s="62"/>
      <c r="OWO112" s="62"/>
      <c r="OWP112" s="62"/>
      <c r="OWQ112" s="62"/>
      <c r="OWR112" s="62"/>
      <c r="OWS112" s="62"/>
      <c r="OWT112" s="62"/>
      <c r="OWU112" s="325"/>
      <c r="OWV112" s="325"/>
      <c r="OWW112" s="325"/>
      <c r="OWX112" s="325"/>
      <c r="OWY112" s="62"/>
      <c r="OWZ112" s="325"/>
      <c r="OXA112" s="325"/>
      <c r="OXB112" s="325"/>
      <c r="OXC112" s="325"/>
      <c r="OXD112" s="62"/>
      <c r="OXE112" s="325"/>
      <c r="OXF112" s="325"/>
      <c r="OXG112" s="325"/>
      <c r="OXH112" s="325"/>
      <c r="OXI112" s="325"/>
      <c r="OXJ112" s="325"/>
      <c r="OXK112" s="325"/>
      <c r="OXL112" s="325"/>
      <c r="OXM112" s="325"/>
      <c r="OXN112" s="325"/>
      <c r="OXO112" s="325"/>
      <c r="OXP112" s="325"/>
      <c r="OXQ112" s="325"/>
      <c r="OXR112" s="325"/>
      <c r="OXS112" s="325"/>
      <c r="OXT112" s="325"/>
      <c r="OXU112" s="325"/>
      <c r="OXV112" s="324"/>
      <c r="OXW112" s="62"/>
      <c r="OXX112" s="62"/>
      <c r="OXY112" s="62"/>
      <c r="OXZ112" s="62"/>
      <c r="OYA112" s="62"/>
      <c r="OYB112" s="62"/>
      <c r="OYC112" s="62"/>
      <c r="OYD112" s="62"/>
      <c r="OYE112" s="62"/>
      <c r="OYF112" s="62"/>
      <c r="OYG112" s="325"/>
      <c r="OYH112" s="325"/>
      <c r="OYI112" s="325"/>
      <c r="OYJ112" s="325"/>
      <c r="OYK112" s="62"/>
      <c r="OYL112" s="325"/>
      <c r="OYM112" s="325"/>
      <c r="OYN112" s="325"/>
      <c r="OYO112" s="325"/>
      <c r="OYP112" s="62"/>
      <c r="OYQ112" s="325"/>
      <c r="OYR112" s="325"/>
      <c r="OYS112" s="325"/>
      <c r="OYT112" s="325"/>
      <c r="OYU112" s="325"/>
      <c r="OYV112" s="325"/>
      <c r="OYW112" s="325"/>
      <c r="OYX112" s="325"/>
      <c r="OYY112" s="325"/>
      <c r="OYZ112" s="325"/>
      <c r="OZA112" s="325"/>
      <c r="OZB112" s="325"/>
      <c r="OZC112" s="325"/>
      <c r="OZD112" s="325"/>
      <c r="OZE112" s="325"/>
      <c r="OZF112" s="325"/>
      <c r="OZG112" s="325"/>
      <c r="OZH112" s="324"/>
      <c r="OZI112" s="62"/>
      <c r="OZJ112" s="62"/>
      <c r="OZK112" s="62"/>
      <c r="OZL112" s="62"/>
      <c r="OZM112" s="62"/>
      <c r="OZN112" s="62"/>
      <c r="OZO112" s="62"/>
      <c r="OZP112" s="62"/>
      <c r="OZQ112" s="62"/>
      <c r="OZR112" s="62"/>
      <c r="OZS112" s="325"/>
      <c r="OZT112" s="325"/>
      <c r="OZU112" s="325"/>
      <c r="OZV112" s="325"/>
      <c r="OZW112" s="62"/>
      <c r="OZX112" s="325"/>
      <c r="OZY112" s="325"/>
      <c r="OZZ112" s="325"/>
      <c r="PAA112" s="325"/>
      <c r="PAB112" s="62"/>
      <c r="PAC112" s="325"/>
      <c r="PAD112" s="325"/>
      <c r="PAE112" s="325"/>
      <c r="PAF112" s="325"/>
      <c r="PAG112" s="325"/>
      <c r="PAH112" s="325"/>
      <c r="PAI112" s="325"/>
      <c r="PAJ112" s="325"/>
      <c r="PAK112" s="325"/>
      <c r="PAL112" s="325"/>
      <c r="PAM112" s="325"/>
      <c r="PAN112" s="325"/>
      <c r="PAO112" s="325"/>
      <c r="PAP112" s="325"/>
      <c r="PAQ112" s="325"/>
      <c r="PAR112" s="325"/>
      <c r="PAS112" s="325"/>
      <c r="PAT112" s="324"/>
      <c r="PAU112" s="62"/>
      <c r="PAV112" s="62"/>
      <c r="PAW112" s="62"/>
      <c r="PAX112" s="62"/>
      <c r="PAY112" s="62"/>
      <c r="PAZ112" s="62"/>
      <c r="PBA112" s="62"/>
      <c r="PBB112" s="62"/>
      <c r="PBC112" s="62"/>
      <c r="PBD112" s="62"/>
      <c r="PBE112" s="325"/>
      <c r="PBF112" s="325"/>
      <c r="PBG112" s="325"/>
      <c r="PBH112" s="325"/>
      <c r="PBI112" s="62"/>
      <c r="PBJ112" s="325"/>
      <c r="PBK112" s="325"/>
      <c r="PBL112" s="325"/>
      <c r="PBM112" s="325"/>
      <c r="PBN112" s="62"/>
      <c r="PBO112" s="325"/>
      <c r="PBP112" s="325"/>
      <c r="PBQ112" s="325"/>
      <c r="PBR112" s="325"/>
      <c r="PBS112" s="325"/>
      <c r="PBT112" s="325"/>
      <c r="PBU112" s="325"/>
      <c r="PBV112" s="325"/>
      <c r="PBW112" s="325"/>
      <c r="PBX112" s="325"/>
      <c r="PBY112" s="325"/>
      <c r="PBZ112" s="325"/>
      <c r="PCA112" s="325"/>
      <c r="PCB112" s="325"/>
      <c r="PCC112" s="325"/>
      <c r="PCD112" s="325"/>
      <c r="PCE112" s="325"/>
      <c r="PCF112" s="324"/>
      <c r="PCG112" s="62"/>
      <c r="PCH112" s="62"/>
      <c r="PCI112" s="62"/>
      <c r="PCJ112" s="62"/>
      <c r="PCK112" s="62"/>
      <c r="PCL112" s="62"/>
      <c r="PCM112" s="62"/>
      <c r="PCN112" s="62"/>
      <c r="PCO112" s="62"/>
      <c r="PCP112" s="62"/>
      <c r="PCQ112" s="325"/>
      <c r="PCR112" s="325"/>
      <c r="PCS112" s="325"/>
      <c r="PCT112" s="325"/>
      <c r="PCU112" s="62"/>
      <c r="PCV112" s="325"/>
      <c r="PCW112" s="325"/>
      <c r="PCX112" s="325"/>
      <c r="PCY112" s="325"/>
      <c r="PCZ112" s="62"/>
      <c r="PDA112" s="325"/>
      <c r="PDB112" s="325"/>
      <c r="PDC112" s="325"/>
      <c r="PDD112" s="325"/>
      <c r="PDE112" s="325"/>
      <c r="PDF112" s="325"/>
      <c r="PDG112" s="325"/>
      <c r="PDH112" s="325"/>
      <c r="PDI112" s="325"/>
      <c r="PDJ112" s="325"/>
      <c r="PDK112" s="325"/>
      <c r="PDL112" s="325"/>
      <c r="PDM112" s="325"/>
      <c r="PDN112" s="325"/>
      <c r="PDO112" s="325"/>
      <c r="PDP112" s="325"/>
      <c r="PDQ112" s="325"/>
      <c r="PDR112" s="324"/>
      <c r="PDS112" s="62"/>
      <c r="PDT112" s="62"/>
      <c r="PDU112" s="62"/>
      <c r="PDV112" s="62"/>
      <c r="PDW112" s="62"/>
      <c r="PDX112" s="62"/>
      <c r="PDY112" s="62"/>
      <c r="PDZ112" s="62"/>
      <c r="PEA112" s="62"/>
      <c r="PEB112" s="62"/>
      <c r="PEC112" s="325"/>
      <c r="PED112" s="325"/>
      <c r="PEE112" s="325"/>
      <c r="PEF112" s="325"/>
      <c r="PEG112" s="62"/>
      <c r="PEH112" s="325"/>
      <c r="PEI112" s="325"/>
      <c r="PEJ112" s="325"/>
      <c r="PEK112" s="325"/>
      <c r="PEL112" s="62"/>
      <c r="PEM112" s="325"/>
      <c r="PEN112" s="325"/>
      <c r="PEO112" s="325"/>
      <c r="PEP112" s="325"/>
      <c r="PEQ112" s="325"/>
      <c r="PER112" s="325"/>
      <c r="PES112" s="325"/>
      <c r="PET112" s="325"/>
      <c r="PEU112" s="325"/>
      <c r="PEV112" s="325"/>
      <c r="PEW112" s="325"/>
      <c r="PEX112" s="325"/>
      <c r="PEY112" s="325"/>
      <c r="PEZ112" s="325"/>
      <c r="PFA112" s="325"/>
      <c r="PFB112" s="325"/>
      <c r="PFC112" s="325"/>
      <c r="PFD112" s="324"/>
      <c r="PFE112" s="62"/>
      <c r="PFF112" s="62"/>
      <c r="PFG112" s="62"/>
      <c r="PFH112" s="62"/>
      <c r="PFI112" s="62"/>
      <c r="PFJ112" s="62"/>
      <c r="PFK112" s="62"/>
      <c r="PFL112" s="62"/>
      <c r="PFM112" s="62"/>
      <c r="PFN112" s="62"/>
      <c r="PFO112" s="325"/>
      <c r="PFP112" s="325"/>
      <c r="PFQ112" s="325"/>
      <c r="PFR112" s="325"/>
      <c r="PFS112" s="62"/>
      <c r="PFT112" s="325"/>
      <c r="PFU112" s="325"/>
      <c r="PFV112" s="325"/>
      <c r="PFW112" s="325"/>
      <c r="PFX112" s="62"/>
      <c r="PFY112" s="325"/>
      <c r="PFZ112" s="325"/>
      <c r="PGA112" s="325"/>
      <c r="PGB112" s="325"/>
      <c r="PGC112" s="325"/>
      <c r="PGD112" s="325"/>
      <c r="PGE112" s="325"/>
      <c r="PGF112" s="325"/>
      <c r="PGG112" s="325"/>
      <c r="PGH112" s="325"/>
      <c r="PGI112" s="325"/>
      <c r="PGJ112" s="325"/>
      <c r="PGK112" s="325"/>
      <c r="PGL112" s="325"/>
      <c r="PGM112" s="325"/>
      <c r="PGN112" s="325"/>
      <c r="PGO112" s="325"/>
      <c r="PGP112" s="324"/>
      <c r="PGQ112" s="62"/>
      <c r="PGR112" s="62"/>
      <c r="PGS112" s="62"/>
      <c r="PGT112" s="62"/>
      <c r="PGU112" s="62"/>
      <c r="PGV112" s="62"/>
      <c r="PGW112" s="62"/>
      <c r="PGX112" s="62"/>
      <c r="PGY112" s="62"/>
      <c r="PGZ112" s="62"/>
      <c r="PHA112" s="325"/>
      <c r="PHB112" s="325"/>
      <c r="PHC112" s="325"/>
      <c r="PHD112" s="325"/>
      <c r="PHE112" s="62"/>
      <c r="PHF112" s="325"/>
      <c r="PHG112" s="325"/>
      <c r="PHH112" s="325"/>
      <c r="PHI112" s="325"/>
      <c r="PHJ112" s="62"/>
      <c r="PHK112" s="325"/>
      <c r="PHL112" s="325"/>
      <c r="PHM112" s="325"/>
      <c r="PHN112" s="325"/>
      <c r="PHO112" s="325"/>
      <c r="PHP112" s="325"/>
      <c r="PHQ112" s="325"/>
      <c r="PHR112" s="325"/>
      <c r="PHS112" s="325"/>
      <c r="PHT112" s="325"/>
      <c r="PHU112" s="325"/>
      <c r="PHV112" s="325"/>
      <c r="PHW112" s="325"/>
      <c r="PHX112" s="325"/>
      <c r="PHY112" s="325"/>
      <c r="PHZ112" s="325"/>
      <c r="PIA112" s="325"/>
      <c r="PIB112" s="324"/>
      <c r="PIC112" s="62"/>
      <c r="PID112" s="62"/>
      <c r="PIE112" s="62"/>
      <c r="PIF112" s="62"/>
      <c r="PIG112" s="62"/>
      <c r="PIH112" s="62"/>
      <c r="PII112" s="62"/>
      <c r="PIJ112" s="62"/>
      <c r="PIK112" s="62"/>
      <c r="PIL112" s="62"/>
      <c r="PIM112" s="325"/>
      <c r="PIN112" s="325"/>
      <c r="PIO112" s="325"/>
      <c r="PIP112" s="325"/>
      <c r="PIQ112" s="62"/>
      <c r="PIR112" s="325"/>
      <c r="PIS112" s="325"/>
      <c r="PIT112" s="325"/>
      <c r="PIU112" s="325"/>
      <c r="PIV112" s="62"/>
      <c r="PIW112" s="325"/>
      <c r="PIX112" s="325"/>
      <c r="PIY112" s="325"/>
      <c r="PIZ112" s="325"/>
      <c r="PJA112" s="325"/>
      <c r="PJB112" s="325"/>
      <c r="PJC112" s="325"/>
      <c r="PJD112" s="325"/>
      <c r="PJE112" s="325"/>
      <c r="PJF112" s="325"/>
      <c r="PJG112" s="325"/>
      <c r="PJH112" s="325"/>
      <c r="PJI112" s="325"/>
      <c r="PJJ112" s="325"/>
      <c r="PJK112" s="325"/>
      <c r="PJL112" s="325"/>
      <c r="PJM112" s="325"/>
      <c r="PJN112" s="324"/>
      <c r="PJO112" s="62"/>
      <c r="PJP112" s="62"/>
      <c r="PJQ112" s="62"/>
      <c r="PJR112" s="62"/>
      <c r="PJS112" s="62"/>
      <c r="PJT112" s="62"/>
      <c r="PJU112" s="62"/>
      <c r="PJV112" s="62"/>
      <c r="PJW112" s="62"/>
      <c r="PJX112" s="62"/>
      <c r="PJY112" s="325"/>
      <c r="PJZ112" s="325"/>
      <c r="PKA112" s="325"/>
      <c r="PKB112" s="325"/>
      <c r="PKC112" s="62"/>
      <c r="PKD112" s="325"/>
      <c r="PKE112" s="325"/>
      <c r="PKF112" s="325"/>
      <c r="PKG112" s="325"/>
      <c r="PKH112" s="62"/>
      <c r="PKI112" s="325"/>
      <c r="PKJ112" s="325"/>
      <c r="PKK112" s="325"/>
      <c r="PKL112" s="325"/>
      <c r="PKM112" s="325"/>
      <c r="PKN112" s="325"/>
      <c r="PKO112" s="325"/>
      <c r="PKP112" s="325"/>
      <c r="PKQ112" s="325"/>
      <c r="PKR112" s="325"/>
      <c r="PKS112" s="325"/>
      <c r="PKT112" s="325"/>
      <c r="PKU112" s="325"/>
      <c r="PKV112" s="325"/>
      <c r="PKW112" s="325"/>
      <c r="PKX112" s="325"/>
      <c r="PKY112" s="325"/>
      <c r="PKZ112" s="324"/>
      <c r="PLA112" s="62"/>
      <c r="PLB112" s="62"/>
      <c r="PLC112" s="62"/>
      <c r="PLD112" s="62"/>
      <c r="PLE112" s="62"/>
      <c r="PLF112" s="62"/>
      <c r="PLG112" s="62"/>
      <c r="PLH112" s="62"/>
      <c r="PLI112" s="62"/>
      <c r="PLJ112" s="62"/>
      <c r="PLK112" s="325"/>
      <c r="PLL112" s="325"/>
      <c r="PLM112" s="325"/>
      <c r="PLN112" s="325"/>
      <c r="PLO112" s="62"/>
      <c r="PLP112" s="325"/>
      <c r="PLQ112" s="325"/>
      <c r="PLR112" s="325"/>
      <c r="PLS112" s="325"/>
      <c r="PLT112" s="62"/>
      <c r="PLU112" s="325"/>
      <c r="PLV112" s="325"/>
      <c r="PLW112" s="325"/>
      <c r="PLX112" s="325"/>
      <c r="PLY112" s="325"/>
      <c r="PLZ112" s="325"/>
      <c r="PMA112" s="325"/>
      <c r="PMB112" s="325"/>
      <c r="PMC112" s="325"/>
      <c r="PMD112" s="325"/>
      <c r="PME112" s="325"/>
      <c r="PMF112" s="325"/>
      <c r="PMG112" s="325"/>
      <c r="PMH112" s="325"/>
      <c r="PMI112" s="325"/>
      <c r="PMJ112" s="325"/>
      <c r="PMK112" s="325"/>
      <c r="PML112" s="324"/>
      <c r="PMM112" s="62"/>
      <c r="PMN112" s="62"/>
      <c r="PMO112" s="62"/>
      <c r="PMP112" s="62"/>
      <c r="PMQ112" s="62"/>
      <c r="PMR112" s="62"/>
      <c r="PMS112" s="62"/>
      <c r="PMT112" s="62"/>
      <c r="PMU112" s="62"/>
      <c r="PMV112" s="62"/>
      <c r="PMW112" s="325"/>
      <c r="PMX112" s="325"/>
      <c r="PMY112" s="325"/>
      <c r="PMZ112" s="325"/>
      <c r="PNA112" s="62"/>
      <c r="PNB112" s="325"/>
      <c r="PNC112" s="325"/>
      <c r="PND112" s="325"/>
      <c r="PNE112" s="325"/>
      <c r="PNF112" s="62"/>
      <c r="PNG112" s="325"/>
      <c r="PNH112" s="325"/>
      <c r="PNI112" s="325"/>
      <c r="PNJ112" s="325"/>
      <c r="PNK112" s="325"/>
      <c r="PNL112" s="325"/>
      <c r="PNM112" s="325"/>
      <c r="PNN112" s="325"/>
      <c r="PNO112" s="325"/>
      <c r="PNP112" s="325"/>
      <c r="PNQ112" s="325"/>
      <c r="PNR112" s="325"/>
      <c r="PNS112" s="325"/>
      <c r="PNT112" s="325"/>
      <c r="PNU112" s="325"/>
      <c r="PNV112" s="325"/>
      <c r="PNW112" s="325"/>
      <c r="PNX112" s="324"/>
      <c r="PNY112" s="62"/>
      <c r="PNZ112" s="62"/>
      <c r="POA112" s="62"/>
      <c r="POB112" s="62"/>
      <c r="POC112" s="62"/>
      <c r="POD112" s="62"/>
      <c r="POE112" s="62"/>
      <c r="POF112" s="62"/>
      <c r="POG112" s="62"/>
      <c r="POH112" s="62"/>
      <c r="POI112" s="325"/>
      <c r="POJ112" s="325"/>
      <c r="POK112" s="325"/>
      <c r="POL112" s="325"/>
      <c r="POM112" s="62"/>
      <c r="PON112" s="325"/>
      <c r="POO112" s="325"/>
      <c r="POP112" s="325"/>
      <c r="POQ112" s="325"/>
      <c r="POR112" s="62"/>
      <c r="POS112" s="325"/>
      <c r="POT112" s="325"/>
      <c r="POU112" s="325"/>
      <c r="POV112" s="325"/>
      <c r="POW112" s="325"/>
      <c r="POX112" s="325"/>
      <c r="POY112" s="325"/>
      <c r="POZ112" s="325"/>
      <c r="PPA112" s="325"/>
      <c r="PPB112" s="325"/>
      <c r="PPC112" s="325"/>
      <c r="PPD112" s="325"/>
      <c r="PPE112" s="325"/>
      <c r="PPF112" s="325"/>
      <c r="PPG112" s="325"/>
      <c r="PPH112" s="325"/>
      <c r="PPI112" s="325"/>
      <c r="PPJ112" s="324"/>
      <c r="PPK112" s="62"/>
      <c r="PPL112" s="62"/>
      <c r="PPM112" s="62"/>
      <c r="PPN112" s="62"/>
      <c r="PPO112" s="62"/>
      <c r="PPP112" s="62"/>
      <c r="PPQ112" s="62"/>
      <c r="PPR112" s="62"/>
      <c r="PPS112" s="62"/>
      <c r="PPT112" s="62"/>
      <c r="PPU112" s="325"/>
      <c r="PPV112" s="325"/>
      <c r="PPW112" s="325"/>
      <c r="PPX112" s="325"/>
      <c r="PPY112" s="62"/>
      <c r="PPZ112" s="325"/>
      <c r="PQA112" s="325"/>
      <c r="PQB112" s="325"/>
      <c r="PQC112" s="325"/>
      <c r="PQD112" s="62"/>
      <c r="PQE112" s="325"/>
      <c r="PQF112" s="325"/>
      <c r="PQG112" s="325"/>
      <c r="PQH112" s="325"/>
      <c r="PQI112" s="325"/>
      <c r="PQJ112" s="325"/>
      <c r="PQK112" s="325"/>
      <c r="PQL112" s="325"/>
      <c r="PQM112" s="325"/>
      <c r="PQN112" s="325"/>
      <c r="PQO112" s="325"/>
      <c r="PQP112" s="325"/>
      <c r="PQQ112" s="325"/>
      <c r="PQR112" s="325"/>
      <c r="PQS112" s="325"/>
      <c r="PQT112" s="325"/>
      <c r="PQU112" s="325"/>
      <c r="PQV112" s="324"/>
      <c r="PQW112" s="62"/>
      <c r="PQX112" s="62"/>
      <c r="PQY112" s="62"/>
      <c r="PQZ112" s="62"/>
      <c r="PRA112" s="62"/>
      <c r="PRB112" s="62"/>
      <c r="PRC112" s="62"/>
      <c r="PRD112" s="62"/>
      <c r="PRE112" s="62"/>
      <c r="PRF112" s="62"/>
      <c r="PRG112" s="325"/>
      <c r="PRH112" s="325"/>
      <c r="PRI112" s="325"/>
      <c r="PRJ112" s="325"/>
      <c r="PRK112" s="62"/>
      <c r="PRL112" s="325"/>
      <c r="PRM112" s="325"/>
      <c r="PRN112" s="325"/>
      <c r="PRO112" s="325"/>
      <c r="PRP112" s="62"/>
      <c r="PRQ112" s="325"/>
      <c r="PRR112" s="325"/>
      <c r="PRS112" s="325"/>
      <c r="PRT112" s="325"/>
      <c r="PRU112" s="325"/>
      <c r="PRV112" s="325"/>
      <c r="PRW112" s="325"/>
      <c r="PRX112" s="325"/>
      <c r="PRY112" s="325"/>
      <c r="PRZ112" s="325"/>
      <c r="PSA112" s="325"/>
      <c r="PSB112" s="325"/>
      <c r="PSC112" s="325"/>
      <c r="PSD112" s="325"/>
      <c r="PSE112" s="325"/>
      <c r="PSF112" s="325"/>
      <c r="PSG112" s="325"/>
      <c r="PSH112" s="324"/>
      <c r="PSI112" s="62"/>
      <c r="PSJ112" s="62"/>
      <c r="PSK112" s="62"/>
      <c r="PSL112" s="62"/>
      <c r="PSM112" s="62"/>
      <c r="PSN112" s="62"/>
      <c r="PSO112" s="62"/>
      <c r="PSP112" s="62"/>
      <c r="PSQ112" s="62"/>
      <c r="PSR112" s="62"/>
      <c r="PSS112" s="325"/>
      <c r="PST112" s="325"/>
      <c r="PSU112" s="325"/>
      <c r="PSV112" s="325"/>
      <c r="PSW112" s="62"/>
      <c r="PSX112" s="325"/>
      <c r="PSY112" s="325"/>
      <c r="PSZ112" s="325"/>
      <c r="PTA112" s="325"/>
      <c r="PTB112" s="62"/>
      <c r="PTC112" s="325"/>
      <c r="PTD112" s="325"/>
      <c r="PTE112" s="325"/>
      <c r="PTF112" s="325"/>
      <c r="PTG112" s="325"/>
      <c r="PTH112" s="325"/>
      <c r="PTI112" s="325"/>
      <c r="PTJ112" s="325"/>
      <c r="PTK112" s="325"/>
      <c r="PTL112" s="325"/>
      <c r="PTM112" s="325"/>
      <c r="PTN112" s="325"/>
      <c r="PTO112" s="325"/>
      <c r="PTP112" s="325"/>
      <c r="PTQ112" s="325"/>
      <c r="PTR112" s="325"/>
      <c r="PTS112" s="325"/>
      <c r="PTT112" s="324"/>
      <c r="PTU112" s="62"/>
      <c r="PTV112" s="62"/>
      <c r="PTW112" s="62"/>
      <c r="PTX112" s="62"/>
      <c r="PTY112" s="62"/>
      <c r="PTZ112" s="62"/>
      <c r="PUA112" s="62"/>
      <c r="PUB112" s="62"/>
      <c r="PUC112" s="62"/>
      <c r="PUD112" s="62"/>
      <c r="PUE112" s="325"/>
      <c r="PUF112" s="325"/>
      <c r="PUG112" s="325"/>
      <c r="PUH112" s="325"/>
      <c r="PUI112" s="62"/>
      <c r="PUJ112" s="325"/>
      <c r="PUK112" s="325"/>
      <c r="PUL112" s="325"/>
      <c r="PUM112" s="325"/>
      <c r="PUN112" s="62"/>
      <c r="PUO112" s="325"/>
      <c r="PUP112" s="325"/>
      <c r="PUQ112" s="325"/>
      <c r="PUR112" s="325"/>
      <c r="PUS112" s="325"/>
      <c r="PUT112" s="325"/>
      <c r="PUU112" s="325"/>
      <c r="PUV112" s="325"/>
      <c r="PUW112" s="325"/>
      <c r="PUX112" s="325"/>
      <c r="PUY112" s="325"/>
      <c r="PUZ112" s="325"/>
      <c r="PVA112" s="325"/>
      <c r="PVB112" s="325"/>
      <c r="PVC112" s="325"/>
      <c r="PVD112" s="325"/>
      <c r="PVE112" s="325"/>
      <c r="PVF112" s="324"/>
      <c r="PVG112" s="62"/>
      <c r="PVH112" s="62"/>
      <c r="PVI112" s="62"/>
      <c r="PVJ112" s="62"/>
      <c r="PVK112" s="62"/>
      <c r="PVL112" s="62"/>
      <c r="PVM112" s="62"/>
      <c r="PVN112" s="62"/>
      <c r="PVO112" s="62"/>
      <c r="PVP112" s="62"/>
      <c r="PVQ112" s="325"/>
      <c r="PVR112" s="325"/>
      <c r="PVS112" s="325"/>
      <c r="PVT112" s="325"/>
      <c r="PVU112" s="62"/>
      <c r="PVV112" s="325"/>
      <c r="PVW112" s="325"/>
      <c r="PVX112" s="325"/>
      <c r="PVY112" s="325"/>
      <c r="PVZ112" s="62"/>
      <c r="PWA112" s="325"/>
      <c r="PWB112" s="325"/>
      <c r="PWC112" s="325"/>
      <c r="PWD112" s="325"/>
      <c r="PWE112" s="325"/>
      <c r="PWF112" s="325"/>
      <c r="PWG112" s="325"/>
      <c r="PWH112" s="325"/>
      <c r="PWI112" s="325"/>
      <c r="PWJ112" s="325"/>
      <c r="PWK112" s="325"/>
      <c r="PWL112" s="325"/>
      <c r="PWM112" s="325"/>
      <c r="PWN112" s="325"/>
      <c r="PWO112" s="325"/>
      <c r="PWP112" s="325"/>
      <c r="PWQ112" s="325"/>
      <c r="PWR112" s="324"/>
      <c r="PWS112" s="62"/>
      <c r="PWT112" s="62"/>
      <c r="PWU112" s="62"/>
      <c r="PWV112" s="62"/>
      <c r="PWW112" s="62"/>
      <c r="PWX112" s="62"/>
      <c r="PWY112" s="62"/>
      <c r="PWZ112" s="62"/>
      <c r="PXA112" s="62"/>
      <c r="PXB112" s="62"/>
      <c r="PXC112" s="325"/>
      <c r="PXD112" s="325"/>
      <c r="PXE112" s="325"/>
      <c r="PXF112" s="325"/>
      <c r="PXG112" s="62"/>
      <c r="PXH112" s="325"/>
      <c r="PXI112" s="325"/>
      <c r="PXJ112" s="325"/>
      <c r="PXK112" s="325"/>
      <c r="PXL112" s="62"/>
      <c r="PXM112" s="325"/>
      <c r="PXN112" s="325"/>
      <c r="PXO112" s="325"/>
      <c r="PXP112" s="325"/>
      <c r="PXQ112" s="325"/>
      <c r="PXR112" s="325"/>
      <c r="PXS112" s="325"/>
      <c r="PXT112" s="325"/>
      <c r="PXU112" s="325"/>
      <c r="PXV112" s="325"/>
      <c r="PXW112" s="325"/>
      <c r="PXX112" s="325"/>
      <c r="PXY112" s="325"/>
      <c r="PXZ112" s="325"/>
      <c r="PYA112" s="325"/>
      <c r="PYB112" s="325"/>
      <c r="PYC112" s="325"/>
      <c r="PYD112" s="324"/>
      <c r="PYE112" s="62"/>
      <c r="PYF112" s="62"/>
      <c r="PYG112" s="62"/>
      <c r="PYH112" s="62"/>
      <c r="PYI112" s="62"/>
      <c r="PYJ112" s="62"/>
      <c r="PYK112" s="62"/>
      <c r="PYL112" s="62"/>
      <c r="PYM112" s="62"/>
      <c r="PYN112" s="62"/>
      <c r="PYO112" s="325"/>
      <c r="PYP112" s="325"/>
      <c r="PYQ112" s="325"/>
      <c r="PYR112" s="325"/>
      <c r="PYS112" s="62"/>
      <c r="PYT112" s="325"/>
      <c r="PYU112" s="325"/>
      <c r="PYV112" s="325"/>
      <c r="PYW112" s="325"/>
      <c r="PYX112" s="62"/>
      <c r="PYY112" s="325"/>
      <c r="PYZ112" s="325"/>
      <c r="PZA112" s="325"/>
      <c r="PZB112" s="325"/>
      <c r="PZC112" s="325"/>
      <c r="PZD112" s="325"/>
      <c r="PZE112" s="325"/>
      <c r="PZF112" s="325"/>
      <c r="PZG112" s="325"/>
      <c r="PZH112" s="325"/>
      <c r="PZI112" s="325"/>
      <c r="PZJ112" s="325"/>
      <c r="PZK112" s="325"/>
      <c r="PZL112" s="325"/>
      <c r="PZM112" s="325"/>
      <c r="PZN112" s="325"/>
      <c r="PZO112" s="325"/>
      <c r="PZP112" s="324"/>
      <c r="PZQ112" s="62"/>
      <c r="PZR112" s="62"/>
      <c r="PZS112" s="62"/>
      <c r="PZT112" s="62"/>
      <c r="PZU112" s="62"/>
      <c r="PZV112" s="62"/>
      <c r="PZW112" s="62"/>
      <c r="PZX112" s="62"/>
      <c r="PZY112" s="62"/>
      <c r="PZZ112" s="62"/>
      <c r="QAA112" s="325"/>
      <c r="QAB112" s="325"/>
      <c r="QAC112" s="325"/>
      <c r="QAD112" s="325"/>
      <c r="QAE112" s="62"/>
      <c r="QAF112" s="325"/>
      <c r="QAG112" s="325"/>
      <c r="QAH112" s="325"/>
      <c r="QAI112" s="325"/>
      <c r="QAJ112" s="62"/>
      <c r="QAK112" s="325"/>
      <c r="QAL112" s="325"/>
      <c r="QAM112" s="325"/>
      <c r="QAN112" s="325"/>
      <c r="QAO112" s="325"/>
      <c r="QAP112" s="325"/>
      <c r="QAQ112" s="325"/>
      <c r="QAR112" s="325"/>
      <c r="QAS112" s="325"/>
      <c r="QAT112" s="325"/>
      <c r="QAU112" s="325"/>
      <c r="QAV112" s="325"/>
      <c r="QAW112" s="325"/>
      <c r="QAX112" s="325"/>
      <c r="QAY112" s="325"/>
      <c r="QAZ112" s="325"/>
      <c r="QBA112" s="325"/>
      <c r="QBB112" s="324"/>
      <c r="QBC112" s="62"/>
      <c r="QBD112" s="62"/>
      <c r="QBE112" s="62"/>
      <c r="QBF112" s="62"/>
      <c r="QBG112" s="62"/>
      <c r="QBH112" s="62"/>
      <c r="QBI112" s="62"/>
      <c r="QBJ112" s="62"/>
      <c r="QBK112" s="62"/>
      <c r="QBL112" s="62"/>
      <c r="QBM112" s="325"/>
      <c r="QBN112" s="325"/>
      <c r="QBO112" s="325"/>
      <c r="QBP112" s="325"/>
      <c r="QBQ112" s="62"/>
      <c r="QBR112" s="325"/>
      <c r="QBS112" s="325"/>
      <c r="QBT112" s="325"/>
      <c r="QBU112" s="325"/>
      <c r="QBV112" s="62"/>
      <c r="QBW112" s="325"/>
      <c r="QBX112" s="325"/>
      <c r="QBY112" s="325"/>
      <c r="QBZ112" s="325"/>
      <c r="QCA112" s="325"/>
      <c r="QCB112" s="325"/>
      <c r="QCC112" s="325"/>
      <c r="QCD112" s="325"/>
      <c r="QCE112" s="325"/>
      <c r="QCF112" s="325"/>
      <c r="QCG112" s="325"/>
      <c r="QCH112" s="325"/>
      <c r="QCI112" s="325"/>
      <c r="QCJ112" s="325"/>
      <c r="QCK112" s="325"/>
      <c r="QCL112" s="325"/>
      <c r="QCM112" s="325"/>
      <c r="QCN112" s="324"/>
      <c r="QCO112" s="62"/>
      <c r="QCP112" s="62"/>
      <c r="QCQ112" s="62"/>
      <c r="QCR112" s="62"/>
      <c r="QCS112" s="62"/>
      <c r="QCT112" s="62"/>
      <c r="QCU112" s="62"/>
      <c r="QCV112" s="62"/>
      <c r="QCW112" s="62"/>
      <c r="QCX112" s="62"/>
      <c r="QCY112" s="325"/>
      <c r="QCZ112" s="325"/>
      <c r="QDA112" s="325"/>
      <c r="QDB112" s="325"/>
      <c r="QDC112" s="62"/>
      <c r="QDD112" s="325"/>
      <c r="QDE112" s="325"/>
      <c r="QDF112" s="325"/>
      <c r="QDG112" s="325"/>
      <c r="QDH112" s="62"/>
      <c r="QDI112" s="325"/>
      <c r="QDJ112" s="325"/>
      <c r="QDK112" s="325"/>
      <c r="QDL112" s="325"/>
      <c r="QDM112" s="325"/>
      <c r="QDN112" s="325"/>
      <c r="QDO112" s="325"/>
      <c r="QDP112" s="325"/>
      <c r="QDQ112" s="325"/>
      <c r="QDR112" s="325"/>
      <c r="QDS112" s="325"/>
      <c r="QDT112" s="325"/>
      <c r="QDU112" s="325"/>
      <c r="QDV112" s="325"/>
      <c r="QDW112" s="325"/>
      <c r="QDX112" s="325"/>
      <c r="QDY112" s="325"/>
      <c r="QDZ112" s="324"/>
      <c r="QEA112" s="62"/>
      <c r="QEB112" s="62"/>
      <c r="QEC112" s="62"/>
      <c r="QED112" s="62"/>
      <c r="QEE112" s="62"/>
      <c r="QEF112" s="62"/>
      <c r="QEG112" s="62"/>
      <c r="QEH112" s="62"/>
      <c r="QEI112" s="62"/>
      <c r="QEJ112" s="62"/>
      <c r="QEK112" s="325"/>
      <c r="QEL112" s="325"/>
      <c r="QEM112" s="325"/>
      <c r="QEN112" s="325"/>
      <c r="QEO112" s="62"/>
      <c r="QEP112" s="325"/>
      <c r="QEQ112" s="325"/>
      <c r="QER112" s="325"/>
      <c r="QES112" s="325"/>
      <c r="QET112" s="62"/>
      <c r="QEU112" s="325"/>
      <c r="QEV112" s="325"/>
      <c r="QEW112" s="325"/>
      <c r="QEX112" s="325"/>
      <c r="QEY112" s="325"/>
      <c r="QEZ112" s="325"/>
      <c r="QFA112" s="325"/>
      <c r="QFB112" s="325"/>
      <c r="QFC112" s="325"/>
      <c r="QFD112" s="325"/>
      <c r="QFE112" s="325"/>
      <c r="QFF112" s="325"/>
      <c r="QFG112" s="325"/>
      <c r="QFH112" s="325"/>
      <c r="QFI112" s="325"/>
      <c r="QFJ112" s="325"/>
      <c r="QFK112" s="325"/>
      <c r="QFL112" s="324"/>
      <c r="QFM112" s="62"/>
      <c r="QFN112" s="62"/>
      <c r="QFO112" s="62"/>
      <c r="QFP112" s="62"/>
      <c r="QFQ112" s="62"/>
      <c r="QFR112" s="62"/>
      <c r="QFS112" s="62"/>
      <c r="QFT112" s="62"/>
      <c r="QFU112" s="62"/>
      <c r="QFV112" s="62"/>
      <c r="QFW112" s="325"/>
      <c r="QFX112" s="325"/>
      <c r="QFY112" s="325"/>
      <c r="QFZ112" s="325"/>
      <c r="QGA112" s="62"/>
      <c r="QGB112" s="325"/>
      <c r="QGC112" s="325"/>
      <c r="QGD112" s="325"/>
      <c r="QGE112" s="325"/>
      <c r="QGF112" s="62"/>
      <c r="QGG112" s="325"/>
      <c r="QGH112" s="325"/>
      <c r="QGI112" s="325"/>
      <c r="QGJ112" s="325"/>
      <c r="QGK112" s="325"/>
      <c r="QGL112" s="325"/>
      <c r="QGM112" s="325"/>
      <c r="QGN112" s="325"/>
      <c r="QGO112" s="325"/>
      <c r="QGP112" s="325"/>
      <c r="QGQ112" s="325"/>
      <c r="QGR112" s="325"/>
      <c r="QGS112" s="325"/>
      <c r="QGT112" s="325"/>
      <c r="QGU112" s="325"/>
      <c r="QGV112" s="325"/>
      <c r="QGW112" s="325"/>
      <c r="QGX112" s="324"/>
      <c r="QGY112" s="62"/>
      <c r="QGZ112" s="62"/>
      <c r="QHA112" s="62"/>
      <c r="QHB112" s="62"/>
      <c r="QHC112" s="62"/>
      <c r="QHD112" s="62"/>
      <c r="QHE112" s="62"/>
      <c r="QHF112" s="62"/>
      <c r="QHG112" s="62"/>
      <c r="QHH112" s="62"/>
      <c r="QHI112" s="325"/>
      <c r="QHJ112" s="325"/>
      <c r="QHK112" s="325"/>
      <c r="QHL112" s="325"/>
      <c r="QHM112" s="62"/>
      <c r="QHN112" s="325"/>
      <c r="QHO112" s="325"/>
      <c r="QHP112" s="325"/>
      <c r="QHQ112" s="325"/>
      <c r="QHR112" s="62"/>
      <c r="QHS112" s="325"/>
      <c r="QHT112" s="325"/>
      <c r="QHU112" s="325"/>
      <c r="QHV112" s="325"/>
      <c r="QHW112" s="325"/>
      <c r="QHX112" s="325"/>
      <c r="QHY112" s="325"/>
      <c r="QHZ112" s="325"/>
      <c r="QIA112" s="325"/>
      <c r="QIB112" s="325"/>
      <c r="QIC112" s="325"/>
      <c r="QID112" s="325"/>
      <c r="QIE112" s="325"/>
      <c r="QIF112" s="325"/>
      <c r="QIG112" s="325"/>
      <c r="QIH112" s="325"/>
      <c r="QII112" s="325"/>
      <c r="QIJ112" s="324"/>
      <c r="QIK112" s="62"/>
      <c r="QIL112" s="62"/>
      <c r="QIM112" s="62"/>
      <c r="QIN112" s="62"/>
      <c r="QIO112" s="62"/>
      <c r="QIP112" s="62"/>
      <c r="QIQ112" s="62"/>
      <c r="QIR112" s="62"/>
      <c r="QIS112" s="62"/>
      <c r="QIT112" s="62"/>
      <c r="QIU112" s="325"/>
      <c r="QIV112" s="325"/>
      <c r="QIW112" s="325"/>
      <c r="QIX112" s="325"/>
      <c r="QIY112" s="62"/>
      <c r="QIZ112" s="325"/>
      <c r="QJA112" s="325"/>
      <c r="QJB112" s="325"/>
      <c r="QJC112" s="325"/>
      <c r="QJD112" s="62"/>
      <c r="QJE112" s="325"/>
      <c r="QJF112" s="325"/>
      <c r="QJG112" s="325"/>
      <c r="QJH112" s="325"/>
      <c r="QJI112" s="325"/>
      <c r="QJJ112" s="325"/>
      <c r="QJK112" s="325"/>
      <c r="QJL112" s="325"/>
      <c r="QJM112" s="325"/>
      <c r="QJN112" s="325"/>
      <c r="QJO112" s="325"/>
      <c r="QJP112" s="325"/>
      <c r="QJQ112" s="325"/>
      <c r="QJR112" s="325"/>
      <c r="QJS112" s="325"/>
      <c r="QJT112" s="325"/>
      <c r="QJU112" s="325"/>
      <c r="QJV112" s="324"/>
      <c r="QJW112" s="62"/>
      <c r="QJX112" s="62"/>
      <c r="QJY112" s="62"/>
      <c r="QJZ112" s="62"/>
      <c r="QKA112" s="62"/>
      <c r="QKB112" s="62"/>
      <c r="QKC112" s="62"/>
      <c r="QKD112" s="62"/>
      <c r="QKE112" s="62"/>
      <c r="QKF112" s="62"/>
      <c r="QKG112" s="325"/>
      <c r="QKH112" s="325"/>
      <c r="QKI112" s="325"/>
      <c r="QKJ112" s="325"/>
      <c r="QKK112" s="62"/>
      <c r="QKL112" s="325"/>
      <c r="QKM112" s="325"/>
      <c r="QKN112" s="325"/>
      <c r="QKO112" s="325"/>
      <c r="QKP112" s="62"/>
      <c r="QKQ112" s="325"/>
      <c r="QKR112" s="325"/>
      <c r="QKS112" s="325"/>
      <c r="QKT112" s="325"/>
      <c r="QKU112" s="325"/>
      <c r="QKV112" s="325"/>
      <c r="QKW112" s="325"/>
      <c r="QKX112" s="325"/>
      <c r="QKY112" s="325"/>
      <c r="QKZ112" s="325"/>
      <c r="QLA112" s="325"/>
      <c r="QLB112" s="325"/>
      <c r="QLC112" s="325"/>
      <c r="QLD112" s="325"/>
      <c r="QLE112" s="325"/>
      <c r="QLF112" s="325"/>
      <c r="QLG112" s="325"/>
      <c r="QLH112" s="324"/>
      <c r="QLI112" s="62"/>
      <c r="QLJ112" s="62"/>
      <c r="QLK112" s="62"/>
      <c r="QLL112" s="62"/>
      <c r="QLM112" s="62"/>
      <c r="QLN112" s="62"/>
      <c r="QLO112" s="62"/>
      <c r="QLP112" s="62"/>
      <c r="QLQ112" s="62"/>
      <c r="QLR112" s="62"/>
      <c r="QLS112" s="325"/>
      <c r="QLT112" s="325"/>
      <c r="QLU112" s="325"/>
      <c r="QLV112" s="325"/>
      <c r="QLW112" s="62"/>
      <c r="QLX112" s="325"/>
      <c r="QLY112" s="325"/>
      <c r="QLZ112" s="325"/>
      <c r="QMA112" s="325"/>
      <c r="QMB112" s="62"/>
      <c r="QMC112" s="325"/>
      <c r="QMD112" s="325"/>
      <c r="QME112" s="325"/>
      <c r="QMF112" s="325"/>
      <c r="QMG112" s="325"/>
      <c r="QMH112" s="325"/>
      <c r="QMI112" s="325"/>
      <c r="QMJ112" s="325"/>
      <c r="QMK112" s="325"/>
      <c r="QML112" s="325"/>
      <c r="QMM112" s="325"/>
      <c r="QMN112" s="325"/>
      <c r="QMO112" s="325"/>
      <c r="QMP112" s="325"/>
      <c r="QMQ112" s="325"/>
      <c r="QMR112" s="325"/>
      <c r="QMS112" s="325"/>
      <c r="QMT112" s="324"/>
      <c r="QMU112" s="62"/>
      <c r="QMV112" s="62"/>
      <c r="QMW112" s="62"/>
      <c r="QMX112" s="62"/>
      <c r="QMY112" s="62"/>
      <c r="QMZ112" s="62"/>
      <c r="QNA112" s="62"/>
      <c r="QNB112" s="62"/>
      <c r="QNC112" s="62"/>
      <c r="QND112" s="62"/>
      <c r="QNE112" s="325"/>
      <c r="QNF112" s="325"/>
      <c r="QNG112" s="325"/>
      <c r="QNH112" s="325"/>
      <c r="QNI112" s="62"/>
      <c r="QNJ112" s="325"/>
      <c r="QNK112" s="325"/>
      <c r="QNL112" s="325"/>
      <c r="QNM112" s="325"/>
      <c r="QNN112" s="62"/>
      <c r="QNO112" s="325"/>
      <c r="QNP112" s="325"/>
      <c r="QNQ112" s="325"/>
      <c r="QNR112" s="325"/>
      <c r="QNS112" s="325"/>
      <c r="QNT112" s="325"/>
      <c r="QNU112" s="325"/>
      <c r="QNV112" s="325"/>
      <c r="QNW112" s="325"/>
      <c r="QNX112" s="325"/>
      <c r="QNY112" s="325"/>
      <c r="QNZ112" s="325"/>
      <c r="QOA112" s="325"/>
      <c r="QOB112" s="325"/>
      <c r="QOC112" s="325"/>
      <c r="QOD112" s="325"/>
      <c r="QOE112" s="325"/>
      <c r="QOF112" s="324"/>
      <c r="QOG112" s="62"/>
      <c r="QOH112" s="62"/>
      <c r="QOI112" s="62"/>
      <c r="QOJ112" s="62"/>
      <c r="QOK112" s="62"/>
      <c r="QOL112" s="62"/>
      <c r="QOM112" s="62"/>
      <c r="QON112" s="62"/>
      <c r="QOO112" s="62"/>
      <c r="QOP112" s="62"/>
      <c r="QOQ112" s="325"/>
      <c r="QOR112" s="325"/>
      <c r="QOS112" s="325"/>
      <c r="QOT112" s="325"/>
      <c r="QOU112" s="62"/>
      <c r="QOV112" s="325"/>
      <c r="QOW112" s="325"/>
      <c r="QOX112" s="325"/>
      <c r="QOY112" s="325"/>
      <c r="QOZ112" s="62"/>
      <c r="QPA112" s="325"/>
      <c r="QPB112" s="325"/>
      <c r="QPC112" s="325"/>
      <c r="QPD112" s="325"/>
      <c r="QPE112" s="325"/>
      <c r="QPF112" s="325"/>
      <c r="QPG112" s="325"/>
      <c r="QPH112" s="325"/>
      <c r="QPI112" s="325"/>
      <c r="QPJ112" s="325"/>
      <c r="QPK112" s="325"/>
      <c r="QPL112" s="325"/>
      <c r="QPM112" s="325"/>
      <c r="QPN112" s="325"/>
      <c r="QPO112" s="325"/>
      <c r="QPP112" s="325"/>
      <c r="QPQ112" s="325"/>
      <c r="QPR112" s="324"/>
      <c r="QPS112" s="62"/>
      <c r="QPT112" s="62"/>
      <c r="QPU112" s="62"/>
      <c r="QPV112" s="62"/>
      <c r="QPW112" s="62"/>
      <c r="QPX112" s="62"/>
      <c r="QPY112" s="62"/>
      <c r="QPZ112" s="62"/>
      <c r="QQA112" s="62"/>
      <c r="QQB112" s="62"/>
      <c r="QQC112" s="325"/>
      <c r="QQD112" s="325"/>
      <c r="QQE112" s="325"/>
      <c r="QQF112" s="325"/>
      <c r="QQG112" s="62"/>
      <c r="QQH112" s="325"/>
      <c r="QQI112" s="325"/>
      <c r="QQJ112" s="325"/>
      <c r="QQK112" s="325"/>
      <c r="QQL112" s="62"/>
      <c r="QQM112" s="325"/>
      <c r="QQN112" s="325"/>
      <c r="QQO112" s="325"/>
      <c r="QQP112" s="325"/>
      <c r="QQQ112" s="325"/>
      <c r="QQR112" s="325"/>
      <c r="QQS112" s="325"/>
      <c r="QQT112" s="325"/>
      <c r="QQU112" s="325"/>
      <c r="QQV112" s="325"/>
      <c r="QQW112" s="325"/>
      <c r="QQX112" s="325"/>
      <c r="QQY112" s="325"/>
      <c r="QQZ112" s="325"/>
      <c r="QRA112" s="325"/>
      <c r="QRB112" s="325"/>
      <c r="QRC112" s="325"/>
      <c r="QRD112" s="324"/>
      <c r="QRE112" s="62"/>
      <c r="QRF112" s="62"/>
      <c r="QRG112" s="62"/>
      <c r="QRH112" s="62"/>
      <c r="QRI112" s="62"/>
      <c r="QRJ112" s="62"/>
      <c r="QRK112" s="62"/>
      <c r="QRL112" s="62"/>
      <c r="QRM112" s="62"/>
      <c r="QRN112" s="62"/>
      <c r="QRO112" s="325"/>
      <c r="QRP112" s="325"/>
      <c r="QRQ112" s="325"/>
      <c r="QRR112" s="325"/>
      <c r="QRS112" s="62"/>
      <c r="QRT112" s="325"/>
      <c r="QRU112" s="325"/>
      <c r="QRV112" s="325"/>
      <c r="QRW112" s="325"/>
      <c r="QRX112" s="62"/>
      <c r="QRY112" s="325"/>
      <c r="QRZ112" s="325"/>
      <c r="QSA112" s="325"/>
      <c r="QSB112" s="325"/>
      <c r="QSC112" s="325"/>
      <c r="QSD112" s="325"/>
      <c r="QSE112" s="325"/>
      <c r="QSF112" s="325"/>
      <c r="QSG112" s="325"/>
      <c r="QSH112" s="325"/>
      <c r="QSI112" s="325"/>
      <c r="QSJ112" s="325"/>
      <c r="QSK112" s="325"/>
      <c r="QSL112" s="325"/>
      <c r="QSM112" s="325"/>
      <c r="QSN112" s="325"/>
      <c r="QSO112" s="325"/>
      <c r="QSP112" s="324"/>
      <c r="QSQ112" s="62"/>
      <c r="QSR112" s="62"/>
      <c r="QSS112" s="62"/>
      <c r="QST112" s="62"/>
      <c r="QSU112" s="62"/>
      <c r="QSV112" s="62"/>
      <c r="QSW112" s="62"/>
      <c r="QSX112" s="62"/>
      <c r="QSY112" s="62"/>
      <c r="QSZ112" s="62"/>
      <c r="QTA112" s="325"/>
      <c r="QTB112" s="325"/>
      <c r="QTC112" s="325"/>
      <c r="QTD112" s="325"/>
      <c r="QTE112" s="62"/>
      <c r="QTF112" s="325"/>
      <c r="QTG112" s="325"/>
      <c r="QTH112" s="325"/>
      <c r="QTI112" s="325"/>
      <c r="QTJ112" s="62"/>
      <c r="QTK112" s="325"/>
      <c r="QTL112" s="325"/>
      <c r="QTM112" s="325"/>
      <c r="QTN112" s="325"/>
      <c r="QTO112" s="325"/>
      <c r="QTP112" s="325"/>
      <c r="QTQ112" s="325"/>
      <c r="QTR112" s="325"/>
      <c r="QTS112" s="325"/>
      <c r="QTT112" s="325"/>
      <c r="QTU112" s="325"/>
      <c r="QTV112" s="325"/>
      <c r="QTW112" s="325"/>
      <c r="QTX112" s="325"/>
      <c r="QTY112" s="325"/>
      <c r="QTZ112" s="325"/>
      <c r="QUA112" s="325"/>
      <c r="QUB112" s="324"/>
      <c r="QUC112" s="62"/>
      <c r="QUD112" s="62"/>
      <c r="QUE112" s="62"/>
      <c r="QUF112" s="62"/>
      <c r="QUG112" s="62"/>
      <c r="QUH112" s="62"/>
      <c r="QUI112" s="62"/>
      <c r="QUJ112" s="62"/>
      <c r="QUK112" s="62"/>
      <c r="QUL112" s="62"/>
      <c r="QUM112" s="325"/>
      <c r="QUN112" s="325"/>
      <c r="QUO112" s="325"/>
      <c r="QUP112" s="325"/>
      <c r="QUQ112" s="62"/>
      <c r="QUR112" s="325"/>
      <c r="QUS112" s="325"/>
      <c r="QUT112" s="325"/>
      <c r="QUU112" s="325"/>
      <c r="QUV112" s="62"/>
      <c r="QUW112" s="325"/>
      <c r="QUX112" s="325"/>
      <c r="QUY112" s="325"/>
      <c r="QUZ112" s="325"/>
      <c r="QVA112" s="325"/>
      <c r="QVB112" s="325"/>
      <c r="QVC112" s="325"/>
      <c r="QVD112" s="325"/>
      <c r="QVE112" s="325"/>
      <c r="QVF112" s="325"/>
      <c r="QVG112" s="325"/>
      <c r="QVH112" s="325"/>
      <c r="QVI112" s="325"/>
      <c r="QVJ112" s="325"/>
      <c r="QVK112" s="325"/>
      <c r="QVL112" s="325"/>
      <c r="QVM112" s="325"/>
      <c r="QVN112" s="324"/>
      <c r="QVO112" s="62"/>
      <c r="QVP112" s="62"/>
      <c r="QVQ112" s="62"/>
      <c r="QVR112" s="62"/>
      <c r="QVS112" s="62"/>
      <c r="QVT112" s="62"/>
      <c r="QVU112" s="62"/>
      <c r="QVV112" s="62"/>
      <c r="QVW112" s="62"/>
      <c r="QVX112" s="62"/>
      <c r="QVY112" s="325"/>
      <c r="QVZ112" s="325"/>
      <c r="QWA112" s="325"/>
      <c r="QWB112" s="325"/>
      <c r="QWC112" s="62"/>
      <c r="QWD112" s="325"/>
      <c r="QWE112" s="325"/>
      <c r="QWF112" s="325"/>
      <c r="QWG112" s="325"/>
      <c r="QWH112" s="62"/>
      <c r="QWI112" s="325"/>
      <c r="QWJ112" s="325"/>
      <c r="QWK112" s="325"/>
      <c r="QWL112" s="325"/>
      <c r="QWM112" s="325"/>
      <c r="QWN112" s="325"/>
      <c r="QWO112" s="325"/>
      <c r="QWP112" s="325"/>
      <c r="QWQ112" s="325"/>
      <c r="QWR112" s="325"/>
      <c r="QWS112" s="325"/>
      <c r="QWT112" s="325"/>
      <c r="QWU112" s="325"/>
      <c r="QWV112" s="325"/>
      <c r="QWW112" s="325"/>
      <c r="QWX112" s="325"/>
      <c r="QWY112" s="325"/>
      <c r="QWZ112" s="324"/>
      <c r="QXA112" s="62"/>
      <c r="QXB112" s="62"/>
      <c r="QXC112" s="62"/>
      <c r="QXD112" s="62"/>
      <c r="QXE112" s="62"/>
      <c r="QXF112" s="62"/>
      <c r="QXG112" s="62"/>
      <c r="QXH112" s="62"/>
      <c r="QXI112" s="62"/>
      <c r="QXJ112" s="62"/>
      <c r="QXK112" s="325"/>
      <c r="QXL112" s="325"/>
      <c r="QXM112" s="325"/>
      <c r="QXN112" s="325"/>
      <c r="QXO112" s="62"/>
      <c r="QXP112" s="325"/>
      <c r="QXQ112" s="325"/>
      <c r="QXR112" s="325"/>
      <c r="QXS112" s="325"/>
      <c r="QXT112" s="62"/>
      <c r="QXU112" s="325"/>
      <c r="QXV112" s="325"/>
      <c r="QXW112" s="325"/>
      <c r="QXX112" s="325"/>
      <c r="QXY112" s="325"/>
      <c r="QXZ112" s="325"/>
      <c r="QYA112" s="325"/>
      <c r="QYB112" s="325"/>
      <c r="QYC112" s="325"/>
      <c r="QYD112" s="325"/>
      <c r="QYE112" s="325"/>
      <c r="QYF112" s="325"/>
      <c r="QYG112" s="325"/>
      <c r="QYH112" s="325"/>
      <c r="QYI112" s="325"/>
      <c r="QYJ112" s="325"/>
      <c r="QYK112" s="325"/>
      <c r="QYL112" s="324"/>
      <c r="QYM112" s="62"/>
      <c r="QYN112" s="62"/>
      <c r="QYO112" s="62"/>
      <c r="QYP112" s="62"/>
      <c r="QYQ112" s="62"/>
      <c r="QYR112" s="62"/>
      <c r="QYS112" s="62"/>
      <c r="QYT112" s="62"/>
      <c r="QYU112" s="62"/>
      <c r="QYV112" s="62"/>
      <c r="QYW112" s="325"/>
      <c r="QYX112" s="325"/>
      <c r="QYY112" s="325"/>
      <c r="QYZ112" s="325"/>
      <c r="QZA112" s="62"/>
      <c r="QZB112" s="325"/>
      <c r="QZC112" s="325"/>
      <c r="QZD112" s="325"/>
      <c r="QZE112" s="325"/>
      <c r="QZF112" s="62"/>
      <c r="QZG112" s="325"/>
      <c r="QZH112" s="325"/>
      <c r="QZI112" s="325"/>
      <c r="QZJ112" s="325"/>
      <c r="QZK112" s="325"/>
      <c r="QZL112" s="325"/>
      <c r="QZM112" s="325"/>
      <c r="QZN112" s="325"/>
      <c r="QZO112" s="325"/>
      <c r="QZP112" s="325"/>
      <c r="QZQ112" s="325"/>
      <c r="QZR112" s="325"/>
      <c r="QZS112" s="325"/>
      <c r="QZT112" s="325"/>
      <c r="QZU112" s="325"/>
      <c r="QZV112" s="325"/>
      <c r="QZW112" s="325"/>
      <c r="QZX112" s="324"/>
      <c r="QZY112" s="62"/>
      <c r="QZZ112" s="62"/>
      <c r="RAA112" s="62"/>
      <c r="RAB112" s="62"/>
      <c r="RAC112" s="62"/>
      <c r="RAD112" s="62"/>
      <c r="RAE112" s="62"/>
      <c r="RAF112" s="62"/>
      <c r="RAG112" s="62"/>
      <c r="RAH112" s="62"/>
      <c r="RAI112" s="325"/>
      <c r="RAJ112" s="325"/>
      <c r="RAK112" s="325"/>
      <c r="RAL112" s="325"/>
      <c r="RAM112" s="62"/>
      <c r="RAN112" s="325"/>
      <c r="RAO112" s="325"/>
      <c r="RAP112" s="325"/>
      <c r="RAQ112" s="325"/>
      <c r="RAR112" s="62"/>
      <c r="RAS112" s="325"/>
      <c r="RAT112" s="325"/>
      <c r="RAU112" s="325"/>
      <c r="RAV112" s="325"/>
      <c r="RAW112" s="325"/>
      <c r="RAX112" s="325"/>
      <c r="RAY112" s="325"/>
      <c r="RAZ112" s="325"/>
      <c r="RBA112" s="325"/>
      <c r="RBB112" s="325"/>
      <c r="RBC112" s="325"/>
      <c r="RBD112" s="325"/>
      <c r="RBE112" s="325"/>
      <c r="RBF112" s="325"/>
      <c r="RBG112" s="325"/>
      <c r="RBH112" s="325"/>
      <c r="RBI112" s="325"/>
      <c r="RBJ112" s="324"/>
      <c r="RBK112" s="62"/>
      <c r="RBL112" s="62"/>
      <c r="RBM112" s="62"/>
      <c r="RBN112" s="62"/>
      <c r="RBO112" s="62"/>
      <c r="RBP112" s="62"/>
      <c r="RBQ112" s="62"/>
      <c r="RBR112" s="62"/>
      <c r="RBS112" s="62"/>
      <c r="RBT112" s="62"/>
      <c r="RBU112" s="325"/>
      <c r="RBV112" s="325"/>
      <c r="RBW112" s="325"/>
      <c r="RBX112" s="325"/>
      <c r="RBY112" s="62"/>
      <c r="RBZ112" s="325"/>
      <c r="RCA112" s="325"/>
      <c r="RCB112" s="325"/>
      <c r="RCC112" s="325"/>
      <c r="RCD112" s="62"/>
      <c r="RCE112" s="325"/>
      <c r="RCF112" s="325"/>
      <c r="RCG112" s="325"/>
      <c r="RCH112" s="325"/>
      <c r="RCI112" s="325"/>
      <c r="RCJ112" s="325"/>
      <c r="RCK112" s="325"/>
      <c r="RCL112" s="325"/>
      <c r="RCM112" s="325"/>
      <c r="RCN112" s="325"/>
      <c r="RCO112" s="325"/>
      <c r="RCP112" s="325"/>
      <c r="RCQ112" s="325"/>
      <c r="RCR112" s="325"/>
      <c r="RCS112" s="325"/>
      <c r="RCT112" s="325"/>
      <c r="RCU112" s="325"/>
      <c r="RCV112" s="324"/>
      <c r="RCW112" s="62"/>
      <c r="RCX112" s="62"/>
      <c r="RCY112" s="62"/>
      <c r="RCZ112" s="62"/>
      <c r="RDA112" s="62"/>
      <c r="RDB112" s="62"/>
      <c r="RDC112" s="62"/>
      <c r="RDD112" s="62"/>
      <c r="RDE112" s="62"/>
      <c r="RDF112" s="62"/>
      <c r="RDG112" s="325"/>
      <c r="RDH112" s="325"/>
      <c r="RDI112" s="325"/>
      <c r="RDJ112" s="325"/>
      <c r="RDK112" s="62"/>
      <c r="RDL112" s="325"/>
      <c r="RDM112" s="325"/>
      <c r="RDN112" s="325"/>
      <c r="RDO112" s="325"/>
      <c r="RDP112" s="62"/>
      <c r="RDQ112" s="325"/>
      <c r="RDR112" s="325"/>
      <c r="RDS112" s="325"/>
      <c r="RDT112" s="325"/>
      <c r="RDU112" s="325"/>
      <c r="RDV112" s="325"/>
      <c r="RDW112" s="325"/>
      <c r="RDX112" s="325"/>
      <c r="RDY112" s="325"/>
      <c r="RDZ112" s="325"/>
      <c r="REA112" s="325"/>
      <c r="REB112" s="325"/>
      <c r="REC112" s="325"/>
      <c r="RED112" s="325"/>
      <c r="REE112" s="325"/>
      <c r="REF112" s="325"/>
      <c r="REG112" s="325"/>
      <c r="REH112" s="324"/>
      <c r="REI112" s="62"/>
      <c r="REJ112" s="62"/>
      <c r="REK112" s="62"/>
      <c r="REL112" s="62"/>
      <c r="REM112" s="62"/>
      <c r="REN112" s="62"/>
      <c r="REO112" s="62"/>
      <c r="REP112" s="62"/>
      <c r="REQ112" s="62"/>
      <c r="RER112" s="62"/>
      <c r="RES112" s="325"/>
      <c r="RET112" s="325"/>
      <c r="REU112" s="325"/>
      <c r="REV112" s="325"/>
      <c r="REW112" s="62"/>
      <c r="REX112" s="325"/>
      <c r="REY112" s="325"/>
      <c r="REZ112" s="325"/>
      <c r="RFA112" s="325"/>
      <c r="RFB112" s="62"/>
      <c r="RFC112" s="325"/>
      <c r="RFD112" s="325"/>
      <c r="RFE112" s="325"/>
      <c r="RFF112" s="325"/>
      <c r="RFG112" s="325"/>
      <c r="RFH112" s="325"/>
      <c r="RFI112" s="325"/>
      <c r="RFJ112" s="325"/>
      <c r="RFK112" s="325"/>
      <c r="RFL112" s="325"/>
      <c r="RFM112" s="325"/>
      <c r="RFN112" s="325"/>
      <c r="RFO112" s="325"/>
      <c r="RFP112" s="325"/>
      <c r="RFQ112" s="325"/>
      <c r="RFR112" s="325"/>
      <c r="RFS112" s="325"/>
      <c r="RFT112" s="324"/>
      <c r="RFU112" s="62"/>
      <c r="RFV112" s="62"/>
      <c r="RFW112" s="62"/>
      <c r="RFX112" s="62"/>
      <c r="RFY112" s="62"/>
      <c r="RFZ112" s="62"/>
      <c r="RGA112" s="62"/>
      <c r="RGB112" s="62"/>
      <c r="RGC112" s="62"/>
      <c r="RGD112" s="62"/>
      <c r="RGE112" s="325"/>
      <c r="RGF112" s="325"/>
      <c r="RGG112" s="325"/>
      <c r="RGH112" s="325"/>
      <c r="RGI112" s="62"/>
      <c r="RGJ112" s="325"/>
      <c r="RGK112" s="325"/>
      <c r="RGL112" s="325"/>
      <c r="RGM112" s="325"/>
      <c r="RGN112" s="62"/>
      <c r="RGO112" s="325"/>
      <c r="RGP112" s="325"/>
      <c r="RGQ112" s="325"/>
      <c r="RGR112" s="325"/>
      <c r="RGS112" s="325"/>
      <c r="RGT112" s="325"/>
      <c r="RGU112" s="325"/>
      <c r="RGV112" s="325"/>
      <c r="RGW112" s="325"/>
      <c r="RGX112" s="325"/>
      <c r="RGY112" s="325"/>
      <c r="RGZ112" s="325"/>
      <c r="RHA112" s="325"/>
      <c r="RHB112" s="325"/>
      <c r="RHC112" s="325"/>
      <c r="RHD112" s="325"/>
      <c r="RHE112" s="325"/>
      <c r="RHF112" s="324"/>
      <c r="RHG112" s="62"/>
      <c r="RHH112" s="62"/>
      <c r="RHI112" s="62"/>
      <c r="RHJ112" s="62"/>
      <c r="RHK112" s="62"/>
      <c r="RHL112" s="62"/>
      <c r="RHM112" s="62"/>
      <c r="RHN112" s="62"/>
      <c r="RHO112" s="62"/>
      <c r="RHP112" s="62"/>
      <c r="RHQ112" s="325"/>
      <c r="RHR112" s="325"/>
      <c r="RHS112" s="325"/>
      <c r="RHT112" s="325"/>
      <c r="RHU112" s="62"/>
      <c r="RHV112" s="325"/>
      <c r="RHW112" s="325"/>
      <c r="RHX112" s="325"/>
      <c r="RHY112" s="325"/>
      <c r="RHZ112" s="62"/>
      <c r="RIA112" s="325"/>
      <c r="RIB112" s="325"/>
      <c r="RIC112" s="325"/>
      <c r="RID112" s="325"/>
      <c r="RIE112" s="325"/>
      <c r="RIF112" s="325"/>
      <c r="RIG112" s="325"/>
      <c r="RIH112" s="325"/>
      <c r="RII112" s="325"/>
      <c r="RIJ112" s="325"/>
      <c r="RIK112" s="325"/>
      <c r="RIL112" s="325"/>
      <c r="RIM112" s="325"/>
      <c r="RIN112" s="325"/>
      <c r="RIO112" s="325"/>
      <c r="RIP112" s="325"/>
      <c r="RIQ112" s="325"/>
      <c r="RIR112" s="324"/>
      <c r="RIS112" s="62"/>
      <c r="RIT112" s="62"/>
      <c r="RIU112" s="62"/>
      <c r="RIV112" s="62"/>
      <c r="RIW112" s="62"/>
      <c r="RIX112" s="62"/>
      <c r="RIY112" s="62"/>
      <c r="RIZ112" s="62"/>
      <c r="RJA112" s="62"/>
      <c r="RJB112" s="62"/>
      <c r="RJC112" s="325"/>
      <c r="RJD112" s="325"/>
      <c r="RJE112" s="325"/>
      <c r="RJF112" s="325"/>
      <c r="RJG112" s="62"/>
      <c r="RJH112" s="325"/>
      <c r="RJI112" s="325"/>
      <c r="RJJ112" s="325"/>
      <c r="RJK112" s="325"/>
      <c r="RJL112" s="62"/>
      <c r="RJM112" s="325"/>
      <c r="RJN112" s="325"/>
      <c r="RJO112" s="325"/>
      <c r="RJP112" s="325"/>
      <c r="RJQ112" s="325"/>
      <c r="RJR112" s="325"/>
      <c r="RJS112" s="325"/>
      <c r="RJT112" s="325"/>
      <c r="RJU112" s="325"/>
      <c r="RJV112" s="325"/>
      <c r="RJW112" s="325"/>
      <c r="RJX112" s="325"/>
      <c r="RJY112" s="325"/>
      <c r="RJZ112" s="325"/>
      <c r="RKA112" s="325"/>
      <c r="RKB112" s="325"/>
      <c r="RKC112" s="325"/>
      <c r="RKD112" s="324"/>
      <c r="RKE112" s="62"/>
      <c r="RKF112" s="62"/>
      <c r="RKG112" s="62"/>
      <c r="RKH112" s="62"/>
      <c r="RKI112" s="62"/>
      <c r="RKJ112" s="62"/>
      <c r="RKK112" s="62"/>
      <c r="RKL112" s="62"/>
      <c r="RKM112" s="62"/>
      <c r="RKN112" s="62"/>
      <c r="RKO112" s="325"/>
      <c r="RKP112" s="325"/>
      <c r="RKQ112" s="325"/>
      <c r="RKR112" s="325"/>
      <c r="RKS112" s="62"/>
      <c r="RKT112" s="325"/>
      <c r="RKU112" s="325"/>
      <c r="RKV112" s="325"/>
      <c r="RKW112" s="325"/>
      <c r="RKX112" s="62"/>
      <c r="RKY112" s="325"/>
      <c r="RKZ112" s="325"/>
      <c r="RLA112" s="325"/>
      <c r="RLB112" s="325"/>
      <c r="RLC112" s="325"/>
      <c r="RLD112" s="325"/>
      <c r="RLE112" s="325"/>
      <c r="RLF112" s="325"/>
      <c r="RLG112" s="325"/>
      <c r="RLH112" s="325"/>
      <c r="RLI112" s="325"/>
      <c r="RLJ112" s="325"/>
      <c r="RLK112" s="325"/>
      <c r="RLL112" s="325"/>
      <c r="RLM112" s="325"/>
      <c r="RLN112" s="325"/>
      <c r="RLO112" s="325"/>
      <c r="RLP112" s="324"/>
      <c r="RLQ112" s="62"/>
      <c r="RLR112" s="62"/>
      <c r="RLS112" s="62"/>
      <c r="RLT112" s="62"/>
      <c r="RLU112" s="62"/>
      <c r="RLV112" s="62"/>
      <c r="RLW112" s="62"/>
      <c r="RLX112" s="62"/>
      <c r="RLY112" s="62"/>
      <c r="RLZ112" s="62"/>
      <c r="RMA112" s="325"/>
      <c r="RMB112" s="325"/>
      <c r="RMC112" s="325"/>
      <c r="RMD112" s="325"/>
      <c r="RME112" s="62"/>
      <c r="RMF112" s="325"/>
      <c r="RMG112" s="325"/>
      <c r="RMH112" s="325"/>
      <c r="RMI112" s="325"/>
      <c r="RMJ112" s="62"/>
      <c r="RMK112" s="325"/>
      <c r="RML112" s="325"/>
      <c r="RMM112" s="325"/>
      <c r="RMN112" s="325"/>
      <c r="RMO112" s="325"/>
      <c r="RMP112" s="325"/>
      <c r="RMQ112" s="325"/>
      <c r="RMR112" s="325"/>
      <c r="RMS112" s="325"/>
      <c r="RMT112" s="325"/>
      <c r="RMU112" s="325"/>
      <c r="RMV112" s="325"/>
      <c r="RMW112" s="325"/>
      <c r="RMX112" s="325"/>
      <c r="RMY112" s="325"/>
      <c r="RMZ112" s="325"/>
      <c r="RNA112" s="325"/>
      <c r="RNB112" s="324"/>
      <c r="RNC112" s="62"/>
      <c r="RND112" s="62"/>
      <c r="RNE112" s="62"/>
      <c r="RNF112" s="62"/>
      <c r="RNG112" s="62"/>
      <c r="RNH112" s="62"/>
      <c r="RNI112" s="62"/>
      <c r="RNJ112" s="62"/>
      <c r="RNK112" s="62"/>
      <c r="RNL112" s="62"/>
      <c r="RNM112" s="325"/>
      <c r="RNN112" s="325"/>
      <c r="RNO112" s="325"/>
      <c r="RNP112" s="325"/>
      <c r="RNQ112" s="62"/>
      <c r="RNR112" s="325"/>
      <c r="RNS112" s="325"/>
      <c r="RNT112" s="325"/>
      <c r="RNU112" s="325"/>
      <c r="RNV112" s="62"/>
      <c r="RNW112" s="325"/>
      <c r="RNX112" s="325"/>
      <c r="RNY112" s="325"/>
      <c r="RNZ112" s="325"/>
      <c r="ROA112" s="325"/>
      <c r="ROB112" s="325"/>
      <c r="ROC112" s="325"/>
      <c r="ROD112" s="325"/>
      <c r="ROE112" s="325"/>
      <c r="ROF112" s="325"/>
      <c r="ROG112" s="325"/>
      <c r="ROH112" s="325"/>
      <c r="ROI112" s="325"/>
      <c r="ROJ112" s="325"/>
      <c r="ROK112" s="325"/>
      <c r="ROL112" s="325"/>
      <c r="ROM112" s="325"/>
      <c r="RON112" s="324"/>
      <c r="ROO112" s="62"/>
      <c r="ROP112" s="62"/>
      <c r="ROQ112" s="62"/>
      <c r="ROR112" s="62"/>
      <c r="ROS112" s="62"/>
      <c r="ROT112" s="62"/>
      <c r="ROU112" s="62"/>
      <c r="ROV112" s="62"/>
      <c r="ROW112" s="62"/>
      <c r="ROX112" s="62"/>
      <c r="ROY112" s="325"/>
      <c r="ROZ112" s="325"/>
      <c r="RPA112" s="325"/>
      <c r="RPB112" s="325"/>
      <c r="RPC112" s="62"/>
      <c r="RPD112" s="325"/>
      <c r="RPE112" s="325"/>
      <c r="RPF112" s="325"/>
      <c r="RPG112" s="325"/>
      <c r="RPH112" s="62"/>
      <c r="RPI112" s="325"/>
      <c r="RPJ112" s="325"/>
      <c r="RPK112" s="325"/>
      <c r="RPL112" s="325"/>
      <c r="RPM112" s="325"/>
      <c r="RPN112" s="325"/>
      <c r="RPO112" s="325"/>
      <c r="RPP112" s="325"/>
      <c r="RPQ112" s="325"/>
      <c r="RPR112" s="325"/>
      <c r="RPS112" s="325"/>
      <c r="RPT112" s="325"/>
      <c r="RPU112" s="325"/>
      <c r="RPV112" s="325"/>
      <c r="RPW112" s="325"/>
      <c r="RPX112" s="325"/>
      <c r="RPY112" s="325"/>
      <c r="RPZ112" s="324"/>
      <c r="RQA112" s="62"/>
      <c r="RQB112" s="62"/>
      <c r="RQC112" s="62"/>
      <c r="RQD112" s="62"/>
      <c r="RQE112" s="62"/>
      <c r="RQF112" s="62"/>
      <c r="RQG112" s="62"/>
      <c r="RQH112" s="62"/>
      <c r="RQI112" s="62"/>
      <c r="RQJ112" s="62"/>
      <c r="RQK112" s="325"/>
      <c r="RQL112" s="325"/>
      <c r="RQM112" s="325"/>
      <c r="RQN112" s="325"/>
      <c r="RQO112" s="62"/>
      <c r="RQP112" s="325"/>
      <c r="RQQ112" s="325"/>
      <c r="RQR112" s="325"/>
      <c r="RQS112" s="325"/>
      <c r="RQT112" s="62"/>
      <c r="RQU112" s="325"/>
      <c r="RQV112" s="325"/>
      <c r="RQW112" s="325"/>
      <c r="RQX112" s="325"/>
      <c r="RQY112" s="325"/>
      <c r="RQZ112" s="325"/>
      <c r="RRA112" s="325"/>
      <c r="RRB112" s="325"/>
      <c r="RRC112" s="325"/>
      <c r="RRD112" s="325"/>
      <c r="RRE112" s="325"/>
      <c r="RRF112" s="325"/>
      <c r="RRG112" s="325"/>
      <c r="RRH112" s="325"/>
      <c r="RRI112" s="325"/>
      <c r="RRJ112" s="325"/>
      <c r="RRK112" s="325"/>
      <c r="RRL112" s="324"/>
      <c r="RRM112" s="62"/>
      <c r="RRN112" s="62"/>
      <c r="RRO112" s="62"/>
      <c r="RRP112" s="62"/>
      <c r="RRQ112" s="62"/>
      <c r="RRR112" s="62"/>
      <c r="RRS112" s="62"/>
      <c r="RRT112" s="62"/>
      <c r="RRU112" s="62"/>
      <c r="RRV112" s="62"/>
      <c r="RRW112" s="325"/>
      <c r="RRX112" s="325"/>
      <c r="RRY112" s="325"/>
      <c r="RRZ112" s="325"/>
      <c r="RSA112" s="62"/>
      <c r="RSB112" s="325"/>
      <c r="RSC112" s="325"/>
      <c r="RSD112" s="325"/>
      <c r="RSE112" s="325"/>
      <c r="RSF112" s="62"/>
      <c r="RSG112" s="325"/>
      <c r="RSH112" s="325"/>
      <c r="RSI112" s="325"/>
      <c r="RSJ112" s="325"/>
      <c r="RSK112" s="325"/>
      <c r="RSL112" s="325"/>
      <c r="RSM112" s="325"/>
      <c r="RSN112" s="325"/>
      <c r="RSO112" s="325"/>
      <c r="RSP112" s="325"/>
      <c r="RSQ112" s="325"/>
      <c r="RSR112" s="325"/>
      <c r="RSS112" s="325"/>
      <c r="RST112" s="325"/>
      <c r="RSU112" s="325"/>
      <c r="RSV112" s="325"/>
      <c r="RSW112" s="325"/>
      <c r="RSX112" s="324"/>
      <c r="RSY112" s="62"/>
      <c r="RSZ112" s="62"/>
      <c r="RTA112" s="62"/>
      <c r="RTB112" s="62"/>
      <c r="RTC112" s="62"/>
      <c r="RTD112" s="62"/>
      <c r="RTE112" s="62"/>
      <c r="RTF112" s="62"/>
      <c r="RTG112" s="62"/>
      <c r="RTH112" s="62"/>
      <c r="RTI112" s="325"/>
      <c r="RTJ112" s="325"/>
      <c r="RTK112" s="325"/>
      <c r="RTL112" s="325"/>
      <c r="RTM112" s="62"/>
      <c r="RTN112" s="325"/>
      <c r="RTO112" s="325"/>
      <c r="RTP112" s="325"/>
      <c r="RTQ112" s="325"/>
      <c r="RTR112" s="62"/>
      <c r="RTS112" s="325"/>
      <c r="RTT112" s="325"/>
      <c r="RTU112" s="325"/>
      <c r="RTV112" s="325"/>
      <c r="RTW112" s="325"/>
      <c r="RTX112" s="325"/>
      <c r="RTY112" s="325"/>
      <c r="RTZ112" s="325"/>
      <c r="RUA112" s="325"/>
      <c r="RUB112" s="325"/>
      <c r="RUC112" s="325"/>
      <c r="RUD112" s="325"/>
      <c r="RUE112" s="325"/>
      <c r="RUF112" s="325"/>
      <c r="RUG112" s="325"/>
      <c r="RUH112" s="325"/>
      <c r="RUI112" s="325"/>
      <c r="RUJ112" s="324"/>
      <c r="RUK112" s="62"/>
      <c r="RUL112" s="62"/>
      <c r="RUM112" s="62"/>
      <c r="RUN112" s="62"/>
      <c r="RUO112" s="62"/>
      <c r="RUP112" s="62"/>
      <c r="RUQ112" s="62"/>
      <c r="RUR112" s="62"/>
      <c r="RUS112" s="62"/>
      <c r="RUT112" s="62"/>
      <c r="RUU112" s="325"/>
      <c r="RUV112" s="325"/>
      <c r="RUW112" s="325"/>
      <c r="RUX112" s="325"/>
      <c r="RUY112" s="62"/>
      <c r="RUZ112" s="325"/>
      <c r="RVA112" s="325"/>
      <c r="RVB112" s="325"/>
      <c r="RVC112" s="325"/>
      <c r="RVD112" s="62"/>
      <c r="RVE112" s="325"/>
      <c r="RVF112" s="325"/>
      <c r="RVG112" s="325"/>
      <c r="RVH112" s="325"/>
      <c r="RVI112" s="325"/>
      <c r="RVJ112" s="325"/>
      <c r="RVK112" s="325"/>
      <c r="RVL112" s="325"/>
      <c r="RVM112" s="325"/>
      <c r="RVN112" s="325"/>
      <c r="RVO112" s="325"/>
      <c r="RVP112" s="325"/>
      <c r="RVQ112" s="325"/>
      <c r="RVR112" s="325"/>
      <c r="RVS112" s="325"/>
      <c r="RVT112" s="325"/>
      <c r="RVU112" s="325"/>
      <c r="RVV112" s="324"/>
      <c r="RVW112" s="62"/>
      <c r="RVX112" s="62"/>
      <c r="RVY112" s="62"/>
      <c r="RVZ112" s="62"/>
      <c r="RWA112" s="62"/>
      <c r="RWB112" s="62"/>
      <c r="RWC112" s="62"/>
      <c r="RWD112" s="62"/>
      <c r="RWE112" s="62"/>
      <c r="RWF112" s="62"/>
      <c r="RWG112" s="325"/>
      <c r="RWH112" s="325"/>
      <c r="RWI112" s="325"/>
      <c r="RWJ112" s="325"/>
      <c r="RWK112" s="62"/>
      <c r="RWL112" s="325"/>
      <c r="RWM112" s="325"/>
      <c r="RWN112" s="325"/>
      <c r="RWO112" s="325"/>
      <c r="RWP112" s="62"/>
      <c r="RWQ112" s="325"/>
      <c r="RWR112" s="325"/>
      <c r="RWS112" s="325"/>
      <c r="RWT112" s="325"/>
      <c r="RWU112" s="325"/>
      <c r="RWV112" s="325"/>
      <c r="RWW112" s="325"/>
      <c r="RWX112" s="325"/>
      <c r="RWY112" s="325"/>
      <c r="RWZ112" s="325"/>
      <c r="RXA112" s="325"/>
      <c r="RXB112" s="325"/>
      <c r="RXC112" s="325"/>
      <c r="RXD112" s="325"/>
      <c r="RXE112" s="325"/>
      <c r="RXF112" s="325"/>
      <c r="RXG112" s="325"/>
      <c r="RXH112" s="324"/>
      <c r="RXI112" s="62"/>
      <c r="RXJ112" s="62"/>
      <c r="RXK112" s="62"/>
      <c r="RXL112" s="62"/>
      <c r="RXM112" s="62"/>
      <c r="RXN112" s="62"/>
      <c r="RXO112" s="62"/>
      <c r="RXP112" s="62"/>
      <c r="RXQ112" s="62"/>
      <c r="RXR112" s="62"/>
      <c r="RXS112" s="325"/>
      <c r="RXT112" s="325"/>
      <c r="RXU112" s="325"/>
      <c r="RXV112" s="325"/>
      <c r="RXW112" s="62"/>
      <c r="RXX112" s="325"/>
      <c r="RXY112" s="325"/>
      <c r="RXZ112" s="325"/>
      <c r="RYA112" s="325"/>
      <c r="RYB112" s="62"/>
      <c r="RYC112" s="325"/>
      <c r="RYD112" s="325"/>
      <c r="RYE112" s="325"/>
      <c r="RYF112" s="325"/>
      <c r="RYG112" s="325"/>
      <c r="RYH112" s="325"/>
      <c r="RYI112" s="325"/>
      <c r="RYJ112" s="325"/>
      <c r="RYK112" s="325"/>
      <c r="RYL112" s="325"/>
      <c r="RYM112" s="325"/>
      <c r="RYN112" s="325"/>
      <c r="RYO112" s="325"/>
      <c r="RYP112" s="325"/>
      <c r="RYQ112" s="325"/>
      <c r="RYR112" s="325"/>
      <c r="RYS112" s="325"/>
      <c r="RYT112" s="324"/>
      <c r="RYU112" s="62"/>
      <c r="RYV112" s="62"/>
      <c r="RYW112" s="62"/>
      <c r="RYX112" s="62"/>
      <c r="RYY112" s="62"/>
      <c r="RYZ112" s="62"/>
      <c r="RZA112" s="62"/>
      <c r="RZB112" s="62"/>
      <c r="RZC112" s="62"/>
      <c r="RZD112" s="62"/>
      <c r="RZE112" s="325"/>
      <c r="RZF112" s="325"/>
      <c r="RZG112" s="325"/>
      <c r="RZH112" s="325"/>
      <c r="RZI112" s="62"/>
      <c r="RZJ112" s="325"/>
      <c r="RZK112" s="325"/>
      <c r="RZL112" s="325"/>
      <c r="RZM112" s="325"/>
      <c r="RZN112" s="62"/>
      <c r="RZO112" s="325"/>
      <c r="RZP112" s="325"/>
      <c r="RZQ112" s="325"/>
      <c r="RZR112" s="325"/>
      <c r="RZS112" s="325"/>
      <c r="RZT112" s="325"/>
      <c r="RZU112" s="325"/>
      <c r="RZV112" s="325"/>
      <c r="RZW112" s="325"/>
      <c r="RZX112" s="325"/>
      <c r="RZY112" s="325"/>
      <c r="RZZ112" s="325"/>
      <c r="SAA112" s="325"/>
      <c r="SAB112" s="325"/>
      <c r="SAC112" s="325"/>
      <c r="SAD112" s="325"/>
      <c r="SAE112" s="325"/>
      <c r="SAF112" s="324"/>
      <c r="SAG112" s="62"/>
      <c r="SAH112" s="62"/>
      <c r="SAI112" s="62"/>
      <c r="SAJ112" s="62"/>
      <c r="SAK112" s="62"/>
      <c r="SAL112" s="62"/>
      <c r="SAM112" s="62"/>
      <c r="SAN112" s="62"/>
      <c r="SAO112" s="62"/>
      <c r="SAP112" s="62"/>
      <c r="SAQ112" s="325"/>
      <c r="SAR112" s="325"/>
      <c r="SAS112" s="325"/>
      <c r="SAT112" s="325"/>
      <c r="SAU112" s="62"/>
      <c r="SAV112" s="325"/>
      <c r="SAW112" s="325"/>
      <c r="SAX112" s="325"/>
      <c r="SAY112" s="325"/>
      <c r="SAZ112" s="62"/>
      <c r="SBA112" s="325"/>
      <c r="SBB112" s="325"/>
      <c r="SBC112" s="325"/>
      <c r="SBD112" s="325"/>
      <c r="SBE112" s="325"/>
      <c r="SBF112" s="325"/>
      <c r="SBG112" s="325"/>
      <c r="SBH112" s="325"/>
      <c r="SBI112" s="325"/>
      <c r="SBJ112" s="325"/>
      <c r="SBK112" s="325"/>
      <c r="SBL112" s="325"/>
      <c r="SBM112" s="325"/>
      <c r="SBN112" s="325"/>
      <c r="SBO112" s="325"/>
      <c r="SBP112" s="325"/>
      <c r="SBQ112" s="325"/>
      <c r="SBR112" s="324"/>
      <c r="SBS112" s="62"/>
      <c r="SBT112" s="62"/>
      <c r="SBU112" s="62"/>
      <c r="SBV112" s="62"/>
      <c r="SBW112" s="62"/>
      <c r="SBX112" s="62"/>
      <c r="SBY112" s="62"/>
      <c r="SBZ112" s="62"/>
      <c r="SCA112" s="62"/>
      <c r="SCB112" s="62"/>
      <c r="SCC112" s="325"/>
      <c r="SCD112" s="325"/>
      <c r="SCE112" s="325"/>
      <c r="SCF112" s="325"/>
      <c r="SCG112" s="62"/>
      <c r="SCH112" s="325"/>
      <c r="SCI112" s="325"/>
      <c r="SCJ112" s="325"/>
      <c r="SCK112" s="325"/>
      <c r="SCL112" s="62"/>
      <c r="SCM112" s="325"/>
      <c r="SCN112" s="325"/>
      <c r="SCO112" s="325"/>
      <c r="SCP112" s="325"/>
      <c r="SCQ112" s="325"/>
      <c r="SCR112" s="325"/>
      <c r="SCS112" s="325"/>
      <c r="SCT112" s="325"/>
      <c r="SCU112" s="325"/>
      <c r="SCV112" s="325"/>
      <c r="SCW112" s="325"/>
      <c r="SCX112" s="325"/>
      <c r="SCY112" s="325"/>
      <c r="SCZ112" s="325"/>
      <c r="SDA112" s="325"/>
      <c r="SDB112" s="325"/>
      <c r="SDC112" s="325"/>
      <c r="SDD112" s="324"/>
      <c r="SDE112" s="62"/>
      <c r="SDF112" s="62"/>
      <c r="SDG112" s="62"/>
      <c r="SDH112" s="62"/>
      <c r="SDI112" s="62"/>
      <c r="SDJ112" s="62"/>
      <c r="SDK112" s="62"/>
      <c r="SDL112" s="62"/>
      <c r="SDM112" s="62"/>
      <c r="SDN112" s="62"/>
      <c r="SDO112" s="325"/>
      <c r="SDP112" s="325"/>
      <c r="SDQ112" s="325"/>
      <c r="SDR112" s="325"/>
      <c r="SDS112" s="62"/>
      <c r="SDT112" s="325"/>
      <c r="SDU112" s="325"/>
      <c r="SDV112" s="325"/>
      <c r="SDW112" s="325"/>
      <c r="SDX112" s="62"/>
      <c r="SDY112" s="325"/>
      <c r="SDZ112" s="325"/>
      <c r="SEA112" s="325"/>
      <c r="SEB112" s="325"/>
      <c r="SEC112" s="325"/>
      <c r="SED112" s="325"/>
      <c r="SEE112" s="325"/>
      <c r="SEF112" s="325"/>
      <c r="SEG112" s="325"/>
      <c r="SEH112" s="325"/>
      <c r="SEI112" s="325"/>
      <c r="SEJ112" s="325"/>
      <c r="SEK112" s="325"/>
      <c r="SEL112" s="325"/>
      <c r="SEM112" s="325"/>
      <c r="SEN112" s="325"/>
      <c r="SEO112" s="325"/>
      <c r="SEP112" s="324"/>
      <c r="SEQ112" s="62"/>
      <c r="SER112" s="62"/>
      <c r="SES112" s="62"/>
      <c r="SET112" s="62"/>
      <c r="SEU112" s="62"/>
      <c r="SEV112" s="62"/>
      <c r="SEW112" s="62"/>
      <c r="SEX112" s="62"/>
      <c r="SEY112" s="62"/>
      <c r="SEZ112" s="62"/>
      <c r="SFA112" s="325"/>
      <c r="SFB112" s="325"/>
      <c r="SFC112" s="325"/>
      <c r="SFD112" s="325"/>
      <c r="SFE112" s="62"/>
      <c r="SFF112" s="325"/>
      <c r="SFG112" s="325"/>
      <c r="SFH112" s="325"/>
      <c r="SFI112" s="325"/>
      <c r="SFJ112" s="62"/>
      <c r="SFK112" s="325"/>
      <c r="SFL112" s="325"/>
      <c r="SFM112" s="325"/>
      <c r="SFN112" s="325"/>
      <c r="SFO112" s="325"/>
      <c r="SFP112" s="325"/>
      <c r="SFQ112" s="325"/>
      <c r="SFR112" s="325"/>
      <c r="SFS112" s="325"/>
      <c r="SFT112" s="325"/>
      <c r="SFU112" s="325"/>
      <c r="SFV112" s="325"/>
      <c r="SFW112" s="325"/>
      <c r="SFX112" s="325"/>
      <c r="SFY112" s="325"/>
      <c r="SFZ112" s="325"/>
      <c r="SGA112" s="325"/>
      <c r="SGB112" s="324"/>
      <c r="SGC112" s="62"/>
      <c r="SGD112" s="62"/>
      <c r="SGE112" s="62"/>
      <c r="SGF112" s="62"/>
      <c r="SGG112" s="62"/>
      <c r="SGH112" s="62"/>
      <c r="SGI112" s="62"/>
      <c r="SGJ112" s="62"/>
      <c r="SGK112" s="62"/>
      <c r="SGL112" s="62"/>
      <c r="SGM112" s="325"/>
      <c r="SGN112" s="325"/>
      <c r="SGO112" s="325"/>
      <c r="SGP112" s="325"/>
      <c r="SGQ112" s="62"/>
      <c r="SGR112" s="325"/>
      <c r="SGS112" s="325"/>
      <c r="SGT112" s="325"/>
      <c r="SGU112" s="325"/>
      <c r="SGV112" s="62"/>
      <c r="SGW112" s="325"/>
      <c r="SGX112" s="325"/>
      <c r="SGY112" s="325"/>
      <c r="SGZ112" s="325"/>
      <c r="SHA112" s="325"/>
      <c r="SHB112" s="325"/>
      <c r="SHC112" s="325"/>
      <c r="SHD112" s="325"/>
      <c r="SHE112" s="325"/>
      <c r="SHF112" s="325"/>
      <c r="SHG112" s="325"/>
      <c r="SHH112" s="325"/>
      <c r="SHI112" s="325"/>
      <c r="SHJ112" s="325"/>
      <c r="SHK112" s="325"/>
      <c r="SHL112" s="325"/>
      <c r="SHM112" s="325"/>
      <c r="SHN112" s="324"/>
      <c r="SHO112" s="62"/>
      <c r="SHP112" s="62"/>
      <c r="SHQ112" s="62"/>
      <c r="SHR112" s="62"/>
      <c r="SHS112" s="62"/>
      <c r="SHT112" s="62"/>
      <c r="SHU112" s="62"/>
      <c r="SHV112" s="62"/>
      <c r="SHW112" s="62"/>
      <c r="SHX112" s="62"/>
      <c r="SHY112" s="325"/>
      <c r="SHZ112" s="325"/>
      <c r="SIA112" s="325"/>
      <c r="SIB112" s="325"/>
      <c r="SIC112" s="62"/>
      <c r="SID112" s="325"/>
      <c r="SIE112" s="325"/>
      <c r="SIF112" s="325"/>
      <c r="SIG112" s="325"/>
      <c r="SIH112" s="62"/>
      <c r="SII112" s="325"/>
      <c r="SIJ112" s="325"/>
      <c r="SIK112" s="325"/>
      <c r="SIL112" s="325"/>
      <c r="SIM112" s="325"/>
      <c r="SIN112" s="325"/>
      <c r="SIO112" s="325"/>
      <c r="SIP112" s="325"/>
      <c r="SIQ112" s="325"/>
      <c r="SIR112" s="325"/>
      <c r="SIS112" s="325"/>
      <c r="SIT112" s="325"/>
      <c r="SIU112" s="325"/>
      <c r="SIV112" s="325"/>
      <c r="SIW112" s="325"/>
      <c r="SIX112" s="325"/>
      <c r="SIY112" s="325"/>
      <c r="SIZ112" s="324"/>
      <c r="SJA112" s="62"/>
      <c r="SJB112" s="62"/>
      <c r="SJC112" s="62"/>
      <c r="SJD112" s="62"/>
      <c r="SJE112" s="62"/>
      <c r="SJF112" s="62"/>
      <c r="SJG112" s="62"/>
      <c r="SJH112" s="62"/>
      <c r="SJI112" s="62"/>
      <c r="SJJ112" s="62"/>
      <c r="SJK112" s="325"/>
      <c r="SJL112" s="325"/>
      <c r="SJM112" s="325"/>
      <c r="SJN112" s="325"/>
      <c r="SJO112" s="62"/>
      <c r="SJP112" s="325"/>
      <c r="SJQ112" s="325"/>
      <c r="SJR112" s="325"/>
      <c r="SJS112" s="325"/>
      <c r="SJT112" s="62"/>
      <c r="SJU112" s="325"/>
      <c r="SJV112" s="325"/>
      <c r="SJW112" s="325"/>
      <c r="SJX112" s="325"/>
      <c r="SJY112" s="325"/>
      <c r="SJZ112" s="325"/>
      <c r="SKA112" s="325"/>
      <c r="SKB112" s="325"/>
      <c r="SKC112" s="325"/>
      <c r="SKD112" s="325"/>
      <c r="SKE112" s="325"/>
      <c r="SKF112" s="325"/>
      <c r="SKG112" s="325"/>
      <c r="SKH112" s="325"/>
      <c r="SKI112" s="325"/>
      <c r="SKJ112" s="325"/>
      <c r="SKK112" s="325"/>
      <c r="SKL112" s="324"/>
      <c r="SKM112" s="62"/>
      <c r="SKN112" s="62"/>
      <c r="SKO112" s="62"/>
      <c r="SKP112" s="62"/>
      <c r="SKQ112" s="62"/>
      <c r="SKR112" s="62"/>
      <c r="SKS112" s="62"/>
      <c r="SKT112" s="62"/>
      <c r="SKU112" s="62"/>
      <c r="SKV112" s="62"/>
      <c r="SKW112" s="325"/>
      <c r="SKX112" s="325"/>
      <c r="SKY112" s="325"/>
      <c r="SKZ112" s="325"/>
      <c r="SLA112" s="62"/>
      <c r="SLB112" s="325"/>
      <c r="SLC112" s="325"/>
      <c r="SLD112" s="325"/>
      <c r="SLE112" s="325"/>
      <c r="SLF112" s="62"/>
      <c r="SLG112" s="325"/>
      <c r="SLH112" s="325"/>
      <c r="SLI112" s="325"/>
      <c r="SLJ112" s="325"/>
      <c r="SLK112" s="325"/>
      <c r="SLL112" s="325"/>
      <c r="SLM112" s="325"/>
      <c r="SLN112" s="325"/>
      <c r="SLO112" s="325"/>
      <c r="SLP112" s="325"/>
      <c r="SLQ112" s="325"/>
      <c r="SLR112" s="325"/>
      <c r="SLS112" s="325"/>
      <c r="SLT112" s="325"/>
      <c r="SLU112" s="325"/>
      <c r="SLV112" s="325"/>
      <c r="SLW112" s="325"/>
      <c r="SLX112" s="324"/>
      <c r="SLY112" s="62"/>
      <c r="SLZ112" s="62"/>
      <c r="SMA112" s="62"/>
      <c r="SMB112" s="62"/>
      <c r="SMC112" s="62"/>
      <c r="SMD112" s="62"/>
      <c r="SME112" s="62"/>
      <c r="SMF112" s="62"/>
      <c r="SMG112" s="62"/>
      <c r="SMH112" s="62"/>
      <c r="SMI112" s="325"/>
      <c r="SMJ112" s="325"/>
      <c r="SMK112" s="325"/>
      <c r="SML112" s="325"/>
      <c r="SMM112" s="62"/>
      <c r="SMN112" s="325"/>
      <c r="SMO112" s="325"/>
      <c r="SMP112" s="325"/>
      <c r="SMQ112" s="325"/>
      <c r="SMR112" s="62"/>
      <c r="SMS112" s="325"/>
      <c r="SMT112" s="325"/>
      <c r="SMU112" s="325"/>
      <c r="SMV112" s="325"/>
      <c r="SMW112" s="325"/>
      <c r="SMX112" s="325"/>
      <c r="SMY112" s="325"/>
      <c r="SMZ112" s="325"/>
      <c r="SNA112" s="325"/>
      <c r="SNB112" s="325"/>
      <c r="SNC112" s="325"/>
      <c r="SND112" s="325"/>
      <c r="SNE112" s="325"/>
      <c r="SNF112" s="325"/>
      <c r="SNG112" s="325"/>
      <c r="SNH112" s="325"/>
      <c r="SNI112" s="325"/>
      <c r="SNJ112" s="324"/>
      <c r="SNK112" s="62"/>
      <c r="SNL112" s="62"/>
      <c r="SNM112" s="62"/>
      <c r="SNN112" s="62"/>
      <c r="SNO112" s="62"/>
      <c r="SNP112" s="62"/>
      <c r="SNQ112" s="62"/>
      <c r="SNR112" s="62"/>
      <c r="SNS112" s="62"/>
      <c r="SNT112" s="62"/>
      <c r="SNU112" s="325"/>
      <c r="SNV112" s="325"/>
      <c r="SNW112" s="325"/>
      <c r="SNX112" s="325"/>
      <c r="SNY112" s="62"/>
      <c r="SNZ112" s="325"/>
      <c r="SOA112" s="325"/>
      <c r="SOB112" s="325"/>
      <c r="SOC112" s="325"/>
      <c r="SOD112" s="62"/>
      <c r="SOE112" s="325"/>
      <c r="SOF112" s="325"/>
      <c r="SOG112" s="325"/>
      <c r="SOH112" s="325"/>
      <c r="SOI112" s="325"/>
      <c r="SOJ112" s="325"/>
      <c r="SOK112" s="325"/>
      <c r="SOL112" s="325"/>
      <c r="SOM112" s="325"/>
      <c r="SON112" s="325"/>
      <c r="SOO112" s="325"/>
      <c r="SOP112" s="325"/>
      <c r="SOQ112" s="325"/>
      <c r="SOR112" s="325"/>
      <c r="SOS112" s="325"/>
      <c r="SOT112" s="325"/>
      <c r="SOU112" s="325"/>
      <c r="SOV112" s="324"/>
      <c r="SOW112" s="62"/>
      <c r="SOX112" s="62"/>
      <c r="SOY112" s="62"/>
      <c r="SOZ112" s="62"/>
      <c r="SPA112" s="62"/>
      <c r="SPB112" s="62"/>
      <c r="SPC112" s="62"/>
      <c r="SPD112" s="62"/>
      <c r="SPE112" s="62"/>
      <c r="SPF112" s="62"/>
      <c r="SPG112" s="325"/>
      <c r="SPH112" s="325"/>
      <c r="SPI112" s="325"/>
      <c r="SPJ112" s="325"/>
      <c r="SPK112" s="62"/>
      <c r="SPL112" s="325"/>
      <c r="SPM112" s="325"/>
      <c r="SPN112" s="325"/>
      <c r="SPO112" s="325"/>
      <c r="SPP112" s="62"/>
      <c r="SPQ112" s="325"/>
      <c r="SPR112" s="325"/>
      <c r="SPS112" s="325"/>
      <c r="SPT112" s="325"/>
      <c r="SPU112" s="325"/>
      <c r="SPV112" s="325"/>
      <c r="SPW112" s="325"/>
      <c r="SPX112" s="325"/>
      <c r="SPY112" s="325"/>
      <c r="SPZ112" s="325"/>
      <c r="SQA112" s="325"/>
      <c r="SQB112" s="325"/>
      <c r="SQC112" s="325"/>
      <c r="SQD112" s="325"/>
      <c r="SQE112" s="325"/>
      <c r="SQF112" s="325"/>
      <c r="SQG112" s="325"/>
      <c r="SQH112" s="324"/>
      <c r="SQI112" s="62"/>
      <c r="SQJ112" s="62"/>
      <c r="SQK112" s="62"/>
      <c r="SQL112" s="62"/>
      <c r="SQM112" s="62"/>
      <c r="SQN112" s="62"/>
      <c r="SQO112" s="62"/>
      <c r="SQP112" s="62"/>
      <c r="SQQ112" s="62"/>
      <c r="SQR112" s="62"/>
      <c r="SQS112" s="325"/>
      <c r="SQT112" s="325"/>
      <c r="SQU112" s="325"/>
      <c r="SQV112" s="325"/>
      <c r="SQW112" s="62"/>
      <c r="SQX112" s="325"/>
      <c r="SQY112" s="325"/>
      <c r="SQZ112" s="325"/>
      <c r="SRA112" s="325"/>
      <c r="SRB112" s="62"/>
      <c r="SRC112" s="325"/>
      <c r="SRD112" s="325"/>
      <c r="SRE112" s="325"/>
      <c r="SRF112" s="325"/>
      <c r="SRG112" s="325"/>
      <c r="SRH112" s="325"/>
      <c r="SRI112" s="325"/>
      <c r="SRJ112" s="325"/>
      <c r="SRK112" s="325"/>
      <c r="SRL112" s="325"/>
      <c r="SRM112" s="325"/>
      <c r="SRN112" s="325"/>
      <c r="SRO112" s="325"/>
      <c r="SRP112" s="325"/>
      <c r="SRQ112" s="325"/>
      <c r="SRR112" s="325"/>
      <c r="SRS112" s="325"/>
      <c r="SRT112" s="324"/>
      <c r="SRU112" s="62"/>
      <c r="SRV112" s="62"/>
      <c r="SRW112" s="62"/>
      <c r="SRX112" s="62"/>
      <c r="SRY112" s="62"/>
      <c r="SRZ112" s="62"/>
      <c r="SSA112" s="62"/>
      <c r="SSB112" s="62"/>
      <c r="SSC112" s="62"/>
      <c r="SSD112" s="62"/>
      <c r="SSE112" s="325"/>
      <c r="SSF112" s="325"/>
      <c r="SSG112" s="325"/>
      <c r="SSH112" s="325"/>
      <c r="SSI112" s="62"/>
      <c r="SSJ112" s="325"/>
      <c r="SSK112" s="325"/>
      <c r="SSL112" s="325"/>
      <c r="SSM112" s="325"/>
      <c r="SSN112" s="62"/>
      <c r="SSO112" s="325"/>
      <c r="SSP112" s="325"/>
      <c r="SSQ112" s="325"/>
      <c r="SSR112" s="325"/>
      <c r="SSS112" s="325"/>
      <c r="SST112" s="325"/>
      <c r="SSU112" s="325"/>
      <c r="SSV112" s="325"/>
      <c r="SSW112" s="325"/>
      <c r="SSX112" s="325"/>
      <c r="SSY112" s="325"/>
      <c r="SSZ112" s="325"/>
      <c r="STA112" s="325"/>
      <c r="STB112" s="325"/>
      <c r="STC112" s="325"/>
      <c r="STD112" s="325"/>
      <c r="STE112" s="325"/>
      <c r="STF112" s="324"/>
      <c r="STG112" s="62"/>
      <c r="STH112" s="62"/>
      <c r="STI112" s="62"/>
      <c r="STJ112" s="62"/>
      <c r="STK112" s="62"/>
      <c r="STL112" s="62"/>
      <c r="STM112" s="62"/>
      <c r="STN112" s="62"/>
      <c r="STO112" s="62"/>
      <c r="STP112" s="62"/>
      <c r="STQ112" s="325"/>
      <c r="STR112" s="325"/>
      <c r="STS112" s="325"/>
      <c r="STT112" s="325"/>
      <c r="STU112" s="62"/>
      <c r="STV112" s="325"/>
      <c r="STW112" s="325"/>
      <c r="STX112" s="325"/>
      <c r="STY112" s="325"/>
      <c r="STZ112" s="62"/>
      <c r="SUA112" s="325"/>
      <c r="SUB112" s="325"/>
      <c r="SUC112" s="325"/>
      <c r="SUD112" s="325"/>
      <c r="SUE112" s="325"/>
      <c r="SUF112" s="325"/>
      <c r="SUG112" s="325"/>
      <c r="SUH112" s="325"/>
      <c r="SUI112" s="325"/>
      <c r="SUJ112" s="325"/>
      <c r="SUK112" s="325"/>
      <c r="SUL112" s="325"/>
      <c r="SUM112" s="325"/>
      <c r="SUN112" s="325"/>
      <c r="SUO112" s="325"/>
      <c r="SUP112" s="325"/>
      <c r="SUQ112" s="325"/>
      <c r="SUR112" s="324"/>
      <c r="SUS112" s="62"/>
      <c r="SUT112" s="62"/>
      <c r="SUU112" s="62"/>
      <c r="SUV112" s="62"/>
      <c r="SUW112" s="62"/>
      <c r="SUX112" s="62"/>
      <c r="SUY112" s="62"/>
      <c r="SUZ112" s="62"/>
      <c r="SVA112" s="62"/>
      <c r="SVB112" s="62"/>
      <c r="SVC112" s="325"/>
      <c r="SVD112" s="325"/>
      <c r="SVE112" s="325"/>
      <c r="SVF112" s="325"/>
      <c r="SVG112" s="62"/>
      <c r="SVH112" s="325"/>
      <c r="SVI112" s="325"/>
      <c r="SVJ112" s="325"/>
      <c r="SVK112" s="325"/>
      <c r="SVL112" s="62"/>
      <c r="SVM112" s="325"/>
      <c r="SVN112" s="325"/>
      <c r="SVO112" s="325"/>
      <c r="SVP112" s="325"/>
      <c r="SVQ112" s="325"/>
      <c r="SVR112" s="325"/>
      <c r="SVS112" s="325"/>
      <c r="SVT112" s="325"/>
      <c r="SVU112" s="325"/>
      <c r="SVV112" s="325"/>
      <c r="SVW112" s="325"/>
      <c r="SVX112" s="325"/>
      <c r="SVY112" s="325"/>
      <c r="SVZ112" s="325"/>
      <c r="SWA112" s="325"/>
      <c r="SWB112" s="325"/>
      <c r="SWC112" s="325"/>
      <c r="SWD112" s="324"/>
      <c r="SWE112" s="62"/>
      <c r="SWF112" s="62"/>
      <c r="SWG112" s="62"/>
      <c r="SWH112" s="62"/>
      <c r="SWI112" s="62"/>
      <c r="SWJ112" s="62"/>
      <c r="SWK112" s="62"/>
      <c r="SWL112" s="62"/>
      <c r="SWM112" s="62"/>
      <c r="SWN112" s="62"/>
      <c r="SWO112" s="325"/>
      <c r="SWP112" s="325"/>
      <c r="SWQ112" s="325"/>
      <c r="SWR112" s="325"/>
      <c r="SWS112" s="62"/>
      <c r="SWT112" s="325"/>
      <c r="SWU112" s="325"/>
      <c r="SWV112" s="325"/>
      <c r="SWW112" s="325"/>
      <c r="SWX112" s="62"/>
      <c r="SWY112" s="325"/>
      <c r="SWZ112" s="325"/>
      <c r="SXA112" s="325"/>
      <c r="SXB112" s="325"/>
      <c r="SXC112" s="325"/>
      <c r="SXD112" s="325"/>
      <c r="SXE112" s="325"/>
      <c r="SXF112" s="325"/>
      <c r="SXG112" s="325"/>
      <c r="SXH112" s="325"/>
      <c r="SXI112" s="325"/>
      <c r="SXJ112" s="325"/>
      <c r="SXK112" s="325"/>
      <c r="SXL112" s="325"/>
      <c r="SXM112" s="325"/>
      <c r="SXN112" s="325"/>
      <c r="SXO112" s="325"/>
      <c r="SXP112" s="324"/>
      <c r="SXQ112" s="62"/>
      <c r="SXR112" s="62"/>
      <c r="SXS112" s="62"/>
      <c r="SXT112" s="62"/>
      <c r="SXU112" s="62"/>
      <c r="SXV112" s="62"/>
      <c r="SXW112" s="62"/>
      <c r="SXX112" s="62"/>
      <c r="SXY112" s="62"/>
      <c r="SXZ112" s="62"/>
      <c r="SYA112" s="325"/>
      <c r="SYB112" s="325"/>
      <c r="SYC112" s="325"/>
      <c r="SYD112" s="325"/>
      <c r="SYE112" s="62"/>
      <c r="SYF112" s="325"/>
      <c r="SYG112" s="325"/>
      <c r="SYH112" s="325"/>
      <c r="SYI112" s="325"/>
      <c r="SYJ112" s="62"/>
      <c r="SYK112" s="325"/>
      <c r="SYL112" s="325"/>
      <c r="SYM112" s="325"/>
      <c r="SYN112" s="325"/>
      <c r="SYO112" s="325"/>
      <c r="SYP112" s="325"/>
      <c r="SYQ112" s="325"/>
      <c r="SYR112" s="325"/>
      <c r="SYS112" s="325"/>
      <c r="SYT112" s="325"/>
      <c r="SYU112" s="325"/>
      <c r="SYV112" s="325"/>
      <c r="SYW112" s="325"/>
      <c r="SYX112" s="325"/>
      <c r="SYY112" s="325"/>
      <c r="SYZ112" s="325"/>
      <c r="SZA112" s="325"/>
      <c r="SZB112" s="324"/>
      <c r="SZC112" s="62"/>
      <c r="SZD112" s="62"/>
      <c r="SZE112" s="62"/>
      <c r="SZF112" s="62"/>
      <c r="SZG112" s="62"/>
      <c r="SZH112" s="62"/>
      <c r="SZI112" s="62"/>
      <c r="SZJ112" s="62"/>
      <c r="SZK112" s="62"/>
      <c r="SZL112" s="62"/>
      <c r="SZM112" s="325"/>
      <c r="SZN112" s="325"/>
      <c r="SZO112" s="325"/>
      <c r="SZP112" s="325"/>
      <c r="SZQ112" s="62"/>
      <c r="SZR112" s="325"/>
      <c r="SZS112" s="325"/>
      <c r="SZT112" s="325"/>
      <c r="SZU112" s="325"/>
      <c r="SZV112" s="62"/>
      <c r="SZW112" s="325"/>
      <c r="SZX112" s="325"/>
      <c r="SZY112" s="325"/>
      <c r="SZZ112" s="325"/>
      <c r="TAA112" s="325"/>
      <c r="TAB112" s="325"/>
      <c r="TAC112" s="325"/>
      <c r="TAD112" s="325"/>
      <c r="TAE112" s="325"/>
      <c r="TAF112" s="325"/>
      <c r="TAG112" s="325"/>
      <c r="TAH112" s="325"/>
      <c r="TAI112" s="325"/>
      <c r="TAJ112" s="325"/>
      <c r="TAK112" s="325"/>
      <c r="TAL112" s="325"/>
      <c r="TAM112" s="325"/>
      <c r="TAN112" s="324"/>
      <c r="TAO112" s="62"/>
      <c r="TAP112" s="62"/>
      <c r="TAQ112" s="62"/>
      <c r="TAR112" s="62"/>
      <c r="TAS112" s="62"/>
      <c r="TAT112" s="62"/>
      <c r="TAU112" s="62"/>
      <c r="TAV112" s="62"/>
      <c r="TAW112" s="62"/>
      <c r="TAX112" s="62"/>
      <c r="TAY112" s="325"/>
      <c r="TAZ112" s="325"/>
      <c r="TBA112" s="325"/>
      <c r="TBB112" s="325"/>
      <c r="TBC112" s="62"/>
      <c r="TBD112" s="325"/>
      <c r="TBE112" s="325"/>
      <c r="TBF112" s="325"/>
      <c r="TBG112" s="325"/>
      <c r="TBH112" s="62"/>
      <c r="TBI112" s="325"/>
      <c r="TBJ112" s="325"/>
      <c r="TBK112" s="325"/>
      <c r="TBL112" s="325"/>
      <c r="TBM112" s="325"/>
      <c r="TBN112" s="325"/>
      <c r="TBO112" s="325"/>
      <c r="TBP112" s="325"/>
      <c r="TBQ112" s="325"/>
      <c r="TBR112" s="325"/>
      <c r="TBS112" s="325"/>
      <c r="TBT112" s="325"/>
      <c r="TBU112" s="325"/>
      <c r="TBV112" s="325"/>
      <c r="TBW112" s="325"/>
      <c r="TBX112" s="325"/>
      <c r="TBY112" s="325"/>
      <c r="TBZ112" s="324"/>
      <c r="TCA112" s="62"/>
      <c r="TCB112" s="62"/>
      <c r="TCC112" s="62"/>
      <c r="TCD112" s="62"/>
      <c r="TCE112" s="62"/>
      <c r="TCF112" s="62"/>
      <c r="TCG112" s="62"/>
      <c r="TCH112" s="62"/>
      <c r="TCI112" s="62"/>
      <c r="TCJ112" s="62"/>
      <c r="TCK112" s="325"/>
      <c r="TCL112" s="325"/>
      <c r="TCM112" s="325"/>
      <c r="TCN112" s="325"/>
      <c r="TCO112" s="62"/>
      <c r="TCP112" s="325"/>
      <c r="TCQ112" s="325"/>
      <c r="TCR112" s="325"/>
      <c r="TCS112" s="325"/>
      <c r="TCT112" s="62"/>
      <c r="TCU112" s="325"/>
      <c r="TCV112" s="325"/>
      <c r="TCW112" s="325"/>
      <c r="TCX112" s="325"/>
      <c r="TCY112" s="325"/>
      <c r="TCZ112" s="325"/>
      <c r="TDA112" s="325"/>
      <c r="TDB112" s="325"/>
      <c r="TDC112" s="325"/>
      <c r="TDD112" s="325"/>
      <c r="TDE112" s="325"/>
      <c r="TDF112" s="325"/>
      <c r="TDG112" s="325"/>
      <c r="TDH112" s="325"/>
      <c r="TDI112" s="325"/>
      <c r="TDJ112" s="325"/>
      <c r="TDK112" s="325"/>
      <c r="TDL112" s="324"/>
      <c r="TDM112" s="62"/>
      <c r="TDN112" s="62"/>
      <c r="TDO112" s="62"/>
      <c r="TDP112" s="62"/>
      <c r="TDQ112" s="62"/>
      <c r="TDR112" s="62"/>
      <c r="TDS112" s="62"/>
      <c r="TDT112" s="62"/>
      <c r="TDU112" s="62"/>
      <c r="TDV112" s="62"/>
      <c r="TDW112" s="325"/>
      <c r="TDX112" s="325"/>
      <c r="TDY112" s="325"/>
      <c r="TDZ112" s="325"/>
      <c r="TEA112" s="62"/>
      <c r="TEB112" s="325"/>
      <c r="TEC112" s="325"/>
      <c r="TED112" s="325"/>
      <c r="TEE112" s="325"/>
      <c r="TEF112" s="62"/>
      <c r="TEG112" s="325"/>
      <c r="TEH112" s="325"/>
      <c r="TEI112" s="325"/>
      <c r="TEJ112" s="325"/>
      <c r="TEK112" s="325"/>
      <c r="TEL112" s="325"/>
      <c r="TEM112" s="325"/>
      <c r="TEN112" s="325"/>
      <c r="TEO112" s="325"/>
      <c r="TEP112" s="325"/>
      <c r="TEQ112" s="325"/>
      <c r="TER112" s="325"/>
      <c r="TES112" s="325"/>
      <c r="TET112" s="325"/>
      <c r="TEU112" s="325"/>
      <c r="TEV112" s="325"/>
      <c r="TEW112" s="325"/>
      <c r="TEX112" s="324"/>
      <c r="TEY112" s="62"/>
      <c r="TEZ112" s="62"/>
      <c r="TFA112" s="62"/>
      <c r="TFB112" s="62"/>
      <c r="TFC112" s="62"/>
      <c r="TFD112" s="62"/>
      <c r="TFE112" s="62"/>
      <c r="TFF112" s="62"/>
      <c r="TFG112" s="62"/>
      <c r="TFH112" s="62"/>
      <c r="TFI112" s="325"/>
      <c r="TFJ112" s="325"/>
      <c r="TFK112" s="325"/>
      <c r="TFL112" s="325"/>
      <c r="TFM112" s="62"/>
      <c r="TFN112" s="325"/>
      <c r="TFO112" s="325"/>
      <c r="TFP112" s="325"/>
      <c r="TFQ112" s="325"/>
      <c r="TFR112" s="62"/>
      <c r="TFS112" s="325"/>
      <c r="TFT112" s="325"/>
      <c r="TFU112" s="325"/>
      <c r="TFV112" s="325"/>
      <c r="TFW112" s="325"/>
      <c r="TFX112" s="325"/>
      <c r="TFY112" s="325"/>
      <c r="TFZ112" s="325"/>
      <c r="TGA112" s="325"/>
      <c r="TGB112" s="325"/>
      <c r="TGC112" s="325"/>
      <c r="TGD112" s="325"/>
      <c r="TGE112" s="325"/>
      <c r="TGF112" s="325"/>
      <c r="TGG112" s="325"/>
      <c r="TGH112" s="325"/>
      <c r="TGI112" s="325"/>
      <c r="TGJ112" s="324"/>
      <c r="TGK112" s="62"/>
      <c r="TGL112" s="62"/>
      <c r="TGM112" s="62"/>
      <c r="TGN112" s="62"/>
      <c r="TGO112" s="62"/>
      <c r="TGP112" s="62"/>
      <c r="TGQ112" s="62"/>
      <c r="TGR112" s="62"/>
      <c r="TGS112" s="62"/>
      <c r="TGT112" s="62"/>
      <c r="TGU112" s="325"/>
      <c r="TGV112" s="325"/>
      <c r="TGW112" s="325"/>
      <c r="TGX112" s="325"/>
      <c r="TGY112" s="62"/>
      <c r="TGZ112" s="325"/>
      <c r="THA112" s="325"/>
      <c r="THB112" s="325"/>
      <c r="THC112" s="325"/>
      <c r="THD112" s="62"/>
      <c r="THE112" s="325"/>
      <c r="THF112" s="325"/>
      <c r="THG112" s="325"/>
      <c r="THH112" s="325"/>
      <c r="THI112" s="325"/>
      <c r="THJ112" s="325"/>
      <c r="THK112" s="325"/>
      <c r="THL112" s="325"/>
      <c r="THM112" s="325"/>
      <c r="THN112" s="325"/>
      <c r="THO112" s="325"/>
      <c r="THP112" s="325"/>
      <c r="THQ112" s="325"/>
      <c r="THR112" s="325"/>
      <c r="THS112" s="325"/>
      <c r="THT112" s="325"/>
      <c r="THU112" s="325"/>
      <c r="THV112" s="324"/>
      <c r="THW112" s="62"/>
      <c r="THX112" s="62"/>
      <c r="THY112" s="62"/>
      <c r="THZ112" s="62"/>
      <c r="TIA112" s="62"/>
      <c r="TIB112" s="62"/>
      <c r="TIC112" s="62"/>
      <c r="TID112" s="62"/>
      <c r="TIE112" s="62"/>
      <c r="TIF112" s="62"/>
      <c r="TIG112" s="325"/>
      <c r="TIH112" s="325"/>
      <c r="TII112" s="325"/>
      <c r="TIJ112" s="325"/>
      <c r="TIK112" s="62"/>
      <c r="TIL112" s="325"/>
      <c r="TIM112" s="325"/>
      <c r="TIN112" s="325"/>
      <c r="TIO112" s="325"/>
      <c r="TIP112" s="62"/>
      <c r="TIQ112" s="325"/>
      <c r="TIR112" s="325"/>
      <c r="TIS112" s="325"/>
      <c r="TIT112" s="325"/>
      <c r="TIU112" s="325"/>
      <c r="TIV112" s="325"/>
      <c r="TIW112" s="325"/>
      <c r="TIX112" s="325"/>
      <c r="TIY112" s="325"/>
      <c r="TIZ112" s="325"/>
      <c r="TJA112" s="325"/>
      <c r="TJB112" s="325"/>
      <c r="TJC112" s="325"/>
      <c r="TJD112" s="325"/>
      <c r="TJE112" s="325"/>
      <c r="TJF112" s="325"/>
      <c r="TJG112" s="325"/>
      <c r="TJH112" s="324"/>
      <c r="TJI112" s="62"/>
      <c r="TJJ112" s="62"/>
      <c r="TJK112" s="62"/>
      <c r="TJL112" s="62"/>
      <c r="TJM112" s="62"/>
      <c r="TJN112" s="62"/>
      <c r="TJO112" s="62"/>
      <c r="TJP112" s="62"/>
      <c r="TJQ112" s="62"/>
      <c r="TJR112" s="62"/>
      <c r="TJS112" s="325"/>
      <c r="TJT112" s="325"/>
      <c r="TJU112" s="325"/>
      <c r="TJV112" s="325"/>
      <c r="TJW112" s="62"/>
      <c r="TJX112" s="325"/>
      <c r="TJY112" s="325"/>
      <c r="TJZ112" s="325"/>
      <c r="TKA112" s="325"/>
      <c r="TKB112" s="62"/>
      <c r="TKC112" s="325"/>
      <c r="TKD112" s="325"/>
      <c r="TKE112" s="325"/>
      <c r="TKF112" s="325"/>
      <c r="TKG112" s="325"/>
      <c r="TKH112" s="325"/>
      <c r="TKI112" s="325"/>
      <c r="TKJ112" s="325"/>
      <c r="TKK112" s="325"/>
      <c r="TKL112" s="325"/>
      <c r="TKM112" s="325"/>
      <c r="TKN112" s="325"/>
      <c r="TKO112" s="325"/>
      <c r="TKP112" s="325"/>
      <c r="TKQ112" s="325"/>
      <c r="TKR112" s="325"/>
      <c r="TKS112" s="325"/>
      <c r="TKT112" s="324"/>
      <c r="TKU112" s="62"/>
      <c r="TKV112" s="62"/>
      <c r="TKW112" s="62"/>
      <c r="TKX112" s="62"/>
      <c r="TKY112" s="62"/>
      <c r="TKZ112" s="62"/>
      <c r="TLA112" s="62"/>
      <c r="TLB112" s="62"/>
      <c r="TLC112" s="62"/>
      <c r="TLD112" s="62"/>
      <c r="TLE112" s="325"/>
      <c r="TLF112" s="325"/>
      <c r="TLG112" s="325"/>
      <c r="TLH112" s="325"/>
      <c r="TLI112" s="62"/>
      <c r="TLJ112" s="325"/>
      <c r="TLK112" s="325"/>
      <c r="TLL112" s="325"/>
      <c r="TLM112" s="325"/>
      <c r="TLN112" s="62"/>
      <c r="TLO112" s="325"/>
      <c r="TLP112" s="325"/>
      <c r="TLQ112" s="325"/>
      <c r="TLR112" s="325"/>
      <c r="TLS112" s="325"/>
      <c r="TLT112" s="325"/>
      <c r="TLU112" s="325"/>
      <c r="TLV112" s="325"/>
      <c r="TLW112" s="325"/>
      <c r="TLX112" s="325"/>
      <c r="TLY112" s="325"/>
      <c r="TLZ112" s="325"/>
      <c r="TMA112" s="325"/>
      <c r="TMB112" s="325"/>
      <c r="TMC112" s="325"/>
      <c r="TMD112" s="325"/>
      <c r="TME112" s="325"/>
      <c r="TMF112" s="324"/>
      <c r="TMG112" s="62"/>
      <c r="TMH112" s="62"/>
      <c r="TMI112" s="62"/>
      <c r="TMJ112" s="62"/>
      <c r="TMK112" s="62"/>
      <c r="TML112" s="62"/>
      <c r="TMM112" s="62"/>
      <c r="TMN112" s="62"/>
      <c r="TMO112" s="62"/>
      <c r="TMP112" s="62"/>
      <c r="TMQ112" s="325"/>
      <c r="TMR112" s="325"/>
      <c r="TMS112" s="325"/>
      <c r="TMT112" s="325"/>
      <c r="TMU112" s="62"/>
      <c r="TMV112" s="325"/>
      <c r="TMW112" s="325"/>
      <c r="TMX112" s="325"/>
      <c r="TMY112" s="325"/>
      <c r="TMZ112" s="62"/>
      <c r="TNA112" s="325"/>
      <c r="TNB112" s="325"/>
      <c r="TNC112" s="325"/>
      <c r="TND112" s="325"/>
      <c r="TNE112" s="325"/>
      <c r="TNF112" s="325"/>
      <c r="TNG112" s="325"/>
      <c r="TNH112" s="325"/>
      <c r="TNI112" s="325"/>
      <c r="TNJ112" s="325"/>
      <c r="TNK112" s="325"/>
      <c r="TNL112" s="325"/>
      <c r="TNM112" s="325"/>
      <c r="TNN112" s="325"/>
      <c r="TNO112" s="325"/>
      <c r="TNP112" s="325"/>
      <c r="TNQ112" s="325"/>
      <c r="TNR112" s="324"/>
      <c r="TNS112" s="62"/>
      <c r="TNT112" s="62"/>
      <c r="TNU112" s="62"/>
      <c r="TNV112" s="62"/>
      <c r="TNW112" s="62"/>
      <c r="TNX112" s="62"/>
      <c r="TNY112" s="62"/>
      <c r="TNZ112" s="62"/>
      <c r="TOA112" s="62"/>
      <c r="TOB112" s="62"/>
      <c r="TOC112" s="325"/>
      <c r="TOD112" s="325"/>
      <c r="TOE112" s="325"/>
      <c r="TOF112" s="325"/>
      <c r="TOG112" s="62"/>
      <c r="TOH112" s="325"/>
      <c r="TOI112" s="325"/>
      <c r="TOJ112" s="325"/>
      <c r="TOK112" s="325"/>
      <c r="TOL112" s="62"/>
      <c r="TOM112" s="325"/>
      <c r="TON112" s="325"/>
      <c r="TOO112" s="325"/>
      <c r="TOP112" s="325"/>
      <c r="TOQ112" s="325"/>
      <c r="TOR112" s="325"/>
      <c r="TOS112" s="325"/>
      <c r="TOT112" s="325"/>
      <c r="TOU112" s="325"/>
      <c r="TOV112" s="325"/>
      <c r="TOW112" s="325"/>
      <c r="TOX112" s="325"/>
      <c r="TOY112" s="325"/>
      <c r="TOZ112" s="325"/>
      <c r="TPA112" s="325"/>
      <c r="TPB112" s="325"/>
      <c r="TPC112" s="325"/>
      <c r="TPD112" s="324"/>
      <c r="TPE112" s="62"/>
      <c r="TPF112" s="62"/>
      <c r="TPG112" s="62"/>
      <c r="TPH112" s="62"/>
      <c r="TPI112" s="62"/>
      <c r="TPJ112" s="62"/>
      <c r="TPK112" s="62"/>
      <c r="TPL112" s="62"/>
      <c r="TPM112" s="62"/>
      <c r="TPN112" s="62"/>
      <c r="TPO112" s="325"/>
      <c r="TPP112" s="325"/>
      <c r="TPQ112" s="325"/>
      <c r="TPR112" s="325"/>
      <c r="TPS112" s="62"/>
      <c r="TPT112" s="325"/>
      <c r="TPU112" s="325"/>
      <c r="TPV112" s="325"/>
      <c r="TPW112" s="325"/>
      <c r="TPX112" s="62"/>
      <c r="TPY112" s="325"/>
      <c r="TPZ112" s="325"/>
      <c r="TQA112" s="325"/>
      <c r="TQB112" s="325"/>
      <c r="TQC112" s="325"/>
      <c r="TQD112" s="325"/>
      <c r="TQE112" s="325"/>
      <c r="TQF112" s="325"/>
      <c r="TQG112" s="325"/>
      <c r="TQH112" s="325"/>
      <c r="TQI112" s="325"/>
      <c r="TQJ112" s="325"/>
      <c r="TQK112" s="325"/>
      <c r="TQL112" s="325"/>
      <c r="TQM112" s="325"/>
      <c r="TQN112" s="325"/>
      <c r="TQO112" s="325"/>
      <c r="TQP112" s="324"/>
      <c r="TQQ112" s="62"/>
      <c r="TQR112" s="62"/>
      <c r="TQS112" s="62"/>
      <c r="TQT112" s="62"/>
      <c r="TQU112" s="62"/>
      <c r="TQV112" s="62"/>
      <c r="TQW112" s="62"/>
      <c r="TQX112" s="62"/>
      <c r="TQY112" s="62"/>
      <c r="TQZ112" s="62"/>
      <c r="TRA112" s="325"/>
      <c r="TRB112" s="325"/>
      <c r="TRC112" s="325"/>
      <c r="TRD112" s="325"/>
      <c r="TRE112" s="62"/>
      <c r="TRF112" s="325"/>
      <c r="TRG112" s="325"/>
      <c r="TRH112" s="325"/>
      <c r="TRI112" s="325"/>
      <c r="TRJ112" s="62"/>
      <c r="TRK112" s="325"/>
      <c r="TRL112" s="325"/>
      <c r="TRM112" s="325"/>
      <c r="TRN112" s="325"/>
      <c r="TRO112" s="325"/>
      <c r="TRP112" s="325"/>
      <c r="TRQ112" s="325"/>
      <c r="TRR112" s="325"/>
      <c r="TRS112" s="325"/>
      <c r="TRT112" s="325"/>
      <c r="TRU112" s="325"/>
      <c r="TRV112" s="325"/>
      <c r="TRW112" s="325"/>
      <c r="TRX112" s="325"/>
      <c r="TRY112" s="325"/>
      <c r="TRZ112" s="325"/>
      <c r="TSA112" s="325"/>
      <c r="TSB112" s="324"/>
      <c r="TSC112" s="62"/>
      <c r="TSD112" s="62"/>
      <c r="TSE112" s="62"/>
      <c r="TSF112" s="62"/>
      <c r="TSG112" s="62"/>
      <c r="TSH112" s="62"/>
      <c r="TSI112" s="62"/>
      <c r="TSJ112" s="62"/>
      <c r="TSK112" s="62"/>
      <c r="TSL112" s="62"/>
      <c r="TSM112" s="325"/>
      <c r="TSN112" s="325"/>
      <c r="TSO112" s="325"/>
      <c r="TSP112" s="325"/>
      <c r="TSQ112" s="62"/>
      <c r="TSR112" s="325"/>
      <c r="TSS112" s="325"/>
      <c r="TST112" s="325"/>
      <c r="TSU112" s="325"/>
      <c r="TSV112" s="62"/>
      <c r="TSW112" s="325"/>
      <c r="TSX112" s="325"/>
      <c r="TSY112" s="325"/>
      <c r="TSZ112" s="325"/>
      <c r="TTA112" s="325"/>
      <c r="TTB112" s="325"/>
      <c r="TTC112" s="325"/>
      <c r="TTD112" s="325"/>
      <c r="TTE112" s="325"/>
      <c r="TTF112" s="325"/>
      <c r="TTG112" s="325"/>
      <c r="TTH112" s="325"/>
      <c r="TTI112" s="325"/>
      <c r="TTJ112" s="325"/>
      <c r="TTK112" s="325"/>
      <c r="TTL112" s="325"/>
      <c r="TTM112" s="325"/>
      <c r="TTN112" s="324"/>
      <c r="TTO112" s="62"/>
      <c r="TTP112" s="62"/>
      <c r="TTQ112" s="62"/>
      <c r="TTR112" s="62"/>
      <c r="TTS112" s="62"/>
      <c r="TTT112" s="62"/>
      <c r="TTU112" s="62"/>
      <c r="TTV112" s="62"/>
      <c r="TTW112" s="62"/>
      <c r="TTX112" s="62"/>
      <c r="TTY112" s="325"/>
      <c r="TTZ112" s="325"/>
      <c r="TUA112" s="325"/>
      <c r="TUB112" s="325"/>
      <c r="TUC112" s="62"/>
      <c r="TUD112" s="325"/>
      <c r="TUE112" s="325"/>
      <c r="TUF112" s="325"/>
      <c r="TUG112" s="325"/>
      <c r="TUH112" s="62"/>
      <c r="TUI112" s="325"/>
      <c r="TUJ112" s="325"/>
      <c r="TUK112" s="325"/>
      <c r="TUL112" s="325"/>
      <c r="TUM112" s="325"/>
      <c r="TUN112" s="325"/>
      <c r="TUO112" s="325"/>
      <c r="TUP112" s="325"/>
      <c r="TUQ112" s="325"/>
      <c r="TUR112" s="325"/>
      <c r="TUS112" s="325"/>
      <c r="TUT112" s="325"/>
      <c r="TUU112" s="325"/>
      <c r="TUV112" s="325"/>
      <c r="TUW112" s="325"/>
      <c r="TUX112" s="325"/>
      <c r="TUY112" s="325"/>
      <c r="TUZ112" s="324"/>
      <c r="TVA112" s="62"/>
      <c r="TVB112" s="62"/>
      <c r="TVC112" s="62"/>
      <c r="TVD112" s="62"/>
      <c r="TVE112" s="62"/>
      <c r="TVF112" s="62"/>
      <c r="TVG112" s="62"/>
      <c r="TVH112" s="62"/>
      <c r="TVI112" s="62"/>
      <c r="TVJ112" s="62"/>
      <c r="TVK112" s="325"/>
      <c r="TVL112" s="325"/>
      <c r="TVM112" s="325"/>
      <c r="TVN112" s="325"/>
      <c r="TVO112" s="62"/>
      <c r="TVP112" s="325"/>
      <c r="TVQ112" s="325"/>
      <c r="TVR112" s="325"/>
      <c r="TVS112" s="325"/>
      <c r="TVT112" s="62"/>
      <c r="TVU112" s="325"/>
      <c r="TVV112" s="325"/>
      <c r="TVW112" s="325"/>
      <c r="TVX112" s="325"/>
      <c r="TVY112" s="325"/>
      <c r="TVZ112" s="325"/>
      <c r="TWA112" s="325"/>
      <c r="TWB112" s="325"/>
      <c r="TWC112" s="325"/>
      <c r="TWD112" s="325"/>
      <c r="TWE112" s="325"/>
      <c r="TWF112" s="325"/>
      <c r="TWG112" s="325"/>
      <c r="TWH112" s="325"/>
      <c r="TWI112" s="325"/>
      <c r="TWJ112" s="325"/>
      <c r="TWK112" s="325"/>
      <c r="TWL112" s="324"/>
      <c r="TWM112" s="62"/>
      <c r="TWN112" s="62"/>
      <c r="TWO112" s="62"/>
      <c r="TWP112" s="62"/>
      <c r="TWQ112" s="62"/>
      <c r="TWR112" s="62"/>
      <c r="TWS112" s="62"/>
      <c r="TWT112" s="62"/>
      <c r="TWU112" s="62"/>
      <c r="TWV112" s="62"/>
      <c r="TWW112" s="325"/>
      <c r="TWX112" s="325"/>
      <c r="TWY112" s="325"/>
      <c r="TWZ112" s="325"/>
      <c r="TXA112" s="62"/>
      <c r="TXB112" s="325"/>
      <c r="TXC112" s="325"/>
      <c r="TXD112" s="325"/>
      <c r="TXE112" s="325"/>
      <c r="TXF112" s="62"/>
      <c r="TXG112" s="325"/>
      <c r="TXH112" s="325"/>
      <c r="TXI112" s="325"/>
      <c r="TXJ112" s="325"/>
      <c r="TXK112" s="325"/>
      <c r="TXL112" s="325"/>
      <c r="TXM112" s="325"/>
      <c r="TXN112" s="325"/>
      <c r="TXO112" s="325"/>
      <c r="TXP112" s="325"/>
      <c r="TXQ112" s="325"/>
      <c r="TXR112" s="325"/>
      <c r="TXS112" s="325"/>
      <c r="TXT112" s="325"/>
      <c r="TXU112" s="325"/>
      <c r="TXV112" s="325"/>
      <c r="TXW112" s="325"/>
      <c r="TXX112" s="324"/>
      <c r="TXY112" s="62"/>
      <c r="TXZ112" s="62"/>
      <c r="TYA112" s="62"/>
      <c r="TYB112" s="62"/>
      <c r="TYC112" s="62"/>
      <c r="TYD112" s="62"/>
      <c r="TYE112" s="62"/>
      <c r="TYF112" s="62"/>
      <c r="TYG112" s="62"/>
      <c r="TYH112" s="62"/>
      <c r="TYI112" s="325"/>
      <c r="TYJ112" s="325"/>
      <c r="TYK112" s="325"/>
      <c r="TYL112" s="325"/>
      <c r="TYM112" s="62"/>
      <c r="TYN112" s="325"/>
      <c r="TYO112" s="325"/>
      <c r="TYP112" s="325"/>
      <c r="TYQ112" s="325"/>
      <c r="TYR112" s="62"/>
      <c r="TYS112" s="325"/>
      <c r="TYT112" s="325"/>
      <c r="TYU112" s="325"/>
      <c r="TYV112" s="325"/>
      <c r="TYW112" s="325"/>
      <c r="TYX112" s="325"/>
      <c r="TYY112" s="325"/>
      <c r="TYZ112" s="325"/>
      <c r="TZA112" s="325"/>
      <c r="TZB112" s="325"/>
      <c r="TZC112" s="325"/>
      <c r="TZD112" s="325"/>
      <c r="TZE112" s="325"/>
      <c r="TZF112" s="325"/>
      <c r="TZG112" s="325"/>
      <c r="TZH112" s="325"/>
      <c r="TZI112" s="325"/>
      <c r="TZJ112" s="324"/>
      <c r="TZK112" s="62"/>
      <c r="TZL112" s="62"/>
      <c r="TZM112" s="62"/>
      <c r="TZN112" s="62"/>
      <c r="TZO112" s="62"/>
      <c r="TZP112" s="62"/>
      <c r="TZQ112" s="62"/>
      <c r="TZR112" s="62"/>
      <c r="TZS112" s="62"/>
      <c r="TZT112" s="62"/>
      <c r="TZU112" s="325"/>
      <c r="TZV112" s="325"/>
      <c r="TZW112" s="325"/>
      <c r="TZX112" s="325"/>
      <c r="TZY112" s="62"/>
      <c r="TZZ112" s="325"/>
      <c r="UAA112" s="325"/>
      <c r="UAB112" s="325"/>
      <c r="UAC112" s="325"/>
      <c r="UAD112" s="62"/>
      <c r="UAE112" s="325"/>
      <c r="UAF112" s="325"/>
      <c r="UAG112" s="325"/>
      <c r="UAH112" s="325"/>
      <c r="UAI112" s="325"/>
      <c r="UAJ112" s="325"/>
      <c r="UAK112" s="325"/>
      <c r="UAL112" s="325"/>
      <c r="UAM112" s="325"/>
      <c r="UAN112" s="325"/>
      <c r="UAO112" s="325"/>
      <c r="UAP112" s="325"/>
      <c r="UAQ112" s="325"/>
      <c r="UAR112" s="325"/>
      <c r="UAS112" s="325"/>
      <c r="UAT112" s="325"/>
      <c r="UAU112" s="325"/>
      <c r="UAV112" s="324"/>
      <c r="UAW112" s="62"/>
      <c r="UAX112" s="62"/>
      <c r="UAY112" s="62"/>
      <c r="UAZ112" s="62"/>
      <c r="UBA112" s="62"/>
      <c r="UBB112" s="62"/>
      <c r="UBC112" s="62"/>
      <c r="UBD112" s="62"/>
      <c r="UBE112" s="62"/>
      <c r="UBF112" s="62"/>
      <c r="UBG112" s="325"/>
      <c r="UBH112" s="325"/>
      <c r="UBI112" s="325"/>
      <c r="UBJ112" s="325"/>
      <c r="UBK112" s="62"/>
      <c r="UBL112" s="325"/>
      <c r="UBM112" s="325"/>
      <c r="UBN112" s="325"/>
      <c r="UBO112" s="325"/>
      <c r="UBP112" s="62"/>
      <c r="UBQ112" s="325"/>
      <c r="UBR112" s="325"/>
      <c r="UBS112" s="325"/>
      <c r="UBT112" s="325"/>
      <c r="UBU112" s="325"/>
      <c r="UBV112" s="325"/>
      <c r="UBW112" s="325"/>
      <c r="UBX112" s="325"/>
      <c r="UBY112" s="325"/>
      <c r="UBZ112" s="325"/>
      <c r="UCA112" s="325"/>
      <c r="UCB112" s="325"/>
      <c r="UCC112" s="325"/>
      <c r="UCD112" s="325"/>
      <c r="UCE112" s="325"/>
      <c r="UCF112" s="325"/>
      <c r="UCG112" s="325"/>
      <c r="UCH112" s="324"/>
      <c r="UCI112" s="62"/>
      <c r="UCJ112" s="62"/>
      <c r="UCK112" s="62"/>
      <c r="UCL112" s="62"/>
      <c r="UCM112" s="62"/>
      <c r="UCN112" s="62"/>
      <c r="UCO112" s="62"/>
      <c r="UCP112" s="62"/>
      <c r="UCQ112" s="62"/>
      <c r="UCR112" s="62"/>
      <c r="UCS112" s="325"/>
      <c r="UCT112" s="325"/>
      <c r="UCU112" s="325"/>
      <c r="UCV112" s="325"/>
      <c r="UCW112" s="62"/>
      <c r="UCX112" s="325"/>
      <c r="UCY112" s="325"/>
      <c r="UCZ112" s="325"/>
      <c r="UDA112" s="325"/>
      <c r="UDB112" s="62"/>
      <c r="UDC112" s="325"/>
      <c r="UDD112" s="325"/>
      <c r="UDE112" s="325"/>
      <c r="UDF112" s="325"/>
      <c r="UDG112" s="325"/>
      <c r="UDH112" s="325"/>
      <c r="UDI112" s="325"/>
      <c r="UDJ112" s="325"/>
      <c r="UDK112" s="325"/>
      <c r="UDL112" s="325"/>
      <c r="UDM112" s="325"/>
      <c r="UDN112" s="325"/>
      <c r="UDO112" s="325"/>
      <c r="UDP112" s="325"/>
      <c r="UDQ112" s="325"/>
      <c r="UDR112" s="325"/>
      <c r="UDS112" s="325"/>
      <c r="UDT112" s="324"/>
      <c r="UDU112" s="62"/>
      <c r="UDV112" s="62"/>
      <c r="UDW112" s="62"/>
      <c r="UDX112" s="62"/>
      <c r="UDY112" s="62"/>
      <c r="UDZ112" s="62"/>
      <c r="UEA112" s="62"/>
      <c r="UEB112" s="62"/>
      <c r="UEC112" s="62"/>
      <c r="UED112" s="62"/>
      <c r="UEE112" s="325"/>
      <c r="UEF112" s="325"/>
      <c r="UEG112" s="325"/>
      <c r="UEH112" s="325"/>
      <c r="UEI112" s="62"/>
      <c r="UEJ112" s="325"/>
      <c r="UEK112" s="325"/>
      <c r="UEL112" s="325"/>
      <c r="UEM112" s="325"/>
      <c r="UEN112" s="62"/>
      <c r="UEO112" s="325"/>
      <c r="UEP112" s="325"/>
      <c r="UEQ112" s="325"/>
      <c r="UER112" s="325"/>
      <c r="UES112" s="325"/>
      <c r="UET112" s="325"/>
      <c r="UEU112" s="325"/>
      <c r="UEV112" s="325"/>
      <c r="UEW112" s="325"/>
      <c r="UEX112" s="325"/>
      <c r="UEY112" s="325"/>
      <c r="UEZ112" s="325"/>
      <c r="UFA112" s="325"/>
      <c r="UFB112" s="325"/>
      <c r="UFC112" s="325"/>
      <c r="UFD112" s="325"/>
      <c r="UFE112" s="325"/>
      <c r="UFF112" s="324"/>
      <c r="UFG112" s="62"/>
      <c r="UFH112" s="62"/>
      <c r="UFI112" s="62"/>
      <c r="UFJ112" s="62"/>
      <c r="UFK112" s="62"/>
      <c r="UFL112" s="62"/>
      <c r="UFM112" s="62"/>
      <c r="UFN112" s="62"/>
      <c r="UFO112" s="62"/>
      <c r="UFP112" s="62"/>
      <c r="UFQ112" s="325"/>
      <c r="UFR112" s="325"/>
      <c r="UFS112" s="325"/>
      <c r="UFT112" s="325"/>
      <c r="UFU112" s="62"/>
      <c r="UFV112" s="325"/>
      <c r="UFW112" s="325"/>
      <c r="UFX112" s="325"/>
      <c r="UFY112" s="325"/>
      <c r="UFZ112" s="62"/>
      <c r="UGA112" s="325"/>
      <c r="UGB112" s="325"/>
      <c r="UGC112" s="325"/>
      <c r="UGD112" s="325"/>
      <c r="UGE112" s="325"/>
      <c r="UGF112" s="325"/>
      <c r="UGG112" s="325"/>
      <c r="UGH112" s="325"/>
      <c r="UGI112" s="325"/>
      <c r="UGJ112" s="325"/>
      <c r="UGK112" s="325"/>
      <c r="UGL112" s="325"/>
      <c r="UGM112" s="325"/>
      <c r="UGN112" s="325"/>
      <c r="UGO112" s="325"/>
      <c r="UGP112" s="325"/>
      <c r="UGQ112" s="325"/>
      <c r="UGR112" s="324"/>
      <c r="UGS112" s="62"/>
      <c r="UGT112" s="62"/>
      <c r="UGU112" s="62"/>
      <c r="UGV112" s="62"/>
      <c r="UGW112" s="62"/>
      <c r="UGX112" s="62"/>
      <c r="UGY112" s="62"/>
      <c r="UGZ112" s="62"/>
      <c r="UHA112" s="62"/>
      <c r="UHB112" s="62"/>
      <c r="UHC112" s="325"/>
      <c r="UHD112" s="325"/>
      <c r="UHE112" s="325"/>
      <c r="UHF112" s="325"/>
      <c r="UHG112" s="62"/>
      <c r="UHH112" s="325"/>
      <c r="UHI112" s="325"/>
      <c r="UHJ112" s="325"/>
      <c r="UHK112" s="325"/>
      <c r="UHL112" s="62"/>
      <c r="UHM112" s="325"/>
      <c r="UHN112" s="325"/>
      <c r="UHO112" s="325"/>
      <c r="UHP112" s="325"/>
      <c r="UHQ112" s="325"/>
      <c r="UHR112" s="325"/>
      <c r="UHS112" s="325"/>
      <c r="UHT112" s="325"/>
      <c r="UHU112" s="325"/>
      <c r="UHV112" s="325"/>
      <c r="UHW112" s="325"/>
      <c r="UHX112" s="325"/>
      <c r="UHY112" s="325"/>
      <c r="UHZ112" s="325"/>
      <c r="UIA112" s="325"/>
      <c r="UIB112" s="325"/>
      <c r="UIC112" s="325"/>
      <c r="UID112" s="324"/>
      <c r="UIE112" s="62"/>
      <c r="UIF112" s="62"/>
      <c r="UIG112" s="62"/>
      <c r="UIH112" s="62"/>
      <c r="UII112" s="62"/>
      <c r="UIJ112" s="62"/>
      <c r="UIK112" s="62"/>
      <c r="UIL112" s="62"/>
      <c r="UIM112" s="62"/>
      <c r="UIN112" s="62"/>
      <c r="UIO112" s="325"/>
      <c r="UIP112" s="325"/>
      <c r="UIQ112" s="325"/>
      <c r="UIR112" s="325"/>
      <c r="UIS112" s="62"/>
      <c r="UIT112" s="325"/>
      <c r="UIU112" s="325"/>
      <c r="UIV112" s="325"/>
      <c r="UIW112" s="325"/>
      <c r="UIX112" s="62"/>
      <c r="UIY112" s="325"/>
      <c r="UIZ112" s="325"/>
      <c r="UJA112" s="325"/>
      <c r="UJB112" s="325"/>
      <c r="UJC112" s="325"/>
      <c r="UJD112" s="325"/>
      <c r="UJE112" s="325"/>
      <c r="UJF112" s="325"/>
      <c r="UJG112" s="325"/>
      <c r="UJH112" s="325"/>
      <c r="UJI112" s="325"/>
      <c r="UJJ112" s="325"/>
      <c r="UJK112" s="325"/>
      <c r="UJL112" s="325"/>
      <c r="UJM112" s="325"/>
      <c r="UJN112" s="325"/>
      <c r="UJO112" s="325"/>
      <c r="UJP112" s="324"/>
      <c r="UJQ112" s="62"/>
      <c r="UJR112" s="62"/>
      <c r="UJS112" s="62"/>
      <c r="UJT112" s="62"/>
      <c r="UJU112" s="62"/>
      <c r="UJV112" s="62"/>
      <c r="UJW112" s="62"/>
      <c r="UJX112" s="62"/>
      <c r="UJY112" s="62"/>
      <c r="UJZ112" s="62"/>
      <c r="UKA112" s="325"/>
      <c r="UKB112" s="325"/>
      <c r="UKC112" s="325"/>
      <c r="UKD112" s="325"/>
      <c r="UKE112" s="62"/>
      <c r="UKF112" s="325"/>
      <c r="UKG112" s="325"/>
      <c r="UKH112" s="325"/>
      <c r="UKI112" s="325"/>
      <c r="UKJ112" s="62"/>
      <c r="UKK112" s="325"/>
      <c r="UKL112" s="325"/>
      <c r="UKM112" s="325"/>
      <c r="UKN112" s="325"/>
      <c r="UKO112" s="325"/>
      <c r="UKP112" s="325"/>
      <c r="UKQ112" s="325"/>
      <c r="UKR112" s="325"/>
      <c r="UKS112" s="325"/>
      <c r="UKT112" s="325"/>
      <c r="UKU112" s="325"/>
      <c r="UKV112" s="325"/>
      <c r="UKW112" s="325"/>
      <c r="UKX112" s="325"/>
      <c r="UKY112" s="325"/>
      <c r="UKZ112" s="325"/>
      <c r="ULA112" s="325"/>
      <c r="ULB112" s="324"/>
      <c r="ULC112" s="62"/>
      <c r="ULD112" s="62"/>
      <c r="ULE112" s="62"/>
      <c r="ULF112" s="62"/>
      <c r="ULG112" s="62"/>
      <c r="ULH112" s="62"/>
      <c r="ULI112" s="62"/>
      <c r="ULJ112" s="62"/>
      <c r="ULK112" s="62"/>
      <c r="ULL112" s="62"/>
      <c r="ULM112" s="325"/>
      <c r="ULN112" s="325"/>
      <c r="ULO112" s="325"/>
      <c r="ULP112" s="325"/>
      <c r="ULQ112" s="62"/>
      <c r="ULR112" s="325"/>
      <c r="ULS112" s="325"/>
      <c r="ULT112" s="325"/>
      <c r="ULU112" s="325"/>
      <c r="ULV112" s="62"/>
      <c r="ULW112" s="325"/>
      <c r="ULX112" s="325"/>
      <c r="ULY112" s="325"/>
      <c r="ULZ112" s="325"/>
      <c r="UMA112" s="325"/>
      <c r="UMB112" s="325"/>
      <c r="UMC112" s="325"/>
      <c r="UMD112" s="325"/>
      <c r="UME112" s="325"/>
      <c r="UMF112" s="325"/>
      <c r="UMG112" s="325"/>
      <c r="UMH112" s="325"/>
      <c r="UMI112" s="325"/>
      <c r="UMJ112" s="325"/>
      <c r="UMK112" s="325"/>
      <c r="UML112" s="325"/>
      <c r="UMM112" s="325"/>
      <c r="UMN112" s="324"/>
      <c r="UMO112" s="62"/>
      <c r="UMP112" s="62"/>
      <c r="UMQ112" s="62"/>
      <c r="UMR112" s="62"/>
      <c r="UMS112" s="62"/>
      <c r="UMT112" s="62"/>
      <c r="UMU112" s="62"/>
      <c r="UMV112" s="62"/>
      <c r="UMW112" s="62"/>
      <c r="UMX112" s="62"/>
      <c r="UMY112" s="325"/>
      <c r="UMZ112" s="325"/>
      <c r="UNA112" s="325"/>
      <c r="UNB112" s="325"/>
      <c r="UNC112" s="62"/>
      <c r="UND112" s="325"/>
      <c r="UNE112" s="325"/>
      <c r="UNF112" s="325"/>
      <c r="UNG112" s="325"/>
      <c r="UNH112" s="62"/>
      <c r="UNI112" s="325"/>
      <c r="UNJ112" s="325"/>
      <c r="UNK112" s="325"/>
      <c r="UNL112" s="325"/>
      <c r="UNM112" s="325"/>
      <c r="UNN112" s="325"/>
      <c r="UNO112" s="325"/>
      <c r="UNP112" s="325"/>
      <c r="UNQ112" s="325"/>
      <c r="UNR112" s="325"/>
      <c r="UNS112" s="325"/>
      <c r="UNT112" s="325"/>
      <c r="UNU112" s="325"/>
      <c r="UNV112" s="325"/>
      <c r="UNW112" s="325"/>
      <c r="UNX112" s="325"/>
      <c r="UNY112" s="325"/>
      <c r="UNZ112" s="324"/>
      <c r="UOA112" s="62"/>
      <c r="UOB112" s="62"/>
      <c r="UOC112" s="62"/>
      <c r="UOD112" s="62"/>
      <c r="UOE112" s="62"/>
      <c r="UOF112" s="62"/>
      <c r="UOG112" s="62"/>
      <c r="UOH112" s="62"/>
      <c r="UOI112" s="62"/>
      <c r="UOJ112" s="62"/>
      <c r="UOK112" s="325"/>
      <c r="UOL112" s="325"/>
      <c r="UOM112" s="325"/>
      <c r="UON112" s="325"/>
      <c r="UOO112" s="62"/>
      <c r="UOP112" s="325"/>
      <c r="UOQ112" s="325"/>
      <c r="UOR112" s="325"/>
      <c r="UOS112" s="325"/>
      <c r="UOT112" s="62"/>
      <c r="UOU112" s="325"/>
      <c r="UOV112" s="325"/>
      <c r="UOW112" s="325"/>
      <c r="UOX112" s="325"/>
      <c r="UOY112" s="325"/>
      <c r="UOZ112" s="325"/>
      <c r="UPA112" s="325"/>
      <c r="UPB112" s="325"/>
      <c r="UPC112" s="325"/>
      <c r="UPD112" s="325"/>
      <c r="UPE112" s="325"/>
      <c r="UPF112" s="325"/>
      <c r="UPG112" s="325"/>
      <c r="UPH112" s="325"/>
      <c r="UPI112" s="325"/>
      <c r="UPJ112" s="325"/>
      <c r="UPK112" s="325"/>
      <c r="UPL112" s="324"/>
      <c r="UPM112" s="62"/>
      <c r="UPN112" s="62"/>
      <c r="UPO112" s="62"/>
      <c r="UPP112" s="62"/>
      <c r="UPQ112" s="62"/>
      <c r="UPR112" s="62"/>
      <c r="UPS112" s="62"/>
      <c r="UPT112" s="62"/>
      <c r="UPU112" s="62"/>
      <c r="UPV112" s="62"/>
      <c r="UPW112" s="325"/>
      <c r="UPX112" s="325"/>
      <c r="UPY112" s="325"/>
      <c r="UPZ112" s="325"/>
      <c r="UQA112" s="62"/>
      <c r="UQB112" s="325"/>
      <c r="UQC112" s="325"/>
      <c r="UQD112" s="325"/>
      <c r="UQE112" s="325"/>
      <c r="UQF112" s="62"/>
      <c r="UQG112" s="325"/>
      <c r="UQH112" s="325"/>
      <c r="UQI112" s="325"/>
      <c r="UQJ112" s="325"/>
      <c r="UQK112" s="325"/>
      <c r="UQL112" s="325"/>
      <c r="UQM112" s="325"/>
      <c r="UQN112" s="325"/>
      <c r="UQO112" s="325"/>
      <c r="UQP112" s="325"/>
      <c r="UQQ112" s="325"/>
      <c r="UQR112" s="325"/>
      <c r="UQS112" s="325"/>
      <c r="UQT112" s="325"/>
      <c r="UQU112" s="325"/>
      <c r="UQV112" s="325"/>
      <c r="UQW112" s="325"/>
      <c r="UQX112" s="324"/>
      <c r="UQY112" s="62"/>
      <c r="UQZ112" s="62"/>
      <c r="URA112" s="62"/>
      <c r="URB112" s="62"/>
      <c r="URC112" s="62"/>
      <c r="URD112" s="62"/>
      <c r="URE112" s="62"/>
      <c r="URF112" s="62"/>
      <c r="URG112" s="62"/>
      <c r="URH112" s="62"/>
      <c r="URI112" s="325"/>
      <c r="URJ112" s="325"/>
      <c r="URK112" s="325"/>
      <c r="URL112" s="325"/>
      <c r="URM112" s="62"/>
      <c r="URN112" s="325"/>
      <c r="URO112" s="325"/>
      <c r="URP112" s="325"/>
      <c r="URQ112" s="325"/>
      <c r="URR112" s="62"/>
      <c r="URS112" s="325"/>
      <c r="URT112" s="325"/>
      <c r="URU112" s="325"/>
      <c r="URV112" s="325"/>
      <c r="URW112" s="325"/>
      <c r="URX112" s="325"/>
      <c r="URY112" s="325"/>
      <c r="URZ112" s="325"/>
      <c r="USA112" s="325"/>
      <c r="USB112" s="325"/>
      <c r="USC112" s="325"/>
      <c r="USD112" s="325"/>
      <c r="USE112" s="325"/>
      <c r="USF112" s="325"/>
      <c r="USG112" s="325"/>
      <c r="USH112" s="325"/>
      <c r="USI112" s="325"/>
      <c r="USJ112" s="324"/>
      <c r="USK112" s="62"/>
      <c r="USL112" s="62"/>
      <c r="USM112" s="62"/>
      <c r="USN112" s="62"/>
      <c r="USO112" s="62"/>
      <c r="USP112" s="62"/>
      <c r="USQ112" s="62"/>
      <c r="USR112" s="62"/>
      <c r="USS112" s="62"/>
      <c r="UST112" s="62"/>
      <c r="USU112" s="325"/>
      <c r="USV112" s="325"/>
      <c r="USW112" s="325"/>
      <c r="USX112" s="325"/>
      <c r="USY112" s="62"/>
      <c r="USZ112" s="325"/>
      <c r="UTA112" s="325"/>
      <c r="UTB112" s="325"/>
      <c r="UTC112" s="325"/>
      <c r="UTD112" s="62"/>
      <c r="UTE112" s="325"/>
      <c r="UTF112" s="325"/>
      <c r="UTG112" s="325"/>
      <c r="UTH112" s="325"/>
      <c r="UTI112" s="325"/>
      <c r="UTJ112" s="325"/>
      <c r="UTK112" s="325"/>
      <c r="UTL112" s="325"/>
      <c r="UTM112" s="325"/>
      <c r="UTN112" s="325"/>
      <c r="UTO112" s="325"/>
      <c r="UTP112" s="325"/>
      <c r="UTQ112" s="325"/>
      <c r="UTR112" s="325"/>
      <c r="UTS112" s="325"/>
      <c r="UTT112" s="325"/>
      <c r="UTU112" s="325"/>
      <c r="UTV112" s="324"/>
      <c r="UTW112" s="62"/>
      <c r="UTX112" s="62"/>
      <c r="UTY112" s="62"/>
      <c r="UTZ112" s="62"/>
      <c r="UUA112" s="62"/>
      <c r="UUB112" s="62"/>
      <c r="UUC112" s="62"/>
      <c r="UUD112" s="62"/>
      <c r="UUE112" s="62"/>
      <c r="UUF112" s="62"/>
      <c r="UUG112" s="325"/>
      <c r="UUH112" s="325"/>
      <c r="UUI112" s="325"/>
      <c r="UUJ112" s="325"/>
      <c r="UUK112" s="62"/>
      <c r="UUL112" s="325"/>
      <c r="UUM112" s="325"/>
      <c r="UUN112" s="325"/>
      <c r="UUO112" s="325"/>
      <c r="UUP112" s="62"/>
      <c r="UUQ112" s="325"/>
      <c r="UUR112" s="325"/>
      <c r="UUS112" s="325"/>
      <c r="UUT112" s="325"/>
      <c r="UUU112" s="325"/>
      <c r="UUV112" s="325"/>
      <c r="UUW112" s="325"/>
      <c r="UUX112" s="325"/>
      <c r="UUY112" s="325"/>
      <c r="UUZ112" s="325"/>
      <c r="UVA112" s="325"/>
      <c r="UVB112" s="325"/>
      <c r="UVC112" s="325"/>
      <c r="UVD112" s="325"/>
      <c r="UVE112" s="325"/>
      <c r="UVF112" s="325"/>
      <c r="UVG112" s="325"/>
      <c r="UVH112" s="324"/>
      <c r="UVI112" s="62"/>
      <c r="UVJ112" s="62"/>
      <c r="UVK112" s="62"/>
      <c r="UVL112" s="62"/>
      <c r="UVM112" s="62"/>
      <c r="UVN112" s="62"/>
      <c r="UVO112" s="62"/>
      <c r="UVP112" s="62"/>
      <c r="UVQ112" s="62"/>
      <c r="UVR112" s="62"/>
      <c r="UVS112" s="325"/>
      <c r="UVT112" s="325"/>
      <c r="UVU112" s="325"/>
      <c r="UVV112" s="325"/>
      <c r="UVW112" s="62"/>
      <c r="UVX112" s="325"/>
      <c r="UVY112" s="325"/>
      <c r="UVZ112" s="325"/>
      <c r="UWA112" s="325"/>
      <c r="UWB112" s="62"/>
      <c r="UWC112" s="325"/>
      <c r="UWD112" s="325"/>
      <c r="UWE112" s="325"/>
      <c r="UWF112" s="325"/>
      <c r="UWG112" s="325"/>
      <c r="UWH112" s="325"/>
      <c r="UWI112" s="325"/>
      <c r="UWJ112" s="325"/>
      <c r="UWK112" s="325"/>
      <c r="UWL112" s="325"/>
      <c r="UWM112" s="325"/>
      <c r="UWN112" s="325"/>
      <c r="UWO112" s="325"/>
      <c r="UWP112" s="325"/>
      <c r="UWQ112" s="325"/>
      <c r="UWR112" s="325"/>
      <c r="UWS112" s="325"/>
      <c r="UWT112" s="324"/>
      <c r="UWU112" s="62"/>
      <c r="UWV112" s="62"/>
      <c r="UWW112" s="62"/>
      <c r="UWX112" s="62"/>
      <c r="UWY112" s="62"/>
      <c r="UWZ112" s="62"/>
      <c r="UXA112" s="62"/>
      <c r="UXB112" s="62"/>
      <c r="UXC112" s="62"/>
      <c r="UXD112" s="62"/>
      <c r="UXE112" s="325"/>
      <c r="UXF112" s="325"/>
      <c r="UXG112" s="325"/>
      <c r="UXH112" s="325"/>
      <c r="UXI112" s="62"/>
      <c r="UXJ112" s="325"/>
      <c r="UXK112" s="325"/>
      <c r="UXL112" s="325"/>
      <c r="UXM112" s="325"/>
      <c r="UXN112" s="62"/>
      <c r="UXO112" s="325"/>
      <c r="UXP112" s="325"/>
      <c r="UXQ112" s="325"/>
      <c r="UXR112" s="325"/>
      <c r="UXS112" s="325"/>
      <c r="UXT112" s="325"/>
      <c r="UXU112" s="325"/>
      <c r="UXV112" s="325"/>
      <c r="UXW112" s="325"/>
      <c r="UXX112" s="325"/>
      <c r="UXY112" s="325"/>
      <c r="UXZ112" s="325"/>
      <c r="UYA112" s="325"/>
      <c r="UYB112" s="325"/>
      <c r="UYC112" s="325"/>
      <c r="UYD112" s="325"/>
      <c r="UYE112" s="325"/>
      <c r="UYF112" s="324"/>
      <c r="UYG112" s="62"/>
      <c r="UYH112" s="62"/>
      <c r="UYI112" s="62"/>
      <c r="UYJ112" s="62"/>
      <c r="UYK112" s="62"/>
      <c r="UYL112" s="62"/>
      <c r="UYM112" s="62"/>
      <c r="UYN112" s="62"/>
      <c r="UYO112" s="62"/>
      <c r="UYP112" s="62"/>
      <c r="UYQ112" s="325"/>
      <c r="UYR112" s="325"/>
      <c r="UYS112" s="325"/>
      <c r="UYT112" s="325"/>
      <c r="UYU112" s="62"/>
      <c r="UYV112" s="325"/>
      <c r="UYW112" s="325"/>
      <c r="UYX112" s="325"/>
      <c r="UYY112" s="325"/>
      <c r="UYZ112" s="62"/>
      <c r="UZA112" s="325"/>
      <c r="UZB112" s="325"/>
      <c r="UZC112" s="325"/>
      <c r="UZD112" s="325"/>
      <c r="UZE112" s="325"/>
      <c r="UZF112" s="325"/>
      <c r="UZG112" s="325"/>
      <c r="UZH112" s="325"/>
      <c r="UZI112" s="325"/>
      <c r="UZJ112" s="325"/>
      <c r="UZK112" s="325"/>
      <c r="UZL112" s="325"/>
      <c r="UZM112" s="325"/>
      <c r="UZN112" s="325"/>
      <c r="UZO112" s="325"/>
      <c r="UZP112" s="325"/>
      <c r="UZQ112" s="325"/>
      <c r="UZR112" s="324"/>
      <c r="UZS112" s="62"/>
      <c r="UZT112" s="62"/>
      <c r="UZU112" s="62"/>
      <c r="UZV112" s="62"/>
      <c r="UZW112" s="62"/>
      <c r="UZX112" s="62"/>
      <c r="UZY112" s="62"/>
      <c r="UZZ112" s="62"/>
      <c r="VAA112" s="62"/>
      <c r="VAB112" s="62"/>
      <c r="VAC112" s="325"/>
      <c r="VAD112" s="325"/>
      <c r="VAE112" s="325"/>
      <c r="VAF112" s="325"/>
      <c r="VAG112" s="62"/>
      <c r="VAH112" s="325"/>
      <c r="VAI112" s="325"/>
      <c r="VAJ112" s="325"/>
      <c r="VAK112" s="325"/>
      <c r="VAL112" s="62"/>
      <c r="VAM112" s="325"/>
      <c r="VAN112" s="325"/>
      <c r="VAO112" s="325"/>
      <c r="VAP112" s="325"/>
      <c r="VAQ112" s="325"/>
      <c r="VAR112" s="325"/>
      <c r="VAS112" s="325"/>
      <c r="VAT112" s="325"/>
      <c r="VAU112" s="325"/>
      <c r="VAV112" s="325"/>
      <c r="VAW112" s="325"/>
      <c r="VAX112" s="325"/>
      <c r="VAY112" s="325"/>
      <c r="VAZ112" s="325"/>
      <c r="VBA112" s="325"/>
      <c r="VBB112" s="325"/>
      <c r="VBC112" s="325"/>
      <c r="VBD112" s="324"/>
      <c r="VBE112" s="62"/>
      <c r="VBF112" s="62"/>
      <c r="VBG112" s="62"/>
      <c r="VBH112" s="62"/>
      <c r="VBI112" s="62"/>
      <c r="VBJ112" s="62"/>
      <c r="VBK112" s="62"/>
      <c r="VBL112" s="62"/>
      <c r="VBM112" s="62"/>
      <c r="VBN112" s="62"/>
      <c r="VBO112" s="325"/>
      <c r="VBP112" s="325"/>
      <c r="VBQ112" s="325"/>
      <c r="VBR112" s="325"/>
      <c r="VBS112" s="62"/>
      <c r="VBT112" s="325"/>
      <c r="VBU112" s="325"/>
      <c r="VBV112" s="325"/>
      <c r="VBW112" s="325"/>
      <c r="VBX112" s="62"/>
      <c r="VBY112" s="325"/>
      <c r="VBZ112" s="325"/>
      <c r="VCA112" s="325"/>
      <c r="VCB112" s="325"/>
      <c r="VCC112" s="325"/>
      <c r="VCD112" s="325"/>
      <c r="VCE112" s="325"/>
      <c r="VCF112" s="325"/>
      <c r="VCG112" s="325"/>
      <c r="VCH112" s="325"/>
      <c r="VCI112" s="325"/>
      <c r="VCJ112" s="325"/>
      <c r="VCK112" s="325"/>
      <c r="VCL112" s="325"/>
      <c r="VCM112" s="325"/>
      <c r="VCN112" s="325"/>
      <c r="VCO112" s="325"/>
      <c r="VCP112" s="324"/>
      <c r="VCQ112" s="62"/>
      <c r="VCR112" s="62"/>
      <c r="VCS112" s="62"/>
      <c r="VCT112" s="62"/>
      <c r="VCU112" s="62"/>
      <c r="VCV112" s="62"/>
      <c r="VCW112" s="62"/>
      <c r="VCX112" s="62"/>
      <c r="VCY112" s="62"/>
      <c r="VCZ112" s="62"/>
      <c r="VDA112" s="325"/>
      <c r="VDB112" s="325"/>
      <c r="VDC112" s="325"/>
      <c r="VDD112" s="325"/>
      <c r="VDE112" s="62"/>
      <c r="VDF112" s="325"/>
      <c r="VDG112" s="325"/>
      <c r="VDH112" s="325"/>
      <c r="VDI112" s="325"/>
      <c r="VDJ112" s="62"/>
      <c r="VDK112" s="325"/>
      <c r="VDL112" s="325"/>
      <c r="VDM112" s="325"/>
      <c r="VDN112" s="325"/>
      <c r="VDO112" s="325"/>
      <c r="VDP112" s="325"/>
      <c r="VDQ112" s="325"/>
      <c r="VDR112" s="325"/>
      <c r="VDS112" s="325"/>
      <c r="VDT112" s="325"/>
      <c r="VDU112" s="325"/>
      <c r="VDV112" s="325"/>
      <c r="VDW112" s="325"/>
      <c r="VDX112" s="325"/>
      <c r="VDY112" s="325"/>
      <c r="VDZ112" s="325"/>
      <c r="VEA112" s="325"/>
      <c r="VEB112" s="324"/>
      <c r="VEC112" s="62"/>
      <c r="VED112" s="62"/>
      <c r="VEE112" s="62"/>
      <c r="VEF112" s="62"/>
      <c r="VEG112" s="62"/>
      <c r="VEH112" s="62"/>
      <c r="VEI112" s="62"/>
      <c r="VEJ112" s="62"/>
      <c r="VEK112" s="62"/>
      <c r="VEL112" s="62"/>
      <c r="VEM112" s="325"/>
      <c r="VEN112" s="325"/>
      <c r="VEO112" s="325"/>
      <c r="VEP112" s="325"/>
      <c r="VEQ112" s="62"/>
      <c r="VER112" s="325"/>
      <c r="VES112" s="325"/>
      <c r="VET112" s="325"/>
      <c r="VEU112" s="325"/>
      <c r="VEV112" s="62"/>
      <c r="VEW112" s="325"/>
      <c r="VEX112" s="325"/>
      <c r="VEY112" s="325"/>
      <c r="VEZ112" s="325"/>
      <c r="VFA112" s="325"/>
      <c r="VFB112" s="325"/>
      <c r="VFC112" s="325"/>
      <c r="VFD112" s="325"/>
      <c r="VFE112" s="325"/>
      <c r="VFF112" s="325"/>
      <c r="VFG112" s="325"/>
      <c r="VFH112" s="325"/>
      <c r="VFI112" s="325"/>
      <c r="VFJ112" s="325"/>
      <c r="VFK112" s="325"/>
      <c r="VFL112" s="325"/>
      <c r="VFM112" s="325"/>
      <c r="VFN112" s="324"/>
      <c r="VFO112" s="62"/>
      <c r="VFP112" s="62"/>
      <c r="VFQ112" s="62"/>
      <c r="VFR112" s="62"/>
      <c r="VFS112" s="62"/>
      <c r="VFT112" s="62"/>
      <c r="VFU112" s="62"/>
      <c r="VFV112" s="62"/>
      <c r="VFW112" s="62"/>
      <c r="VFX112" s="62"/>
      <c r="VFY112" s="325"/>
      <c r="VFZ112" s="325"/>
      <c r="VGA112" s="325"/>
      <c r="VGB112" s="325"/>
      <c r="VGC112" s="62"/>
      <c r="VGD112" s="325"/>
      <c r="VGE112" s="325"/>
      <c r="VGF112" s="325"/>
      <c r="VGG112" s="325"/>
      <c r="VGH112" s="62"/>
      <c r="VGI112" s="325"/>
      <c r="VGJ112" s="325"/>
      <c r="VGK112" s="325"/>
      <c r="VGL112" s="325"/>
      <c r="VGM112" s="325"/>
      <c r="VGN112" s="325"/>
      <c r="VGO112" s="325"/>
      <c r="VGP112" s="325"/>
      <c r="VGQ112" s="325"/>
      <c r="VGR112" s="325"/>
      <c r="VGS112" s="325"/>
      <c r="VGT112" s="325"/>
      <c r="VGU112" s="325"/>
      <c r="VGV112" s="325"/>
      <c r="VGW112" s="325"/>
      <c r="VGX112" s="325"/>
      <c r="VGY112" s="325"/>
      <c r="VGZ112" s="324"/>
      <c r="VHA112" s="62"/>
      <c r="VHB112" s="62"/>
      <c r="VHC112" s="62"/>
      <c r="VHD112" s="62"/>
      <c r="VHE112" s="62"/>
      <c r="VHF112" s="62"/>
      <c r="VHG112" s="62"/>
      <c r="VHH112" s="62"/>
      <c r="VHI112" s="62"/>
      <c r="VHJ112" s="62"/>
      <c r="VHK112" s="325"/>
      <c r="VHL112" s="325"/>
      <c r="VHM112" s="325"/>
      <c r="VHN112" s="325"/>
      <c r="VHO112" s="62"/>
      <c r="VHP112" s="325"/>
      <c r="VHQ112" s="325"/>
      <c r="VHR112" s="325"/>
      <c r="VHS112" s="325"/>
      <c r="VHT112" s="62"/>
      <c r="VHU112" s="325"/>
      <c r="VHV112" s="325"/>
      <c r="VHW112" s="325"/>
      <c r="VHX112" s="325"/>
      <c r="VHY112" s="325"/>
      <c r="VHZ112" s="325"/>
      <c r="VIA112" s="325"/>
      <c r="VIB112" s="325"/>
      <c r="VIC112" s="325"/>
      <c r="VID112" s="325"/>
      <c r="VIE112" s="325"/>
      <c r="VIF112" s="325"/>
      <c r="VIG112" s="325"/>
      <c r="VIH112" s="325"/>
      <c r="VII112" s="325"/>
      <c r="VIJ112" s="325"/>
      <c r="VIK112" s="325"/>
      <c r="VIL112" s="324"/>
      <c r="VIM112" s="62"/>
      <c r="VIN112" s="62"/>
      <c r="VIO112" s="62"/>
      <c r="VIP112" s="62"/>
      <c r="VIQ112" s="62"/>
      <c r="VIR112" s="62"/>
      <c r="VIS112" s="62"/>
      <c r="VIT112" s="62"/>
      <c r="VIU112" s="62"/>
      <c r="VIV112" s="62"/>
      <c r="VIW112" s="325"/>
      <c r="VIX112" s="325"/>
      <c r="VIY112" s="325"/>
      <c r="VIZ112" s="325"/>
      <c r="VJA112" s="62"/>
      <c r="VJB112" s="325"/>
      <c r="VJC112" s="325"/>
      <c r="VJD112" s="325"/>
      <c r="VJE112" s="325"/>
      <c r="VJF112" s="62"/>
      <c r="VJG112" s="325"/>
      <c r="VJH112" s="325"/>
      <c r="VJI112" s="325"/>
      <c r="VJJ112" s="325"/>
      <c r="VJK112" s="325"/>
      <c r="VJL112" s="325"/>
      <c r="VJM112" s="325"/>
      <c r="VJN112" s="325"/>
      <c r="VJO112" s="325"/>
      <c r="VJP112" s="325"/>
      <c r="VJQ112" s="325"/>
      <c r="VJR112" s="325"/>
      <c r="VJS112" s="325"/>
      <c r="VJT112" s="325"/>
      <c r="VJU112" s="325"/>
      <c r="VJV112" s="325"/>
      <c r="VJW112" s="325"/>
      <c r="VJX112" s="324"/>
      <c r="VJY112" s="62"/>
      <c r="VJZ112" s="62"/>
      <c r="VKA112" s="62"/>
      <c r="VKB112" s="62"/>
      <c r="VKC112" s="62"/>
      <c r="VKD112" s="62"/>
      <c r="VKE112" s="62"/>
      <c r="VKF112" s="62"/>
      <c r="VKG112" s="62"/>
      <c r="VKH112" s="62"/>
      <c r="VKI112" s="325"/>
      <c r="VKJ112" s="325"/>
      <c r="VKK112" s="325"/>
      <c r="VKL112" s="325"/>
      <c r="VKM112" s="62"/>
      <c r="VKN112" s="325"/>
      <c r="VKO112" s="325"/>
      <c r="VKP112" s="325"/>
      <c r="VKQ112" s="325"/>
      <c r="VKR112" s="62"/>
      <c r="VKS112" s="325"/>
      <c r="VKT112" s="325"/>
      <c r="VKU112" s="325"/>
      <c r="VKV112" s="325"/>
      <c r="VKW112" s="325"/>
      <c r="VKX112" s="325"/>
      <c r="VKY112" s="325"/>
      <c r="VKZ112" s="325"/>
      <c r="VLA112" s="325"/>
      <c r="VLB112" s="325"/>
      <c r="VLC112" s="325"/>
      <c r="VLD112" s="325"/>
      <c r="VLE112" s="325"/>
      <c r="VLF112" s="325"/>
      <c r="VLG112" s="325"/>
      <c r="VLH112" s="325"/>
      <c r="VLI112" s="325"/>
      <c r="VLJ112" s="324"/>
      <c r="VLK112" s="62"/>
      <c r="VLL112" s="62"/>
      <c r="VLM112" s="62"/>
      <c r="VLN112" s="62"/>
      <c r="VLO112" s="62"/>
      <c r="VLP112" s="62"/>
      <c r="VLQ112" s="62"/>
      <c r="VLR112" s="62"/>
      <c r="VLS112" s="62"/>
      <c r="VLT112" s="62"/>
      <c r="VLU112" s="325"/>
      <c r="VLV112" s="325"/>
      <c r="VLW112" s="325"/>
      <c r="VLX112" s="325"/>
      <c r="VLY112" s="62"/>
      <c r="VLZ112" s="325"/>
      <c r="VMA112" s="325"/>
      <c r="VMB112" s="325"/>
      <c r="VMC112" s="325"/>
      <c r="VMD112" s="62"/>
      <c r="VME112" s="325"/>
      <c r="VMF112" s="325"/>
      <c r="VMG112" s="325"/>
      <c r="VMH112" s="325"/>
      <c r="VMI112" s="325"/>
      <c r="VMJ112" s="325"/>
      <c r="VMK112" s="325"/>
      <c r="VML112" s="325"/>
      <c r="VMM112" s="325"/>
      <c r="VMN112" s="325"/>
      <c r="VMO112" s="325"/>
      <c r="VMP112" s="325"/>
      <c r="VMQ112" s="325"/>
      <c r="VMR112" s="325"/>
      <c r="VMS112" s="325"/>
      <c r="VMT112" s="325"/>
      <c r="VMU112" s="325"/>
      <c r="VMV112" s="324"/>
      <c r="VMW112" s="62"/>
      <c r="VMX112" s="62"/>
      <c r="VMY112" s="62"/>
      <c r="VMZ112" s="62"/>
      <c r="VNA112" s="62"/>
      <c r="VNB112" s="62"/>
      <c r="VNC112" s="62"/>
      <c r="VND112" s="62"/>
      <c r="VNE112" s="62"/>
      <c r="VNF112" s="62"/>
      <c r="VNG112" s="325"/>
      <c r="VNH112" s="325"/>
      <c r="VNI112" s="325"/>
      <c r="VNJ112" s="325"/>
      <c r="VNK112" s="62"/>
      <c r="VNL112" s="325"/>
      <c r="VNM112" s="325"/>
      <c r="VNN112" s="325"/>
      <c r="VNO112" s="325"/>
      <c r="VNP112" s="62"/>
      <c r="VNQ112" s="325"/>
      <c r="VNR112" s="325"/>
      <c r="VNS112" s="325"/>
      <c r="VNT112" s="325"/>
      <c r="VNU112" s="325"/>
      <c r="VNV112" s="325"/>
      <c r="VNW112" s="325"/>
      <c r="VNX112" s="325"/>
      <c r="VNY112" s="325"/>
      <c r="VNZ112" s="325"/>
      <c r="VOA112" s="325"/>
      <c r="VOB112" s="325"/>
      <c r="VOC112" s="325"/>
      <c r="VOD112" s="325"/>
      <c r="VOE112" s="325"/>
      <c r="VOF112" s="325"/>
      <c r="VOG112" s="325"/>
      <c r="VOH112" s="324"/>
      <c r="VOI112" s="62"/>
      <c r="VOJ112" s="62"/>
      <c r="VOK112" s="62"/>
      <c r="VOL112" s="62"/>
      <c r="VOM112" s="62"/>
      <c r="VON112" s="62"/>
      <c r="VOO112" s="62"/>
      <c r="VOP112" s="62"/>
      <c r="VOQ112" s="62"/>
      <c r="VOR112" s="62"/>
      <c r="VOS112" s="325"/>
      <c r="VOT112" s="325"/>
      <c r="VOU112" s="325"/>
      <c r="VOV112" s="325"/>
      <c r="VOW112" s="62"/>
      <c r="VOX112" s="325"/>
      <c r="VOY112" s="325"/>
      <c r="VOZ112" s="325"/>
      <c r="VPA112" s="325"/>
      <c r="VPB112" s="62"/>
      <c r="VPC112" s="325"/>
      <c r="VPD112" s="325"/>
      <c r="VPE112" s="325"/>
      <c r="VPF112" s="325"/>
      <c r="VPG112" s="325"/>
      <c r="VPH112" s="325"/>
      <c r="VPI112" s="325"/>
      <c r="VPJ112" s="325"/>
      <c r="VPK112" s="325"/>
      <c r="VPL112" s="325"/>
      <c r="VPM112" s="325"/>
      <c r="VPN112" s="325"/>
      <c r="VPO112" s="325"/>
      <c r="VPP112" s="325"/>
      <c r="VPQ112" s="325"/>
      <c r="VPR112" s="325"/>
      <c r="VPS112" s="325"/>
      <c r="VPT112" s="324"/>
      <c r="VPU112" s="62"/>
      <c r="VPV112" s="62"/>
      <c r="VPW112" s="62"/>
      <c r="VPX112" s="62"/>
      <c r="VPY112" s="62"/>
      <c r="VPZ112" s="62"/>
      <c r="VQA112" s="62"/>
      <c r="VQB112" s="62"/>
      <c r="VQC112" s="62"/>
      <c r="VQD112" s="62"/>
      <c r="VQE112" s="325"/>
      <c r="VQF112" s="325"/>
      <c r="VQG112" s="325"/>
      <c r="VQH112" s="325"/>
      <c r="VQI112" s="62"/>
      <c r="VQJ112" s="325"/>
      <c r="VQK112" s="325"/>
      <c r="VQL112" s="325"/>
      <c r="VQM112" s="325"/>
      <c r="VQN112" s="62"/>
      <c r="VQO112" s="325"/>
      <c r="VQP112" s="325"/>
      <c r="VQQ112" s="325"/>
      <c r="VQR112" s="325"/>
      <c r="VQS112" s="325"/>
      <c r="VQT112" s="325"/>
      <c r="VQU112" s="325"/>
      <c r="VQV112" s="325"/>
      <c r="VQW112" s="325"/>
      <c r="VQX112" s="325"/>
      <c r="VQY112" s="325"/>
      <c r="VQZ112" s="325"/>
      <c r="VRA112" s="325"/>
      <c r="VRB112" s="325"/>
      <c r="VRC112" s="325"/>
      <c r="VRD112" s="325"/>
      <c r="VRE112" s="325"/>
      <c r="VRF112" s="324"/>
      <c r="VRG112" s="62"/>
      <c r="VRH112" s="62"/>
      <c r="VRI112" s="62"/>
      <c r="VRJ112" s="62"/>
      <c r="VRK112" s="62"/>
      <c r="VRL112" s="62"/>
      <c r="VRM112" s="62"/>
      <c r="VRN112" s="62"/>
      <c r="VRO112" s="62"/>
      <c r="VRP112" s="62"/>
      <c r="VRQ112" s="325"/>
      <c r="VRR112" s="325"/>
      <c r="VRS112" s="325"/>
      <c r="VRT112" s="325"/>
      <c r="VRU112" s="62"/>
      <c r="VRV112" s="325"/>
      <c r="VRW112" s="325"/>
      <c r="VRX112" s="325"/>
      <c r="VRY112" s="325"/>
      <c r="VRZ112" s="62"/>
      <c r="VSA112" s="325"/>
      <c r="VSB112" s="325"/>
      <c r="VSC112" s="325"/>
      <c r="VSD112" s="325"/>
      <c r="VSE112" s="325"/>
      <c r="VSF112" s="325"/>
      <c r="VSG112" s="325"/>
      <c r="VSH112" s="325"/>
      <c r="VSI112" s="325"/>
      <c r="VSJ112" s="325"/>
      <c r="VSK112" s="325"/>
      <c r="VSL112" s="325"/>
      <c r="VSM112" s="325"/>
      <c r="VSN112" s="325"/>
      <c r="VSO112" s="325"/>
      <c r="VSP112" s="325"/>
      <c r="VSQ112" s="325"/>
      <c r="VSR112" s="324"/>
      <c r="VSS112" s="62"/>
      <c r="VST112" s="62"/>
      <c r="VSU112" s="62"/>
      <c r="VSV112" s="62"/>
      <c r="VSW112" s="62"/>
      <c r="VSX112" s="62"/>
      <c r="VSY112" s="62"/>
      <c r="VSZ112" s="62"/>
      <c r="VTA112" s="62"/>
      <c r="VTB112" s="62"/>
      <c r="VTC112" s="325"/>
      <c r="VTD112" s="325"/>
      <c r="VTE112" s="325"/>
      <c r="VTF112" s="325"/>
      <c r="VTG112" s="62"/>
      <c r="VTH112" s="325"/>
      <c r="VTI112" s="325"/>
      <c r="VTJ112" s="325"/>
      <c r="VTK112" s="325"/>
      <c r="VTL112" s="62"/>
      <c r="VTM112" s="325"/>
      <c r="VTN112" s="325"/>
      <c r="VTO112" s="325"/>
      <c r="VTP112" s="325"/>
      <c r="VTQ112" s="325"/>
      <c r="VTR112" s="325"/>
      <c r="VTS112" s="325"/>
      <c r="VTT112" s="325"/>
      <c r="VTU112" s="325"/>
      <c r="VTV112" s="325"/>
      <c r="VTW112" s="325"/>
      <c r="VTX112" s="325"/>
      <c r="VTY112" s="325"/>
      <c r="VTZ112" s="325"/>
      <c r="VUA112" s="325"/>
      <c r="VUB112" s="325"/>
      <c r="VUC112" s="325"/>
      <c r="VUD112" s="324"/>
      <c r="VUE112" s="62"/>
      <c r="VUF112" s="62"/>
      <c r="VUG112" s="62"/>
      <c r="VUH112" s="62"/>
      <c r="VUI112" s="62"/>
      <c r="VUJ112" s="62"/>
      <c r="VUK112" s="62"/>
      <c r="VUL112" s="62"/>
      <c r="VUM112" s="62"/>
      <c r="VUN112" s="62"/>
      <c r="VUO112" s="325"/>
      <c r="VUP112" s="325"/>
      <c r="VUQ112" s="325"/>
      <c r="VUR112" s="325"/>
      <c r="VUS112" s="62"/>
      <c r="VUT112" s="325"/>
      <c r="VUU112" s="325"/>
      <c r="VUV112" s="325"/>
      <c r="VUW112" s="325"/>
      <c r="VUX112" s="62"/>
      <c r="VUY112" s="325"/>
      <c r="VUZ112" s="325"/>
      <c r="VVA112" s="325"/>
      <c r="VVB112" s="325"/>
      <c r="VVC112" s="325"/>
      <c r="VVD112" s="325"/>
      <c r="VVE112" s="325"/>
      <c r="VVF112" s="325"/>
      <c r="VVG112" s="325"/>
      <c r="VVH112" s="325"/>
      <c r="VVI112" s="325"/>
      <c r="VVJ112" s="325"/>
      <c r="VVK112" s="325"/>
      <c r="VVL112" s="325"/>
      <c r="VVM112" s="325"/>
      <c r="VVN112" s="325"/>
      <c r="VVO112" s="325"/>
      <c r="VVP112" s="324"/>
      <c r="VVQ112" s="62"/>
      <c r="VVR112" s="62"/>
      <c r="VVS112" s="62"/>
      <c r="VVT112" s="62"/>
      <c r="VVU112" s="62"/>
      <c r="VVV112" s="62"/>
      <c r="VVW112" s="62"/>
      <c r="VVX112" s="62"/>
      <c r="VVY112" s="62"/>
      <c r="VVZ112" s="62"/>
      <c r="VWA112" s="325"/>
      <c r="VWB112" s="325"/>
      <c r="VWC112" s="325"/>
      <c r="VWD112" s="325"/>
      <c r="VWE112" s="62"/>
      <c r="VWF112" s="325"/>
      <c r="VWG112" s="325"/>
      <c r="VWH112" s="325"/>
      <c r="VWI112" s="325"/>
      <c r="VWJ112" s="62"/>
      <c r="VWK112" s="325"/>
      <c r="VWL112" s="325"/>
      <c r="VWM112" s="325"/>
      <c r="VWN112" s="325"/>
      <c r="VWO112" s="325"/>
      <c r="VWP112" s="325"/>
      <c r="VWQ112" s="325"/>
      <c r="VWR112" s="325"/>
      <c r="VWS112" s="325"/>
      <c r="VWT112" s="325"/>
      <c r="VWU112" s="325"/>
      <c r="VWV112" s="325"/>
      <c r="VWW112" s="325"/>
      <c r="VWX112" s="325"/>
      <c r="VWY112" s="325"/>
      <c r="VWZ112" s="325"/>
      <c r="VXA112" s="325"/>
      <c r="VXB112" s="324"/>
      <c r="VXC112" s="62"/>
      <c r="VXD112" s="62"/>
      <c r="VXE112" s="62"/>
      <c r="VXF112" s="62"/>
      <c r="VXG112" s="62"/>
      <c r="VXH112" s="62"/>
      <c r="VXI112" s="62"/>
      <c r="VXJ112" s="62"/>
      <c r="VXK112" s="62"/>
      <c r="VXL112" s="62"/>
      <c r="VXM112" s="325"/>
      <c r="VXN112" s="325"/>
      <c r="VXO112" s="325"/>
      <c r="VXP112" s="325"/>
      <c r="VXQ112" s="62"/>
      <c r="VXR112" s="325"/>
      <c r="VXS112" s="325"/>
      <c r="VXT112" s="325"/>
      <c r="VXU112" s="325"/>
      <c r="VXV112" s="62"/>
      <c r="VXW112" s="325"/>
      <c r="VXX112" s="325"/>
      <c r="VXY112" s="325"/>
      <c r="VXZ112" s="325"/>
      <c r="VYA112" s="325"/>
      <c r="VYB112" s="325"/>
      <c r="VYC112" s="325"/>
      <c r="VYD112" s="325"/>
      <c r="VYE112" s="325"/>
      <c r="VYF112" s="325"/>
      <c r="VYG112" s="325"/>
      <c r="VYH112" s="325"/>
      <c r="VYI112" s="325"/>
      <c r="VYJ112" s="325"/>
      <c r="VYK112" s="325"/>
      <c r="VYL112" s="325"/>
      <c r="VYM112" s="325"/>
      <c r="VYN112" s="324"/>
      <c r="VYO112" s="62"/>
      <c r="VYP112" s="62"/>
      <c r="VYQ112" s="62"/>
      <c r="VYR112" s="62"/>
      <c r="VYS112" s="62"/>
      <c r="VYT112" s="62"/>
      <c r="VYU112" s="62"/>
      <c r="VYV112" s="62"/>
      <c r="VYW112" s="62"/>
      <c r="VYX112" s="62"/>
      <c r="VYY112" s="325"/>
      <c r="VYZ112" s="325"/>
      <c r="VZA112" s="325"/>
      <c r="VZB112" s="325"/>
      <c r="VZC112" s="62"/>
      <c r="VZD112" s="325"/>
      <c r="VZE112" s="325"/>
      <c r="VZF112" s="325"/>
      <c r="VZG112" s="325"/>
      <c r="VZH112" s="62"/>
      <c r="VZI112" s="325"/>
      <c r="VZJ112" s="325"/>
      <c r="VZK112" s="325"/>
      <c r="VZL112" s="325"/>
      <c r="VZM112" s="325"/>
      <c r="VZN112" s="325"/>
      <c r="VZO112" s="325"/>
      <c r="VZP112" s="325"/>
      <c r="VZQ112" s="325"/>
      <c r="VZR112" s="325"/>
      <c r="VZS112" s="325"/>
      <c r="VZT112" s="325"/>
      <c r="VZU112" s="325"/>
      <c r="VZV112" s="325"/>
      <c r="VZW112" s="325"/>
      <c r="VZX112" s="325"/>
      <c r="VZY112" s="325"/>
      <c r="VZZ112" s="324"/>
      <c r="WAA112" s="62"/>
      <c r="WAB112" s="62"/>
      <c r="WAC112" s="62"/>
      <c r="WAD112" s="62"/>
      <c r="WAE112" s="62"/>
      <c r="WAF112" s="62"/>
      <c r="WAG112" s="62"/>
      <c r="WAH112" s="62"/>
      <c r="WAI112" s="62"/>
      <c r="WAJ112" s="62"/>
      <c r="WAK112" s="325"/>
      <c r="WAL112" s="325"/>
      <c r="WAM112" s="325"/>
      <c r="WAN112" s="325"/>
      <c r="WAO112" s="62"/>
      <c r="WAP112" s="325"/>
      <c r="WAQ112" s="325"/>
      <c r="WAR112" s="325"/>
      <c r="WAS112" s="325"/>
      <c r="WAT112" s="62"/>
      <c r="WAU112" s="325"/>
      <c r="WAV112" s="325"/>
      <c r="WAW112" s="325"/>
      <c r="WAX112" s="325"/>
      <c r="WAY112" s="325"/>
      <c r="WAZ112" s="325"/>
      <c r="WBA112" s="325"/>
      <c r="WBB112" s="325"/>
      <c r="WBC112" s="325"/>
      <c r="WBD112" s="325"/>
      <c r="WBE112" s="325"/>
      <c r="WBF112" s="325"/>
      <c r="WBG112" s="325"/>
      <c r="WBH112" s="325"/>
      <c r="WBI112" s="325"/>
      <c r="WBJ112" s="325"/>
      <c r="WBK112" s="325"/>
      <c r="WBL112" s="324"/>
      <c r="WBM112" s="62"/>
      <c r="WBN112" s="62"/>
      <c r="WBO112" s="62"/>
      <c r="WBP112" s="62"/>
      <c r="WBQ112" s="62"/>
      <c r="WBR112" s="62"/>
      <c r="WBS112" s="62"/>
      <c r="WBT112" s="62"/>
      <c r="WBU112" s="62"/>
      <c r="WBV112" s="62"/>
      <c r="WBW112" s="325"/>
      <c r="WBX112" s="325"/>
      <c r="WBY112" s="325"/>
      <c r="WBZ112" s="325"/>
      <c r="WCA112" s="62"/>
      <c r="WCB112" s="325"/>
      <c r="WCC112" s="325"/>
      <c r="WCD112" s="325"/>
      <c r="WCE112" s="325"/>
      <c r="WCF112" s="62"/>
      <c r="WCG112" s="325"/>
      <c r="WCH112" s="325"/>
      <c r="WCI112" s="325"/>
      <c r="WCJ112" s="325"/>
      <c r="WCK112" s="325"/>
      <c r="WCL112" s="325"/>
      <c r="WCM112" s="325"/>
      <c r="WCN112" s="325"/>
      <c r="WCO112" s="325"/>
      <c r="WCP112" s="325"/>
      <c r="WCQ112" s="325"/>
      <c r="WCR112" s="325"/>
      <c r="WCS112" s="325"/>
      <c r="WCT112" s="325"/>
      <c r="WCU112" s="325"/>
      <c r="WCV112" s="325"/>
      <c r="WCW112" s="325"/>
      <c r="WCX112" s="324"/>
      <c r="WCY112" s="62"/>
      <c r="WCZ112" s="62"/>
      <c r="WDA112" s="62"/>
      <c r="WDB112" s="62"/>
      <c r="WDC112" s="62"/>
      <c r="WDD112" s="62"/>
      <c r="WDE112" s="62"/>
      <c r="WDF112" s="62"/>
      <c r="WDG112" s="62"/>
      <c r="WDH112" s="62"/>
      <c r="WDI112" s="325"/>
      <c r="WDJ112" s="325"/>
      <c r="WDK112" s="325"/>
      <c r="WDL112" s="325"/>
      <c r="WDM112" s="62"/>
      <c r="WDN112" s="325"/>
      <c r="WDO112" s="325"/>
      <c r="WDP112" s="325"/>
      <c r="WDQ112" s="325"/>
      <c r="WDR112" s="62"/>
      <c r="WDS112" s="325"/>
      <c r="WDT112" s="325"/>
      <c r="WDU112" s="325"/>
      <c r="WDV112" s="325"/>
      <c r="WDW112" s="325"/>
      <c r="WDX112" s="325"/>
      <c r="WDY112" s="325"/>
      <c r="WDZ112" s="325"/>
      <c r="WEA112" s="325"/>
      <c r="WEB112" s="325"/>
      <c r="WEC112" s="325"/>
      <c r="WED112" s="325"/>
      <c r="WEE112" s="325"/>
      <c r="WEF112" s="325"/>
      <c r="WEG112" s="325"/>
      <c r="WEH112" s="325"/>
      <c r="WEI112" s="325"/>
      <c r="WEJ112" s="324"/>
      <c r="WEK112" s="62"/>
      <c r="WEL112" s="62"/>
      <c r="WEM112" s="62"/>
      <c r="WEN112" s="62"/>
      <c r="WEO112" s="62"/>
      <c r="WEP112" s="62"/>
      <c r="WEQ112" s="62"/>
      <c r="WER112" s="62"/>
      <c r="WES112" s="62"/>
      <c r="WET112" s="62"/>
      <c r="WEU112" s="325"/>
      <c r="WEV112" s="325"/>
      <c r="WEW112" s="325"/>
      <c r="WEX112" s="325"/>
      <c r="WEY112" s="62"/>
      <c r="WEZ112" s="325"/>
      <c r="WFA112" s="325"/>
      <c r="WFB112" s="325"/>
      <c r="WFC112" s="325"/>
      <c r="WFD112" s="62"/>
      <c r="WFE112" s="325"/>
      <c r="WFF112" s="325"/>
      <c r="WFG112" s="325"/>
      <c r="WFH112" s="325"/>
      <c r="WFI112" s="325"/>
      <c r="WFJ112" s="325"/>
      <c r="WFK112" s="325"/>
      <c r="WFL112" s="325"/>
      <c r="WFM112" s="325"/>
      <c r="WFN112" s="325"/>
      <c r="WFO112" s="325"/>
      <c r="WFP112" s="325"/>
      <c r="WFQ112" s="325"/>
      <c r="WFR112" s="325"/>
      <c r="WFS112" s="325"/>
      <c r="WFT112" s="325"/>
      <c r="WFU112" s="325"/>
      <c r="WFV112" s="324"/>
      <c r="WFW112" s="62"/>
      <c r="WFX112" s="62"/>
      <c r="WFY112" s="62"/>
      <c r="WFZ112" s="62"/>
      <c r="WGA112" s="62"/>
      <c r="WGB112" s="62"/>
      <c r="WGC112" s="62"/>
      <c r="WGD112" s="62"/>
      <c r="WGE112" s="62"/>
      <c r="WGF112" s="62"/>
      <c r="WGG112" s="325"/>
      <c r="WGH112" s="325"/>
      <c r="WGI112" s="325"/>
      <c r="WGJ112" s="325"/>
      <c r="WGK112" s="62"/>
      <c r="WGL112" s="325"/>
      <c r="WGM112" s="325"/>
      <c r="WGN112" s="325"/>
      <c r="WGO112" s="325"/>
      <c r="WGP112" s="62"/>
      <c r="WGQ112" s="325"/>
      <c r="WGR112" s="325"/>
      <c r="WGS112" s="325"/>
      <c r="WGT112" s="325"/>
      <c r="WGU112" s="325"/>
      <c r="WGV112" s="325"/>
      <c r="WGW112" s="325"/>
      <c r="WGX112" s="325"/>
      <c r="WGY112" s="325"/>
      <c r="WGZ112" s="325"/>
      <c r="WHA112" s="325"/>
      <c r="WHB112" s="325"/>
      <c r="WHC112" s="325"/>
      <c r="WHD112" s="325"/>
      <c r="WHE112" s="325"/>
      <c r="WHF112" s="325"/>
      <c r="WHG112" s="325"/>
      <c r="WHH112" s="324"/>
      <c r="WHI112" s="62"/>
      <c r="WHJ112" s="62"/>
      <c r="WHK112" s="62"/>
      <c r="WHL112" s="62"/>
      <c r="WHM112" s="62"/>
      <c r="WHN112" s="62"/>
      <c r="WHO112" s="62"/>
      <c r="WHP112" s="62"/>
      <c r="WHQ112" s="62"/>
      <c r="WHR112" s="62"/>
      <c r="WHS112" s="325"/>
      <c r="WHT112" s="325"/>
      <c r="WHU112" s="325"/>
      <c r="WHV112" s="325"/>
      <c r="WHW112" s="62"/>
      <c r="WHX112" s="325"/>
      <c r="WHY112" s="325"/>
      <c r="WHZ112" s="325"/>
      <c r="WIA112" s="325"/>
      <c r="WIB112" s="62"/>
      <c r="WIC112" s="325"/>
      <c r="WID112" s="325"/>
      <c r="WIE112" s="325"/>
      <c r="WIF112" s="325"/>
      <c r="WIG112" s="325"/>
      <c r="WIH112" s="325"/>
      <c r="WII112" s="325"/>
      <c r="WIJ112" s="325"/>
      <c r="WIK112" s="325"/>
      <c r="WIL112" s="325"/>
      <c r="WIM112" s="325"/>
      <c r="WIN112" s="325"/>
      <c r="WIO112" s="325"/>
      <c r="WIP112" s="325"/>
      <c r="WIQ112" s="325"/>
      <c r="WIR112" s="325"/>
      <c r="WIS112" s="325"/>
      <c r="WIT112" s="324"/>
      <c r="WIU112" s="62"/>
      <c r="WIV112" s="62"/>
      <c r="WIW112" s="62"/>
      <c r="WIX112" s="62"/>
      <c r="WIY112" s="62"/>
      <c r="WIZ112" s="62"/>
      <c r="WJA112" s="62"/>
      <c r="WJB112" s="62"/>
      <c r="WJC112" s="62"/>
      <c r="WJD112" s="62"/>
      <c r="WJE112" s="325"/>
      <c r="WJF112" s="325"/>
      <c r="WJG112" s="325"/>
      <c r="WJH112" s="325"/>
      <c r="WJI112" s="62"/>
      <c r="WJJ112" s="325"/>
      <c r="WJK112" s="325"/>
      <c r="WJL112" s="325"/>
      <c r="WJM112" s="325"/>
      <c r="WJN112" s="62"/>
      <c r="WJO112" s="325"/>
      <c r="WJP112" s="325"/>
      <c r="WJQ112" s="325"/>
      <c r="WJR112" s="325"/>
      <c r="WJS112" s="325"/>
      <c r="WJT112" s="325"/>
      <c r="WJU112" s="325"/>
      <c r="WJV112" s="325"/>
      <c r="WJW112" s="325"/>
      <c r="WJX112" s="325"/>
      <c r="WJY112" s="325"/>
      <c r="WJZ112" s="325"/>
      <c r="WKA112" s="325"/>
      <c r="WKB112" s="325"/>
      <c r="WKC112" s="325"/>
      <c r="WKD112" s="325"/>
      <c r="WKE112" s="325"/>
      <c r="WKF112" s="324"/>
      <c r="WKG112" s="62"/>
      <c r="WKH112" s="62"/>
      <c r="WKI112" s="62"/>
      <c r="WKJ112" s="62"/>
      <c r="WKK112" s="62"/>
      <c r="WKL112" s="62"/>
      <c r="WKM112" s="62"/>
      <c r="WKN112" s="62"/>
      <c r="WKO112" s="62"/>
      <c r="WKP112" s="62"/>
      <c r="WKQ112" s="325"/>
      <c r="WKR112" s="325"/>
      <c r="WKS112" s="325"/>
      <c r="WKT112" s="325"/>
      <c r="WKU112" s="62"/>
      <c r="WKV112" s="325"/>
      <c r="WKW112" s="325"/>
      <c r="WKX112" s="325"/>
      <c r="WKY112" s="325"/>
      <c r="WKZ112" s="62"/>
      <c r="WLA112" s="325"/>
      <c r="WLB112" s="325"/>
      <c r="WLC112" s="325"/>
      <c r="WLD112" s="325"/>
      <c r="WLE112" s="325"/>
      <c r="WLF112" s="325"/>
      <c r="WLG112" s="325"/>
      <c r="WLH112" s="325"/>
      <c r="WLI112" s="325"/>
      <c r="WLJ112" s="325"/>
      <c r="WLK112" s="325"/>
      <c r="WLL112" s="325"/>
      <c r="WLM112" s="325"/>
      <c r="WLN112" s="325"/>
      <c r="WLO112" s="325"/>
      <c r="WLP112" s="325"/>
      <c r="WLQ112" s="325"/>
      <c r="WLR112" s="324"/>
      <c r="WLS112" s="62"/>
      <c r="WLT112" s="62"/>
      <c r="WLU112" s="62"/>
      <c r="WLV112" s="62"/>
      <c r="WLW112" s="62"/>
      <c r="WLX112" s="62"/>
      <c r="WLY112" s="62"/>
      <c r="WLZ112" s="62"/>
      <c r="WMA112" s="62"/>
      <c r="WMB112" s="62"/>
      <c r="WMC112" s="325"/>
      <c r="WMD112" s="325"/>
      <c r="WME112" s="325"/>
      <c r="WMF112" s="325"/>
      <c r="WMG112" s="62"/>
      <c r="WMH112" s="325"/>
      <c r="WMI112" s="325"/>
      <c r="WMJ112" s="325"/>
      <c r="WMK112" s="325"/>
      <c r="WML112" s="62"/>
      <c r="WMM112" s="325"/>
      <c r="WMN112" s="325"/>
      <c r="WMO112" s="325"/>
      <c r="WMP112" s="325"/>
      <c r="WMQ112" s="325"/>
      <c r="WMR112" s="325"/>
      <c r="WMS112" s="325"/>
      <c r="WMT112" s="325"/>
      <c r="WMU112" s="325"/>
      <c r="WMV112" s="325"/>
      <c r="WMW112" s="325"/>
      <c r="WMX112" s="325"/>
      <c r="WMY112" s="325"/>
      <c r="WMZ112" s="325"/>
      <c r="WNA112" s="325"/>
      <c r="WNB112" s="325"/>
      <c r="WNC112" s="325"/>
      <c r="WND112" s="324"/>
      <c r="WNE112" s="62"/>
      <c r="WNF112" s="62"/>
      <c r="WNG112" s="62"/>
      <c r="WNH112" s="62"/>
      <c r="WNI112" s="62"/>
      <c r="WNJ112" s="62"/>
      <c r="WNK112" s="62"/>
      <c r="WNL112" s="62"/>
      <c r="WNM112" s="62"/>
      <c r="WNN112" s="62"/>
      <c r="WNO112" s="325"/>
      <c r="WNP112" s="325"/>
      <c r="WNQ112" s="325"/>
      <c r="WNR112" s="325"/>
      <c r="WNS112" s="62"/>
      <c r="WNT112" s="325"/>
      <c r="WNU112" s="325"/>
      <c r="WNV112" s="325"/>
      <c r="WNW112" s="325"/>
      <c r="WNX112" s="62"/>
      <c r="WNY112" s="325"/>
      <c r="WNZ112" s="325"/>
      <c r="WOA112" s="325"/>
      <c r="WOB112" s="325"/>
      <c r="WOC112" s="325"/>
      <c r="WOD112" s="325"/>
      <c r="WOE112" s="325"/>
      <c r="WOF112" s="325"/>
      <c r="WOG112" s="325"/>
      <c r="WOH112" s="325"/>
      <c r="WOI112" s="325"/>
      <c r="WOJ112" s="325"/>
      <c r="WOK112" s="325"/>
      <c r="WOL112" s="325"/>
      <c r="WOM112" s="325"/>
      <c r="WON112" s="325"/>
      <c r="WOO112" s="325"/>
      <c r="WOP112" s="324"/>
      <c r="WOQ112" s="62"/>
      <c r="WOR112" s="62"/>
      <c r="WOS112" s="62"/>
      <c r="WOT112" s="62"/>
      <c r="WOU112" s="62"/>
      <c r="WOV112" s="62"/>
      <c r="WOW112" s="62"/>
      <c r="WOX112" s="62"/>
      <c r="WOY112" s="62"/>
      <c r="WOZ112" s="62"/>
      <c r="WPA112" s="325"/>
      <c r="WPB112" s="325"/>
      <c r="WPC112" s="325"/>
      <c r="WPD112" s="325"/>
      <c r="WPE112" s="62"/>
      <c r="WPF112" s="325"/>
      <c r="WPG112" s="325"/>
      <c r="WPH112" s="325"/>
      <c r="WPI112" s="325"/>
      <c r="WPJ112" s="62"/>
      <c r="WPK112" s="325"/>
      <c r="WPL112" s="325"/>
      <c r="WPM112" s="325"/>
      <c r="WPN112" s="325"/>
      <c r="WPO112" s="325"/>
      <c r="WPP112" s="325"/>
      <c r="WPQ112" s="325"/>
      <c r="WPR112" s="325"/>
      <c r="WPS112" s="325"/>
      <c r="WPT112" s="325"/>
      <c r="WPU112" s="325"/>
      <c r="WPV112" s="325"/>
      <c r="WPW112" s="325"/>
      <c r="WPX112" s="325"/>
      <c r="WPY112" s="325"/>
      <c r="WPZ112" s="325"/>
      <c r="WQA112" s="325"/>
      <c r="WQB112" s="324"/>
      <c r="WQC112" s="62"/>
      <c r="WQD112" s="62"/>
      <c r="WQE112" s="62"/>
      <c r="WQF112" s="62"/>
      <c r="WQG112" s="62"/>
      <c r="WQH112" s="62"/>
      <c r="WQI112" s="62"/>
      <c r="WQJ112" s="62"/>
      <c r="WQK112" s="62"/>
      <c r="WQL112" s="62"/>
      <c r="WQM112" s="325"/>
      <c r="WQN112" s="325"/>
      <c r="WQO112" s="325"/>
      <c r="WQP112" s="325"/>
      <c r="WQQ112" s="62"/>
      <c r="WQR112" s="325"/>
      <c r="WQS112" s="325"/>
      <c r="WQT112" s="325"/>
      <c r="WQU112" s="325"/>
      <c r="WQV112" s="62"/>
      <c r="WQW112" s="325"/>
      <c r="WQX112" s="325"/>
      <c r="WQY112" s="325"/>
      <c r="WQZ112" s="325"/>
      <c r="WRA112" s="325"/>
      <c r="WRB112" s="325"/>
      <c r="WRC112" s="325"/>
      <c r="WRD112" s="325"/>
      <c r="WRE112" s="325"/>
      <c r="WRF112" s="325"/>
      <c r="WRG112" s="325"/>
      <c r="WRH112" s="325"/>
      <c r="WRI112" s="325"/>
      <c r="WRJ112" s="325"/>
      <c r="WRK112" s="325"/>
      <c r="WRL112" s="325"/>
      <c r="WRM112" s="325"/>
      <c r="WRN112" s="324"/>
      <c r="WRO112" s="62"/>
      <c r="WRP112" s="62"/>
      <c r="WRQ112" s="62"/>
      <c r="WRR112" s="62"/>
      <c r="WRS112" s="62"/>
      <c r="WRT112" s="62"/>
      <c r="WRU112" s="62"/>
      <c r="WRV112" s="62"/>
      <c r="WRW112" s="62"/>
      <c r="WRX112" s="62"/>
      <c r="WRY112" s="325"/>
      <c r="WRZ112" s="325"/>
      <c r="WSA112" s="325"/>
      <c r="WSB112" s="325"/>
      <c r="WSC112" s="62"/>
      <c r="WSD112" s="325"/>
      <c r="WSE112" s="325"/>
      <c r="WSF112" s="325"/>
      <c r="WSG112" s="325"/>
      <c r="WSH112" s="62"/>
      <c r="WSI112" s="325"/>
      <c r="WSJ112" s="325"/>
      <c r="WSK112" s="325"/>
      <c r="WSL112" s="325"/>
      <c r="WSM112" s="325"/>
      <c r="WSN112" s="325"/>
      <c r="WSO112" s="325"/>
      <c r="WSP112" s="325"/>
      <c r="WSQ112" s="325"/>
      <c r="WSR112" s="325"/>
      <c r="WSS112" s="325"/>
      <c r="WST112" s="325"/>
      <c r="WSU112" s="325"/>
      <c r="WSV112" s="325"/>
      <c r="WSW112" s="325"/>
      <c r="WSX112" s="325"/>
      <c r="WSY112" s="325"/>
      <c r="WSZ112" s="324"/>
      <c r="WTA112" s="62"/>
      <c r="WTB112" s="62"/>
      <c r="WTC112" s="62"/>
      <c r="WTD112" s="62"/>
      <c r="WTE112" s="62"/>
      <c r="WTF112" s="62"/>
      <c r="WTG112" s="62"/>
      <c r="WTH112" s="62"/>
      <c r="WTI112" s="62"/>
      <c r="WTJ112" s="62"/>
      <c r="WTK112" s="325"/>
      <c r="WTL112" s="325"/>
      <c r="WTM112" s="325"/>
      <c r="WTN112" s="325"/>
      <c r="WTO112" s="62"/>
      <c r="WTP112" s="325"/>
      <c r="WTQ112" s="325"/>
      <c r="WTR112" s="325"/>
      <c r="WTS112" s="325"/>
      <c r="WTT112" s="62"/>
      <c r="WTU112" s="325"/>
      <c r="WTV112" s="325"/>
      <c r="WTW112" s="325"/>
      <c r="WTX112" s="325"/>
      <c r="WTY112" s="325"/>
      <c r="WTZ112" s="325"/>
      <c r="WUA112" s="325"/>
      <c r="WUB112" s="325"/>
      <c r="WUC112" s="325"/>
      <c r="WUD112" s="325"/>
      <c r="WUE112" s="325"/>
      <c r="WUF112" s="325"/>
      <c r="WUG112" s="325"/>
      <c r="WUH112" s="325"/>
      <c r="WUI112" s="325"/>
      <c r="WUJ112" s="325"/>
      <c r="WUK112" s="325"/>
      <c r="WUL112" s="324"/>
      <c r="WUM112" s="62"/>
      <c r="WUN112" s="62"/>
      <c r="WUO112" s="62"/>
      <c r="WUP112" s="62"/>
      <c r="WUQ112" s="62"/>
      <c r="WUR112" s="62"/>
      <c r="WUS112" s="62"/>
      <c r="WUT112" s="62"/>
      <c r="WUU112" s="62"/>
      <c r="WUV112" s="62"/>
      <c r="WUW112" s="325"/>
      <c r="WUX112" s="325"/>
      <c r="WUY112" s="325"/>
      <c r="WUZ112" s="325"/>
      <c r="WVA112" s="62"/>
      <c r="WVB112" s="325"/>
      <c r="WVC112" s="325"/>
      <c r="WVD112" s="325"/>
      <c r="WVE112" s="325"/>
      <c r="WVF112" s="62"/>
      <c r="WVG112" s="325"/>
      <c r="WVH112" s="325"/>
      <c r="WVI112" s="325"/>
      <c r="WVJ112" s="325"/>
      <c r="WVK112" s="325"/>
      <c r="WVL112" s="325"/>
      <c r="WVM112" s="325"/>
      <c r="WVN112" s="325"/>
      <c r="WVO112" s="325"/>
      <c r="WVP112" s="325"/>
      <c r="WVQ112" s="325"/>
      <c r="WVR112" s="325"/>
      <c r="WVS112" s="325"/>
      <c r="WVT112" s="325"/>
      <c r="WVU112" s="325"/>
      <c r="WVV112" s="325"/>
      <c r="WVW112" s="325"/>
      <c r="WVX112" s="324"/>
      <c r="WVY112" s="62"/>
      <c r="WVZ112" s="62"/>
      <c r="WWA112" s="62"/>
      <c r="WWB112" s="62"/>
      <c r="WWC112" s="62"/>
      <c r="WWD112" s="62"/>
      <c r="WWE112" s="62"/>
      <c r="WWF112" s="62"/>
      <c r="WWG112" s="62"/>
      <c r="WWH112" s="62"/>
      <c r="WWI112" s="325"/>
      <c r="WWJ112" s="325"/>
      <c r="WWK112" s="325"/>
      <c r="WWL112" s="325"/>
      <c r="WWM112" s="62"/>
      <c r="WWN112" s="325"/>
      <c r="WWO112" s="325"/>
      <c r="WWP112" s="325"/>
      <c r="WWQ112" s="325"/>
      <c r="WWR112" s="62"/>
      <c r="WWS112" s="325"/>
      <c r="WWT112" s="325"/>
      <c r="WWU112" s="325"/>
      <c r="WWV112" s="325"/>
      <c r="WWW112" s="325"/>
      <c r="WWX112" s="325"/>
      <c r="WWY112" s="325"/>
      <c r="WWZ112" s="325"/>
      <c r="WXA112" s="325"/>
      <c r="WXB112" s="325"/>
      <c r="WXC112" s="325"/>
      <c r="WXD112" s="325"/>
      <c r="WXE112" s="325"/>
      <c r="WXF112" s="325"/>
      <c r="WXG112" s="325"/>
      <c r="WXH112" s="325"/>
      <c r="WXI112" s="325"/>
      <c r="WXJ112" s="324"/>
      <c r="WXK112" s="62"/>
      <c r="WXL112" s="62"/>
      <c r="WXM112" s="62"/>
      <c r="WXN112" s="62"/>
      <c r="WXO112" s="62"/>
      <c r="WXP112" s="62"/>
      <c r="WXQ112" s="62"/>
      <c r="WXR112" s="62"/>
      <c r="WXS112" s="62"/>
      <c r="WXT112" s="62"/>
      <c r="WXU112" s="325"/>
      <c r="WXV112" s="325"/>
      <c r="WXW112" s="325"/>
      <c r="WXX112" s="325"/>
      <c r="WXY112" s="62"/>
      <c r="WXZ112" s="325"/>
      <c r="WYA112" s="325"/>
      <c r="WYB112" s="325"/>
      <c r="WYC112" s="325"/>
      <c r="WYD112" s="62"/>
      <c r="WYE112" s="325"/>
      <c r="WYF112" s="325"/>
      <c r="WYG112" s="325"/>
      <c r="WYH112" s="325"/>
      <c r="WYI112" s="325"/>
      <c r="WYJ112" s="325"/>
      <c r="WYK112" s="325"/>
      <c r="WYL112" s="325"/>
      <c r="WYM112" s="325"/>
      <c r="WYN112" s="325"/>
      <c r="WYO112" s="325"/>
      <c r="WYP112" s="325"/>
      <c r="WYQ112" s="325"/>
      <c r="WYR112" s="325"/>
      <c r="WYS112" s="325"/>
      <c r="WYT112" s="325"/>
      <c r="WYU112" s="325"/>
      <c r="WYV112" s="324"/>
      <c r="WYW112" s="62"/>
      <c r="WYX112" s="62"/>
      <c r="WYY112" s="62"/>
      <c r="WYZ112" s="62"/>
      <c r="WZA112" s="62"/>
      <c r="WZB112" s="62"/>
      <c r="WZC112" s="62"/>
      <c r="WZD112" s="62"/>
      <c r="WZE112" s="62"/>
      <c r="WZF112" s="62"/>
      <c r="WZG112" s="325"/>
      <c r="WZH112" s="325"/>
      <c r="WZI112" s="325"/>
      <c r="WZJ112" s="325"/>
      <c r="WZK112" s="62"/>
      <c r="WZL112" s="325"/>
      <c r="WZM112" s="325"/>
      <c r="WZN112" s="325"/>
      <c r="WZO112" s="325"/>
      <c r="WZP112" s="62"/>
      <c r="WZQ112" s="325"/>
      <c r="WZR112" s="325"/>
      <c r="WZS112" s="325"/>
      <c r="WZT112" s="325"/>
      <c r="WZU112" s="325"/>
      <c r="WZV112" s="325"/>
      <c r="WZW112" s="325"/>
      <c r="WZX112" s="325"/>
      <c r="WZY112" s="325"/>
      <c r="WZZ112" s="325"/>
      <c r="XAA112" s="325"/>
      <c r="XAB112" s="325"/>
      <c r="XAC112" s="325"/>
      <c r="XAD112" s="325"/>
      <c r="XAE112" s="325"/>
      <c r="XAF112" s="325"/>
      <c r="XAG112" s="325"/>
      <c r="XAH112" s="324"/>
      <c r="XAI112" s="62"/>
      <c r="XAJ112" s="62"/>
      <c r="XAK112" s="62"/>
      <c r="XAL112" s="62"/>
      <c r="XAM112" s="62"/>
      <c r="XAN112" s="62"/>
      <c r="XAO112" s="62"/>
      <c r="XAP112" s="62"/>
      <c r="XAQ112" s="62"/>
      <c r="XAR112" s="62"/>
      <c r="XAS112" s="325"/>
      <c r="XAT112" s="325"/>
      <c r="XAU112" s="325"/>
      <c r="XAV112" s="325"/>
      <c r="XAW112" s="62"/>
      <c r="XAX112" s="325"/>
      <c r="XAY112" s="325"/>
      <c r="XAZ112" s="325"/>
      <c r="XBA112" s="325"/>
      <c r="XBB112" s="62"/>
      <c r="XBC112" s="325"/>
      <c r="XBD112" s="325"/>
      <c r="XBE112" s="325"/>
      <c r="XBF112" s="325"/>
      <c r="XBG112" s="325"/>
      <c r="XBH112" s="325"/>
      <c r="XBI112" s="325"/>
      <c r="XBJ112" s="325"/>
      <c r="XBK112" s="325"/>
      <c r="XBL112" s="325"/>
      <c r="XBM112" s="325"/>
      <c r="XBN112" s="325"/>
      <c r="XBO112" s="325"/>
      <c r="XBP112" s="325"/>
      <c r="XBQ112" s="325"/>
      <c r="XBR112" s="325"/>
      <c r="XBS112" s="325"/>
      <c r="XBT112" s="324"/>
      <c r="XBU112" s="62"/>
      <c r="XBV112" s="62"/>
      <c r="XBW112" s="62"/>
      <c r="XBX112" s="62"/>
      <c r="XBY112" s="62"/>
      <c r="XBZ112" s="62"/>
      <c r="XCA112" s="62"/>
      <c r="XCB112" s="62"/>
      <c r="XCC112" s="62"/>
      <c r="XCD112" s="62"/>
      <c r="XCE112" s="325"/>
      <c r="XCF112" s="325"/>
      <c r="XCG112" s="325"/>
      <c r="XCH112" s="325"/>
      <c r="XCI112" s="62"/>
      <c r="XCJ112" s="325"/>
      <c r="XCK112" s="325"/>
      <c r="XCL112" s="325"/>
      <c r="XCM112" s="325"/>
      <c r="XCN112" s="62"/>
      <c r="XCO112" s="325"/>
      <c r="XCP112" s="325"/>
      <c r="XCQ112" s="325"/>
      <c r="XCR112" s="325"/>
      <c r="XCS112" s="325"/>
      <c r="XCT112" s="325"/>
      <c r="XCU112" s="325"/>
      <c r="XCV112" s="325"/>
      <c r="XCW112" s="325"/>
      <c r="XCX112" s="325"/>
      <c r="XCY112" s="325"/>
      <c r="XCZ112" s="325"/>
      <c r="XDA112" s="325"/>
      <c r="XDB112" s="325"/>
      <c r="XDC112" s="325"/>
      <c r="XDD112" s="325"/>
      <c r="XDE112" s="325"/>
      <c r="XDF112" s="324"/>
      <c r="XDG112" s="62"/>
      <c r="XDH112" s="62"/>
      <c r="XDI112" s="62"/>
      <c r="XDJ112" s="62"/>
      <c r="XDK112" s="62"/>
      <c r="XDL112" s="62"/>
      <c r="XDM112" s="62"/>
      <c r="XDN112" s="62"/>
      <c r="XDO112" s="62"/>
      <c r="XDP112" s="62"/>
      <c r="XDQ112" s="325"/>
      <c r="XDR112" s="325"/>
      <c r="XDS112" s="325"/>
      <c r="XDT112" s="325"/>
      <c r="XDU112" s="62"/>
      <c r="XDV112" s="325"/>
      <c r="XDW112" s="325"/>
      <c r="XDX112" s="325"/>
      <c r="XDY112" s="325"/>
      <c r="XDZ112" s="62"/>
      <c r="XEA112" s="325"/>
      <c r="XEB112" s="325"/>
      <c r="XEC112" s="325"/>
      <c r="XED112" s="325"/>
      <c r="XEE112" s="325"/>
      <c r="XEF112" s="325"/>
      <c r="XEG112" s="325"/>
      <c r="XEH112" s="325"/>
      <c r="XEI112" s="325"/>
      <c r="XEJ112" s="325"/>
      <c r="XEK112" s="325"/>
      <c r="XEL112" s="325"/>
      <c r="XEM112" s="325"/>
      <c r="XEN112" s="325"/>
      <c r="XEO112" s="325"/>
      <c r="XEP112" s="325"/>
      <c r="XEQ112" s="325"/>
      <c r="XER112" s="324"/>
      <c r="XES112" s="62"/>
      <c r="XET112" s="62"/>
    </row>
    <row r="113" spans="1:47" customFormat="1">
      <c r="A113" s="21"/>
      <c r="B113" s="336"/>
      <c r="C113" s="88"/>
      <c r="D113" s="88"/>
      <c r="E113" s="88"/>
      <c r="F113" s="88"/>
      <c r="G113" s="88"/>
      <c r="H113" s="88"/>
      <c r="I113" s="88"/>
      <c r="J113" s="88"/>
      <c r="K113" s="88"/>
      <c r="L113" s="88"/>
      <c r="M113" s="134"/>
      <c r="N113" s="134"/>
      <c r="O113" s="134"/>
      <c r="P113" s="134"/>
      <c r="Q113" s="88"/>
      <c r="R113" s="134"/>
      <c r="S113" s="134"/>
      <c r="T113" s="134"/>
      <c r="U113" s="134"/>
      <c r="V113" s="88"/>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row>
    <row r="114" spans="1:47" customFormat="1">
      <c r="A114" s="108" t="s">
        <v>179</v>
      </c>
      <c r="B114" s="344" t="s">
        <v>26</v>
      </c>
      <c r="C114" s="109">
        <v>922</v>
      </c>
      <c r="D114" s="109">
        <v>944</v>
      </c>
      <c r="E114" s="109">
        <v>891</v>
      </c>
      <c r="F114" s="109">
        <v>874</v>
      </c>
      <c r="G114" s="80">
        <f t="shared" ref="G114:G128" si="11">SUM(C114:F114)</f>
        <v>3631</v>
      </c>
      <c r="H114" s="109">
        <v>835.37300000000005</v>
      </c>
      <c r="I114" s="109">
        <v>848.60799999999995</v>
      </c>
      <c r="J114" s="109">
        <v>870.30200000000002</v>
      </c>
      <c r="K114" s="146">
        <v>880.30899999999997</v>
      </c>
      <c r="L114" s="80">
        <v>3434.5920000000001</v>
      </c>
      <c r="M114" s="147">
        <v>903.65899999999999</v>
      </c>
      <c r="N114" s="147">
        <v>857.31700000000001</v>
      </c>
      <c r="O114" s="147">
        <v>840.64200000000005</v>
      </c>
      <c r="P114" s="147">
        <v>845.77700000000004</v>
      </c>
      <c r="Q114" s="80">
        <v>3447.395</v>
      </c>
      <c r="R114" s="147">
        <v>858.03599999999994</v>
      </c>
      <c r="S114" s="147">
        <v>875.48299999999995</v>
      </c>
      <c r="T114" s="147">
        <v>860.17700000000002</v>
      </c>
      <c r="U114" s="147">
        <v>840.61</v>
      </c>
      <c r="V114" s="80">
        <v>3434.3059999999996</v>
      </c>
      <c r="W114" s="147">
        <v>869.42600000000004</v>
      </c>
      <c r="X114" s="147">
        <v>888.63400000000001</v>
      </c>
      <c r="Y114" s="147">
        <v>866.59299999999996</v>
      </c>
      <c r="Z114" s="142">
        <v>863.47792099999992</v>
      </c>
      <c r="AA114" s="80">
        <v>3488.1309209999999</v>
      </c>
      <c r="AB114" s="142">
        <v>888.60400000000004</v>
      </c>
      <c r="AC114" s="142">
        <v>856.94747999999993</v>
      </c>
      <c r="AD114" s="142">
        <v>889.06200000000001</v>
      </c>
      <c r="AE114" s="142">
        <v>902.35752000000002</v>
      </c>
      <c r="AF114" s="80">
        <v>3536.971</v>
      </c>
      <c r="AG114" s="142">
        <v>905.15848799999992</v>
      </c>
      <c r="AH114" s="142">
        <v>927.21970899999997</v>
      </c>
      <c r="AI114" s="142">
        <v>934.41700000000003</v>
      </c>
      <c r="AJ114" s="142">
        <v>929.52593400000001</v>
      </c>
      <c r="AK114" s="80">
        <v>3696.3211310000002</v>
      </c>
      <c r="AL114" s="142">
        <v>980.411023</v>
      </c>
      <c r="AM114" s="142">
        <v>980.411023</v>
      </c>
      <c r="AN114" s="142">
        <v>981.22566199999994</v>
      </c>
      <c r="AO114" s="142">
        <v>981.22566200000006</v>
      </c>
      <c r="AP114" s="142">
        <v>940.30200000000002</v>
      </c>
      <c r="AQ114" s="142">
        <v>914.61699999999996</v>
      </c>
      <c r="AR114" s="80">
        <v>3816.5556850000003</v>
      </c>
      <c r="AS114" s="80">
        <v>3816.5556850000003</v>
      </c>
      <c r="AT114" s="142">
        <v>936.44</v>
      </c>
      <c r="AU114" s="142">
        <v>937.88457525999991</v>
      </c>
    </row>
    <row r="115" spans="1:47" customFormat="1">
      <c r="A115" s="110" t="s">
        <v>180</v>
      </c>
      <c r="B115" s="345" t="s">
        <v>58</v>
      </c>
      <c r="C115" s="111">
        <v>0</v>
      </c>
      <c r="D115" s="111">
        <v>9</v>
      </c>
      <c r="E115" s="111">
        <v>4</v>
      </c>
      <c r="F115" s="111">
        <v>-3</v>
      </c>
      <c r="G115" s="81">
        <f>SUM(C115:F115)</f>
        <v>10</v>
      </c>
      <c r="H115" s="111">
        <v>0</v>
      </c>
      <c r="I115" s="111">
        <v>0</v>
      </c>
      <c r="J115" s="111">
        <v>0</v>
      </c>
      <c r="K115" s="148">
        <v>0</v>
      </c>
      <c r="L115" s="81">
        <v>0</v>
      </c>
      <c r="M115" s="149">
        <v>0</v>
      </c>
      <c r="N115" s="149">
        <v>0</v>
      </c>
      <c r="O115" s="149">
        <v>0</v>
      </c>
      <c r="P115" s="149">
        <v>0</v>
      </c>
      <c r="Q115" s="81">
        <v>0</v>
      </c>
      <c r="R115" s="149">
        <v>0</v>
      </c>
      <c r="S115" s="149">
        <v>0</v>
      </c>
      <c r="T115" s="149">
        <v>0</v>
      </c>
      <c r="U115" s="149">
        <v>0</v>
      </c>
      <c r="V115" s="81">
        <v>0</v>
      </c>
      <c r="W115" s="149">
        <v>0</v>
      </c>
      <c r="X115" s="149">
        <v>0</v>
      </c>
      <c r="Y115" s="149">
        <v>0</v>
      </c>
      <c r="Z115" s="149">
        <v>0</v>
      </c>
      <c r="AA115" s="81">
        <v>0</v>
      </c>
      <c r="AB115" s="149">
        <v>0</v>
      </c>
      <c r="AC115" s="149">
        <v>0</v>
      </c>
      <c r="AD115" s="149">
        <v>0</v>
      </c>
      <c r="AE115" s="149">
        <v>0</v>
      </c>
      <c r="AF115" s="81">
        <v>0</v>
      </c>
      <c r="AG115" s="149">
        <v>0</v>
      </c>
      <c r="AH115" s="149">
        <v>0</v>
      </c>
      <c r="AI115" s="149">
        <v>0</v>
      </c>
      <c r="AJ115" s="149">
        <v>0</v>
      </c>
      <c r="AK115" s="81">
        <v>0</v>
      </c>
      <c r="AL115" s="149">
        <v>0</v>
      </c>
      <c r="AM115" s="149">
        <v>0</v>
      </c>
      <c r="AN115" s="149">
        <v>0</v>
      </c>
      <c r="AO115" s="149">
        <v>0</v>
      </c>
      <c r="AP115" s="149">
        <v>0</v>
      </c>
      <c r="AQ115" s="149">
        <v>0</v>
      </c>
      <c r="AR115" s="81">
        <v>0</v>
      </c>
      <c r="AS115" s="81">
        <v>0</v>
      </c>
      <c r="AT115" s="149">
        <v>0</v>
      </c>
      <c r="AU115" s="149">
        <v>0</v>
      </c>
    </row>
    <row r="116" spans="1:47" customFormat="1">
      <c r="A116" s="21" t="s">
        <v>181</v>
      </c>
      <c r="B116" s="338" t="s">
        <v>28</v>
      </c>
      <c r="C116" s="101">
        <v>-664</v>
      </c>
      <c r="D116" s="101">
        <v>-638</v>
      </c>
      <c r="E116" s="101">
        <v>-634</v>
      </c>
      <c r="F116" s="101">
        <v>-625</v>
      </c>
      <c r="G116" s="106">
        <f t="shared" si="11"/>
        <v>-2561</v>
      </c>
      <c r="H116" s="95">
        <v>-670.28300000000002</v>
      </c>
      <c r="I116" s="95">
        <v>-624.80399999999997</v>
      </c>
      <c r="J116" s="95">
        <v>-599.53599999999994</v>
      </c>
      <c r="K116" s="95">
        <v>-603.59</v>
      </c>
      <c r="L116" s="96">
        <v>-2498.2130000000002</v>
      </c>
      <c r="M116" s="95">
        <v>-643.96699999999998</v>
      </c>
      <c r="N116" s="95">
        <v>-590.02599999999995</v>
      </c>
      <c r="O116" s="95">
        <v>-595.30100000000004</v>
      </c>
      <c r="P116" s="95">
        <v>-612.62900000000002</v>
      </c>
      <c r="Q116" s="96">
        <v>-2441.9229999999998</v>
      </c>
      <c r="R116" s="95">
        <v>-638.62099999999998</v>
      </c>
      <c r="S116" s="95">
        <v>-577.74599999999998</v>
      </c>
      <c r="T116" s="95">
        <v>-577.81500000000005</v>
      </c>
      <c r="U116" s="95">
        <v>-596.50800000000004</v>
      </c>
      <c r="V116" s="96">
        <v>-2390.69</v>
      </c>
      <c r="W116" s="95">
        <v>-623.53300000000002</v>
      </c>
      <c r="X116" s="95">
        <v>-573.73199999999997</v>
      </c>
      <c r="Y116" s="95">
        <v>-576.39</v>
      </c>
      <c r="Z116" s="95">
        <v>-597.67399999999998</v>
      </c>
      <c r="AA116" s="96">
        <v>-2371.3290000000002</v>
      </c>
      <c r="AB116" s="95">
        <v>-619.54399999999998</v>
      </c>
      <c r="AC116" s="95">
        <v>-550.66300000000001</v>
      </c>
      <c r="AD116" s="95">
        <v>-549.61800000000005</v>
      </c>
      <c r="AE116" s="95">
        <v>-598.82500000000005</v>
      </c>
      <c r="AF116" s="96">
        <v>-2318.65</v>
      </c>
      <c r="AG116" s="95">
        <v>-632.71199999999999</v>
      </c>
      <c r="AH116" s="95">
        <v>-555.77200000000005</v>
      </c>
      <c r="AI116" s="95">
        <v>-566.09500000000003</v>
      </c>
      <c r="AJ116" s="95">
        <v>-603.15099999999995</v>
      </c>
      <c r="AK116" s="96">
        <v>-2357.73</v>
      </c>
      <c r="AL116" s="95">
        <v>-662.14400000000001</v>
      </c>
      <c r="AM116" s="95">
        <v>-662.14400000000001</v>
      </c>
      <c r="AN116" s="95">
        <v>-574.73099999999999</v>
      </c>
      <c r="AO116" s="95">
        <v>-574.73100000000011</v>
      </c>
      <c r="AP116" s="95">
        <v>-571.94799999999998</v>
      </c>
      <c r="AQ116" s="95">
        <v>-580.61900000000003</v>
      </c>
      <c r="AR116" s="96">
        <v>-2389.442</v>
      </c>
      <c r="AS116" s="96">
        <v>-2389.442</v>
      </c>
      <c r="AT116" s="95">
        <v>-649.505</v>
      </c>
      <c r="AU116" s="95">
        <v>-547.70600000000002</v>
      </c>
    </row>
    <row r="117" spans="1:47" customFormat="1">
      <c r="A117" s="97" t="s">
        <v>182</v>
      </c>
      <c r="B117" s="339" t="s">
        <v>30</v>
      </c>
      <c r="C117" s="98"/>
      <c r="D117" s="98"/>
      <c r="E117" s="98"/>
      <c r="F117" s="99"/>
      <c r="G117" s="100"/>
      <c r="H117" s="99">
        <v>-15.9</v>
      </c>
      <c r="I117" s="99">
        <v>-3.0299999999999994</v>
      </c>
      <c r="J117" s="99">
        <v>0</v>
      </c>
      <c r="K117" s="99">
        <v>0</v>
      </c>
      <c r="L117" s="100">
        <v>-18.93</v>
      </c>
      <c r="M117" s="99">
        <v>-16.13</v>
      </c>
      <c r="N117" s="99">
        <v>1.2999999999999989</v>
      </c>
      <c r="O117" s="99">
        <v>0</v>
      </c>
      <c r="P117" s="99">
        <v>0</v>
      </c>
      <c r="Q117" s="100">
        <v>-14.83</v>
      </c>
      <c r="R117" s="99">
        <v>-25.905957645205302</v>
      </c>
      <c r="S117" s="99">
        <v>-1.93668040084813</v>
      </c>
      <c r="T117" s="99">
        <v>0</v>
      </c>
      <c r="U117" s="99">
        <v>0</v>
      </c>
      <c r="V117" s="100">
        <v>-27.84263804605343</v>
      </c>
      <c r="W117" s="99">
        <v>-30.4</v>
      </c>
      <c r="X117" s="99">
        <v>-1.1170000000000009</v>
      </c>
      <c r="Y117" s="99">
        <v>0</v>
      </c>
      <c r="Z117" s="99">
        <v>1.0199999999827014E-4</v>
      </c>
      <c r="AA117" s="100">
        <v>-31.516898000000001</v>
      </c>
      <c r="AB117" s="99">
        <v>-34.64</v>
      </c>
      <c r="AC117" s="99">
        <v>-7.0899999999999963</v>
      </c>
      <c r="AD117" s="99">
        <v>0</v>
      </c>
      <c r="AE117" s="99">
        <v>0</v>
      </c>
      <c r="AF117" s="100">
        <v>-41.73</v>
      </c>
      <c r="AG117" s="99">
        <v>-58.773142239999999</v>
      </c>
      <c r="AH117" s="99">
        <v>-8.9087600000041789E-3</v>
      </c>
      <c r="AI117" s="99">
        <v>0</v>
      </c>
      <c r="AJ117" s="99">
        <v>0</v>
      </c>
      <c r="AK117" s="100">
        <v>-58.782051000000003</v>
      </c>
      <c r="AL117" s="99">
        <v>-66.181737999999996</v>
      </c>
      <c r="AM117" s="99">
        <v>-66.181737999999996</v>
      </c>
      <c r="AN117" s="99">
        <v>-2.653261999999998</v>
      </c>
      <c r="AO117" s="99">
        <v>-2.653261999999998</v>
      </c>
      <c r="AP117" s="99">
        <v>0</v>
      </c>
      <c r="AQ117" s="99">
        <v>0</v>
      </c>
      <c r="AR117" s="100">
        <v>-68.834999999999994</v>
      </c>
      <c r="AS117" s="100">
        <v>-68.834999999999994</v>
      </c>
      <c r="AT117" s="99">
        <v>-50.174999999999997</v>
      </c>
      <c r="AU117" s="99">
        <v>5.800225999999995</v>
      </c>
    </row>
    <row r="118" spans="1:47" customFormat="1">
      <c r="A118" s="21" t="s">
        <v>183</v>
      </c>
      <c r="B118" s="337" t="s">
        <v>32</v>
      </c>
      <c r="C118" s="63">
        <v>258</v>
      </c>
      <c r="D118" s="63">
        <v>306</v>
      </c>
      <c r="E118" s="63">
        <v>257</v>
      </c>
      <c r="F118" s="63">
        <v>249</v>
      </c>
      <c r="G118" s="64">
        <f t="shared" si="11"/>
        <v>1070</v>
      </c>
      <c r="H118" s="63">
        <v>165.09</v>
      </c>
      <c r="I118" s="63">
        <v>223.804</v>
      </c>
      <c r="J118" s="63">
        <v>270.76600000000002</v>
      </c>
      <c r="K118" s="63">
        <v>276.71899999999999</v>
      </c>
      <c r="L118" s="64">
        <v>936.37900000000002</v>
      </c>
      <c r="M118" s="137">
        <v>259.69200000000001</v>
      </c>
      <c r="N118" s="137">
        <v>267.291</v>
      </c>
      <c r="O118" s="137">
        <v>245.34100000000001</v>
      </c>
      <c r="P118" s="137">
        <v>233.148</v>
      </c>
      <c r="Q118" s="64">
        <v>1005.472</v>
      </c>
      <c r="R118" s="137">
        <v>219.41499999999999</v>
      </c>
      <c r="S118" s="137">
        <v>297.73700000000002</v>
      </c>
      <c r="T118" s="137">
        <v>282.36200000000002</v>
      </c>
      <c r="U118" s="137">
        <v>244.10199999999998</v>
      </c>
      <c r="V118" s="64">
        <v>1043.616</v>
      </c>
      <c r="W118" s="137">
        <v>245.893</v>
      </c>
      <c r="X118" s="137">
        <v>314.90199999999999</v>
      </c>
      <c r="Y118" s="137">
        <v>290.20300000000003</v>
      </c>
      <c r="Z118" s="137">
        <v>265.803921</v>
      </c>
      <c r="AA118" s="64">
        <v>1116.801921</v>
      </c>
      <c r="AB118" s="137">
        <v>269.06</v>
      </c>
      <c r="AC118" s="137">
        <v>306.28448000000003</v>
      </c>
      <c r="AD118" s="137">
        <v>339.44400000000002</v>
      </c>
      <c r="AE118" s="137">
        <v>303.53251999999998</v>
      </c>
      <c r="AF118" s="64">
        <v>1218.3209999999999</v>
      </c>
      <c r="AG118" s="137">
        <v>272.44648800000004</v>
      </c>
      <c r="AH118" s="137">
        <v>371.44770899999997</v>
      </c>
      <c r="AI118" s="137">
        <v>368.322</v>
      </c>
      <c r="AJ118" s="137">
        <v>326.374934</v>
      </c>
      <c r="AK118" s="64">
        <v>1338.5911310000001</v>
      </c>
      <c r="AL118" s="137">
        <v>318.26702299999999</v>
      </c>
      <c r="AM118" s="137">
        <v>318.26702299999999</v>
      </c>
      <c r="AN118" s="137">
        <v>406.49466200000001</v>
      </c>
      <c r="AO118" s="137">
        <v>406.49466200000001</v>
      </c>
      <c r="AP118" s="137">
        <v>368.35399999999998</v>
      </c>
      <c r="AQ118" s="137">
        <v>333.99799999999999</v>
      </c>
      <c r="AR118" s="64">
        <v>1427.113685</v>
      </c>
      <c r="AS118" s="64">
        <v>1427.113685</v>
      </c>
      <c r="AT118" s="137">
        <v>286.935</v>
      </c>
      <c r="AU118" s="137">
        <v>390.17857526</v>
      </c>
    </row>
    <row r="119" spans="1:47" customFormat="1">
      <c r="A119" s="21" t="s">
        <v>184</v>
      </c>
      <c r="B119" s="338" t="s">
        <v>34</v>
      </c>
      <c r="C119" s="101">
        <v>-48</v>
      </c>
      <c r="D119" s="101">
        <v>-16</v>
      </c>
      <c r="E119" s="101">
        <v>-19</v>
      </c>
      <c r="F119" s="101">
        <v>-51</v>
      </c>
      <c r="G119" s="106">
        <f t="shared" si="11"/>
        <v>-134</v>
      </c>
      <c r="H119" s="101">
        <v>-22.495000000000001</v>
      </c>
      <c r="I119" s="101">
        <v>-52.594999999999999</v>
      </c>
      <c r="J119" s="101">
        <v>-55.390999999999998</v>
      </c>
      <c r="K119" s="101">
        <v>-51.725000000000001</v>
      </c>
      <c r="L119" s="106">
        <v>-182.20599999999999</v>
      </c>
      <c r="M119" s="138">
        <v>-48.348999999999997</v>
      </c>
      <c r="N119" s="138">
        <v>-55.774000000000001</v>
      </c>
      <c r="O119" s="138">
        <v>-45.177999999999997</v>
      </c>
      <c r="P119" s="138">
        <v>-55.008000000000003</v>
      </c>
      <c r="Q119" s="106">
        <v>-204.309</v>
      </c>
      <c r="R119" s="138">
        <v>-50.52</v>
      </c>
      <c r="S119" s="138">
        <v>-56.453000000000003</v>
      </c>
      <c r="T119" s="138">
        <v>-50.186999999999998</v>
      </c>
      <c r="U119" s="138">
        <v>-62.567999999999998</v>
      </c>
      <c r="V119" s="106">
        <v>-219.72800000000001</v>
      </c>
      <c r="W119" s="138">
        <v>-44.231000000000002</v>
      </c>
      <c r="X119" s="138">
        <v>-50.615000000000002</v>
      </c>
      <c r="Y119" s="138">
        <v>-57.948</v>
      </c>
      <c r="Z119" s="138">
        <v>-64.271000000000001</v>
      </c>
      <c r="AA119" s="106">
        <v>-217.065</v>
      </c>
      <c r="AB119" s="138">
        <v>-100.773</v>
      </c>
      <c r="AC119" s="138">
        <v>-117.23099999999999</v>
      </c>
      <c r="AD119" s="138">
        <v>-82.998999999999995</v>
      </c>
      <c r="AE119" s="138">
        <v>-89.43</v>
      </c>
      <c r="AF119" s="106">
        <v>-390.43299999999999</v>
      </c>
      <c r="AG119" s="138">
        <v>-82.727999999999994</v>
      </c>
      <c r="AH119" s="138">
        <v>-43.462000000000003</v>
      </c>
      <c r="AI119" s="138">
        <v>-41.076999999999998</v>
      </c>
      <c r="AJ119" s="138">
        <v>-54.453000000000003</v>
      </c>
      <c r="AK119" s="106">
        <v>-221.72</v>
      </c>
      <c r="AL119" s="138">
        <v>-61.418999999999997</v>
      </c>
      <c r="AM119" s="138">
        <v>-61.418999999999997</v>
      </c>
      <c r="AN119" s="138">
        <v>-43.048000000000002</v>
      </c>
      <c r="AO119" s="138">
        <v>-43.048000000000002</v>
      </c>
      <c r="AP119" s="138">
        <v>-53.957999999999998</v>
      </c>
      <c r="AQ119" s="138">
        <v>-78.200999999999993</v>
      </c>
      <c r="AR119" s="106">
        <v>-236.626</v>
      </c>
      <c r="AS119" s="106">
        <v>-236.626</v>
      </c>
      <c r="AT119" s="138">
        <v>-65.914000000000001</v>
      </c>
      <c r="AU119" s="138">
        <v>-68.882999999999996</v>
      </c>
    </row>
    <row r="120" spans="1:47" customFormat="1">
      <c r="A120" s="21" t="s">
        <v>185</v>
      </c>
      <c r="B120" s="338" t="s">
        <v>38</v>
      </c>
      <c r="C120" s="101">
        <v>0</v>
      </c>
      <c r="D120" s="101">
        <v>0</v>
      </c>
      <c r="E120" s="101">
        <v>0</v>
      </c>
      <c r="F120" s="101">
        <v>0</v>
      </c>
      <c r="G120" s="106">
        <f t="shared" si="11"/>
        <v>0</v>
      </c>
      <c r="H120" s="101">
        <v>0</v>
      </c>
      <c r="I120" s="101">
        <v>0</v>
      </c>
      <c r="J120" s="101">
        <v>0</v>
      </c>
      <c r="K120" s="101">
        <v>0</v>
      </c>
      <c r="L120" s="106">
        <v>0</v>
      </c>
      <c r="M120" s="138">
        <v>0</v>
      </c>
      <c r="N120" s="138">
        <v>0</v>
      </c>
      <c r="O120" s="138">
        <v>0</v>
      </c>
      <c r="P120" s="138">
        <v>0</v>
      </c>
      <c r="Q120" s="106">
        <v>0</v>
      </c>
      <c r="R120" s="138">
        <v>0</v>
      </c>
      <c r="S120" s="138">
        <v>0</v>
      </c>
      <c r="T120" s="138">
        <v>0</v>
      </c>
      <c r="U120" s="138">
        <v>0</v>
      </c>
      <c r="V120" s="106">
        <v>0</v>
      </c>
      <c r="W120" s="138">
        <v>0</v>
      </c>
      <c r="X120" s="138">
        <v>0</v>
      </c>
      <c r="Y120" s="138">
        <v>0</v>
      </c>
      <c r="Z120" s="138">
        <v>0</v>
      </c>
      <c r="AA120" s="106">
        <v>0</v>
      </c>
      <c r="AB120" s="138">
        <v>0</v>
      </c>
      <c r="AC120" s="138">
        <v>0</v>
      </c>
      <c r="AD120" s="138">
        <v>0</v>
      </c>
      <c r="AE120" s="138">
        <v>0</v>
      </c>
      <c r="AF120" s="106">
        <v>0</v>
      </c>
      <c r="AG120" s="138">
        <v>0</v>
      </c>
      <c r="AH120" s="138">
        <v>0</v>
      </c>
      <c r="AI120" s="138">
        <v>0</v>
      </c>
      <c r="AJ120" s="138">
        <v>0</v>
      </c>
      <c r="AK120" s="106">
        <v>0</v>
      </c>
      <c r="AL120" s="138">
        <v>0</v>
      </c>
      <c r="AM120" s="138">
        <v>0</v>
      </c>
      <c r="AN120" s="138">
        <v>0</v>
      </c>
      <c r="AO120" s="138">
        <v>0</v>
      </c>
      <c r="AP120" s="138">
        <v>0</v>
      </c>
      <c r="AQ120" s="138">
        <v>0</v>
      </c>
      <c r="AR120" s="106">
        <v>0</v>
      </c>
      <c r="AS120" s="106">
        <v>0</v>
      </c>
      <c r="AT120" s="138">
        <v>0</v>
      </c>
      <c r="AU120" s="138">
        <v>0</v>
      </c>
    </row>
    <row r="121" spans="1:47" customFormat="1">
      <c r="A121" s="21" t="s">
        <v>186</v>
      </c>
      <c r="B121" s="338" t="s">
        <v>40</v>
      </c>
      <c r="C121" s="101">
        <v>0</v>
      </c>
      <c r="D121" s="101">
        <v>-1</v>
      </c>
      <c r="E121" s="101">
        <v>0</v>
      </c>
      <c r="F121" s="101">
        <v>-1</v>
      </c>
      <c r="G121" s="106">
        <f t="shared" si="11"/>
        <v>-2</v>
      </c>
      <c r="H121" s="101">
        <v>-0.21099999999999999</v>
      </c>
      <c r="I121" s="101">
        <v>0.47899999999999998</v>
      </c>
      <c r="J121" s="101">
        <v>-0.23599999999999999</v>
      </c>
      <c r="K121" s="101">
        <v>1.105</v>
      </c>
      <c r="L121" s="106">
        <v>1.137</v>
      </c>
      <c r="M121" s="138">
        <v>-7.1999999999999995E-2</v>
      </c>
      <c r="N121" s="138">
        <v>0.128</v>
      </c>
      <c r="O121" s="138">
        <v>-4.8000000000000001E-2</v>
      </c>
      <c r="P121" s="138">
        <v>5.7919999999999998</v>
      </c>
      <c r="Q121" s="106">
        <v>5.8</v>
      </c>
      <c r="R121" s="138">
        <v>1.528</v>
      </c>
      <c r="S121" s="138">
        <v>0.745</v>
      </c>
      <c r="T121" s="138">
        <v>0.317</v>
      </c>
      <c r="U121" s="138">
        <v>47.140999999999998</v>
      </c>
      <c r="V121" s="106">
        <v>49.731000000000002</v>
      </c>
      <c r="W121" s="138">
        <v>0.64</v>
      </c>
      <c r="X121" s="138">
        <v>-7.0000000000000001E-3</v>
      </c>
      <c r="Y121" s="138">
        <v>-1.0999999999999999E-2</v>
      </c>
      <c r="Z121" s="138">
        <v>1.099</v>
      </c>
      <c r="AA121" s="106">
        <v>1.7210000000000001</v>
      </c>
      <c r="AB121" s="138">
        <v>0.152</v>
      </c>
      <c r="AC121" s="138">
        <v>0</v>
      </c>
      <c r="AD121" s="138">
        <v>1.355</v>
      </c>
      <c r="AE121" s="138">
        <v>0.54900000000000004</v>
      </c>
      <c r="AF121" s="106">
        <v>2.056</v>
      </c>
      <c r="AG121" s="138">
        <v>6.8000000000000005E-2</v>
      </c>
      <c r="AH121" s="138">
        <v>1.028</v>
      </c>
      <c r="AI121" s="138">
        <v>1.339</v>
      </c>
      <c r="AJ121" s="138">
        <v>3.9159999999999999</v>
      </c>
      <c r="AK121" s="106">
        <v>6.351</v>
      </c>
      <c r="AL121" s="138">
        <v>8.8840000000000003</v>
      </c>
      <c r="AM121" s="138">
        <v>8.8840000000000003</v>
      </c>
      <c r="AN121" s="138">
        <v>4.9180000000000001</v>
      </c>
      <c r="AO121" s="138">
        <v>4.9179999999999993</v>
      </c>
      <c r="AP121" s="138">
        <v>4.5999999999999999E-2</v>
      </c>
      <c r="AQ121" s="138">
        <v>2.871</v>
      </c>
      <c r="AR121" s="106">
        <v>16.719000000000001</v>
      </c>
      <c r="AS121" s="106">
        <v>16.719000000000001</v>
      </c>
      <c r="AT121" s="138">
        <v>-1.0999999999999999E-2</v>
      </c>
      <c r="AU121" s="138">
        <v>2.4140000000000001</v>
      </c>
    </row>
    <row r="122" spans="1:47" customFormat="1">
      <c r="A122" s="21" t="s">
        <v>187</v>
      </c>
      <c r="B122" s="338" t="s">
        <v>42</v>
      </c>
      <c r="C122" s="101">
        <v>0</v>
      </c>
      <c r="D122" s="101">
        <v>0</v>
      </c>
      <c r="E122" s="101">
        <v>0</v>
      </c>
      <c r="F122" s="101">
        <v>0</v>
      </c>
      <c r="G122" s="106">
        <f t="shared" si="11"/>
        <v>0</v>
      </c>
      <c r="H122" s="101">
        <v>0</v>
      </c>
      <c r="I122" s="101">
        <v>0</v>
      </c>
      <c r="J122" s="101">
        <v>0</v>
      </c>
      <c r="K122" s="101">
        <v>0</v>
      </c>
      <c r="L122" s="106">
        <v>0</v>
      </c>
      <c r="M122" s="138">
        <v>0</v>
      </c>
      <c r="N122" s="138">
        <v>0</v>
      </c>
      <c r="O122" s="138">
        <v>0</v>
      </c>
      <c r="P122" s="138">
        <v>0</v>
      </c>
      <c r="Q122" s="106">
        <v>0</v>
      </c>
      <c r="R122" s="138">
        <v>0</v>
      </c>
      <c r="S122" s="138">
        <v>0</v>
      </c>
      <c r="T122" s="138">
        <v>0</v>
      </c>
      <c r="U122" s="138">
        <v>0</v>
      </c>
      <c r="V122" s="106">
        <v>0</v>
      </c>
      <c r="W122" s="138">
        <v>0</v>
      </c>
      <c r="X122" s="138">
        <v>0</v>
      </c>
      <c r="Y122" s="138">
        <v>0</v>
      </c>
      <c r="Z122" s="138">
        <v>0</v>
      </c>
      <c r="AA122" s="106">
        <v>0</v>
      </c>
      <c r="AB122" s="138">
        <v>0</v>
      </c>
      <c r="AC122" s="138">
        <v>0</v>
      </c>
      <c r="AD122" s="138">
        <v>0</v>
      </c>
      <c r="AE122" s="138">
        <v>0</v>
      </c>
      <c r="AF122" s="106">
        <v>0</v>
      </c>
      <c r="AG122" s="138">
        <v>0</v>
      </c>
      <c r="AH122" s="138">
        <v>0</v>
      </c>
      <c r="AI122" s="138">
        <v>0</v>
      </c>
      <c r="AJ122" s="138">
        <v>0</v>
      </c>
      <c r="AK122" s="106">
        <v>0</v>
      </c>
      <c r="AL122" s="138">
        <v>0</v>
      </c>
      <c r="AM122" s="138">
        <v>0</v>
      </c>
      <c r="AN122" s="138">
        <v>0</v>
      </c>
      <c r="AO122" s="138">
        <v>0</v>
      </c>
      <c r="AP122" s="138">
        <v>0</v>
      </c>
      <c r="AQ122" s="138">
        <v>0</v>
      </c>
      <c r="AR122" s="106">
        <v>0</v>
      </c>
      <c r="AS122" s="106">
        <v>0</v>
      </c>
      <c r="AT122" s="138">
        <v>0</v>
      </c>
      <c r="AU122" s="138">
        <v>0</v>
      </c>
    </row>
    <row r="123" spans="1:47" customFormat="1">
      <c r="A123" s="21" t="s">
        <v>188</v>
      </c>
      <c r="B123" s="337" t="s">
        <v>44</v>
      </c>
      <c r="C123" s="63">
        <v>210</v>
      </c>
      <c r="D123" s="63">
        <v>289</v>
      </c>
      <c r="E123" s="63">
        <v>238</v>
      </c>
      <c r="F123" s="63">
        <v>197</v>
      </c>
      <c r="G123" s="64">
        <f t="shared" si="11"/>
        <v>934</v>
      </c>
      <c r="H123" s="63">
        <v>142.38399999999999</v>
      </c>
      <c r="I123" s="63">
        <v>171.68799999999999</v>
      </c>
      <c r="J123" s="63">
        <v>215.13900000000001</v>
      </c>
      <c r="K123" s="63">
        <v>226.09899999999999</v>
      </c>
      <c r="L123" s="64">
        <v>755.31</v>
      </c>
      <c r="M123" s="137">
        <v>211.27099999999999</v>
      </c>
      <c r="N123" s="137">
        <v>211.64499999999998</v>
      </c>
      <c r="O123" s="137">
        <v>200.11500000000001</v>
      </c>
      <c r="P123" s="137">
        <v>183.93199999999999</v>
      </c>
      <c r="Q123" s="64">
        <v>806.96300000000008</v>
      </c>
      <c r="R123" s="137">
        <v>170.423</v>
      </c>
      <c r="S123" s="137">
        <v>242.029</v>
      </c>
      <c r="T123" s="137">
        <v>232.49199999999999</v>
      </c>
      <c r="U123" s="137">
        <v>228.67499999999998</v>
      </c>
      <c r="V123" s="64">
        <v>873.61900000000003</v>
      </c>
      <c r="W123" s="137">
        <v>202.30200000000002</v>
      </c>
      <c r="X123" s="137">
        <v>264.28000000000003</v>
      </c>
      <c r="Y123" s="137">
        <v>232.244</v>
      </c>
      <c r="Z123" s="137">
        <v>202.63192100000001</v>
      </c>
      <c r="AA123" s="64">
        <v>901.45792099999994</v>
      </c>
      <c r="AB123" s="137">
        <v>168.43899999999999</v>
      </c>
      <c r="AC123" s="137">
        <v>189.05347999999998</v>
      </c>
      <c r="AD123" s="137">
        <v>257.8</v>
      </c>
      <c r="AE123" s="137">
        <v>214.65152</v>
      </c>
      <c r="AF123" s="64">
        <v>829.94399999999996</v>
      </c>
      <c r="AG123" s="137">
        <v>189.78648799999999</v>
      </c>
      <c r="AH123" s="137">
        <v>329.01370900000001</v>
      </c>
      <c r="AI123" s="137">
        <v>328.584</v>
      </c>
      <c r="AJ123" s="137">
        <v>275.83793400000002</v>
      </c>
      <c r="AK123" s="64">
        <v>1123.222131</v>
      </c>
      <c r="AL123" s="137">
        <v>265.73202300000003</v>
      </c>
      <c r="AM123" s="137">
        <v>265.73202300000003</v>
      </c>
      <c r="AN123" s="137">
        <v>368.36466200000001</v>
      </c>
      <c r="AO123" s="137">
        <v>368.36466200000001</v>
      </c>
      <c r="AP123" s="137">
        <v>314.44200000000001</v>
      </c>
      <c r="AQ123" s="137">
        <v>258.66800000000001</v>
      </c>
      <c r="AR123" s="64">
        <v>1207.2066850000001</v>
      </c>
      <c r="AS123" s="64">
        <v>1207.2066850000001</v>
      </c>
      <c r="AT123" s="137">
        <v>221.01</v>
      </c>
      <c r="AU123" s="137">
        <v>323.70957526000001</v>
      </c>
    </row>
    <row r="124" spans="1:47" customFormat="1">
      <c r="A124" s="21" t="s">
        <v>189</v>
      </c>
      <c r="B124" s="338" t="s">
        <v>46</v>
      </c>
      <c r="C124" s="101">
        <v>-78</v>
      </c>
      <c r="D124" s="101">
        <v>-107</v>
      </c>
      <c r="E124" s="101">
        <v>-82</v>
      </c>
      <c r="F124" s="101">
        <v>-73</v>
      </c>
      <c r="G124" s="106">
        <f t="shared" si="11"/>
        <v>-340</v>
      </c>
      <c r="H124" s="101">
        <v>-52.396999999999998</v>
      </c>
      <c r="I124" s="101">
        <v>-58.262299999999996</v>
      </c>
      <c r="J124" s="101">
        <v>-50.84989473684211</v>
      </c>
      <c r="K124" s="101">
        <v>-47.415999999999997</v>
      </c>
      <c r="L124" s="106">
        <v>-208.92519473684212</v>
      </c>
      <c r="M124" s="138">
        <v>-64.015000000000001</v>
      </c>
      <c r="N124" s="138">
        <v>-51.566315789473684</v>
      </c>
      <c r="O124" s="138">
        <v>-56.138021599999995</v>
      </c>
      <c r="P124" s="138">
        <v>-39.053999999999988</v>
      </c>
      <c r="Q124" s="106">
        <v>-210.77333738947368</v>
      </c>
      <c r="R124" s="138">
        <v>-58.999000000000002</v>
      </c>
      <c r="S124" s="138">
        <v>-73.046999999999997</v>
      </c>
      <c r="T124" s="138">
        <v>-69.146283999999994</v>
      </c>
      <c r="U124" s="138">
        <v>-87.130732899999998</v>
      </c>
      <c r="V124" s="106">
        <v>-288.32301690000003</v>
      </c>
      <c r="W124" s="138">
        <v>-72.194018999999997</v>
      </c>
      <c r="X124" s="138">
        <v>-84.616980299999994</v>
      </c>
      <c r="Y124" s="138">
        <v>-71.058000000000007</v>
      </c>
      <c r="Z124" s="138">
        <v>-56.788447699999999</v>
      </c>
      <c r="AA124" s="106">
        <v>-284.65744699999999</v>
      </c>
      <c r="AB124" s="138">
        <v>-60.147999999999996</v>
      </c>
      <c r="AC124" s="138">
        <v>-54.825890295999997</v>
      </c>
      <c r="AD124" s="138">
        <v>-73.707999999999998</v>
      </c>
      <c r="AE124" s="138">
        <v>-67.924142000000003</v>
      </c>
      <c r="AF124" s="106">
        <v>-256.60603229600002</v>
      </c>
      <c r="AG124" s="138">
        <v>-68.364021000000008</v>
      </c>
      <c r="AH124" s="138">
        <v>-89.352267900000001</v>
      </c>
      <c r="AI124" s="138">
        <v>-88.227000000000004</v>
      </c>
      <c r="AJ124" s="138">
        <v>-67.395818000000006</v>
      </c>
      <c r="AK124" s="106">
        <v>-313.33910690000005</v>
      </c>
      <c r="AL124" s="138">
        <v>-79.662608000000006</v>
      </c>
      <c r="AM124" s="138">
        <v>-79.662608000000006</v>
      </c>
      <c r="AN124" s="138">
        <v>-86.704492000000002</v>
      </c>
      <c r="AO124" s="138">
        <v>-86.704492000000002</v>
      </c>
      <c r="AP124" s="138">
        <v>-74.501999999999995</v>
      </c>
      <c r="AQ124" s="138">
        <v>-50.726999999999997</v>
      </c>
      <c r="AR124" s="106">
        <v>-291.59609999999998</v>
      </c>
      <c r="AS124" s="106">
        <v>-291.59609999999998</v>
      </c>
      <c r="AT124" s="138">
        <v>-62.502000000000002</v>
      </c>
      <c r="AU124" s="138">
        <v>-75.501999999999995</v>
      </c>
    </row>
    <row r="125" spans="1:47" customFormat="1">
      <c r="A125" s="21" t="s">
        <v>190</v>
      </c>
      <c r="B125" s="338" t="s">
        <v>48</v>
      </c>
      <c r="C125" s="101">
        <v>0</v>
      </c>
      <c r="D125" s="101">
        <v>0</v>
      </c>
      <c r="E125" s="101">
        <v>0</v>
      </c>
      <c r="F125" s="101">
        <v>0</v>
      </c>
      <c r="G125" s="106">
        <f t="shared" si="11"/>
        <v>0</v>
      </c>
      <c r="H125" s="101">
        <v>0</v>
      </c>
      <c r="I125" s="101">
        <v>0</v>
      </c>
      <c r="J125" s="101">
        <v>0</v>
      </c>
      <c r="K125" s="101">
        <v>0</v>
      </c>
      <c r="L125" s="106">
        <v>0</v>
      </c>
      <c r="M125" s="138">
        <v>0</v>
      </c>
      <c r="N125" s="138">
        <v>0</v>
      </c>
      <c r="O125" s="138">
        <v>0</v>
      </c>
      <c r="P125" s="138">
        <v>0</v>
      </c>
      <c r="Q125" s="106">
        <v>0</v>
      </c>
      <c r="R125" s="138">
        <v>-0.40500000000000003</v>
      </c>
      <c r="S125" s="138">
        <v>-0.70199999999999996</v>
      </c>
      <c r="T125" s="138">
        <v>0</v>
      </c>
      <c r="U125" s="138">
        <v>0</v>
      </c>
      <c r="V125" s="106">
        <v>-1.107</v>
      </c>
      <c r="W125" s="138">
        <v>0</v>
      </c>
      <c r="X125" s="138">
        <v>0</v>
      </c>
      <c r="Y125" s="138">
        <v>0</v>
      </c>
      <c r="Z125" s="138">
        <v>0</v>
      </c>
      <c r="AA125" s="106">
        <v>0</v>
      </c>
      <c r="AB125" s="138">
        <v>0</v>
      </c>
      <c r="AC125" s="138">
        <v>0</v>
      </c>
      <c r="AD125" s="138">
        <v>0</v>
      </c>
      <c r="AE125" s="138">
        <v>0</v>
      </c>
      <c r="AF125" s="106">
        <v>0</v>
      </c>
      <c r="AG125" s="138">
        <v>0</v>
      </c>
      <c r="AH125" s="138">
        <v>0</v>
      </c>
      <c r="AI125" s="138">
        <v>0</v>
      </c>
      <c r="AJ125" s="138">
        <v>0</v>
      </c>
      <c r="AK125" s="106">
        <v>0</v>
      </c>
      <c r="AL125" s="138">
        <v>0</v>
      </c>
      <c r="AM125" s="138">
        <v>0</v>
      </c>
      <c r="AN125" s="138">
        <v>0</v>
      </c>
      <c r="AO125" s="138">
        <v>0</v>
      </c>
      <c r="AP125" s="138">
        <v>0</v>
      </c>
      <c r="AQ125" s="138">
        <v>0</v>
      </c>
      <c r="AR125" s="106">
        <v>0</v>
      </c>
      <c r="AS125" s="106">
        <v>0</v>
      </c>
      <c r="AT125" s="138">
        <v>0</v>
      </c>
      <c r="AU125" s="138">
        <v>0</v>
      </c>
    </row>
    <row r="126" spans="1:47" customFormat="1">
      <c r="A126" s="21" t="s">
        <v>191</v>
      </c>
      <c r="B126" s="337" t="s">
        <v>50</v>
      </c>
      <c r="C126" s="63">
        <v>132</v>
      </c>
      <c r="D126" s="63">
        <v>182</v>
      </c>
      <c r="E126" s="63">
        <v>156</v>
      </c>
      <c r="F126" s="63">
        <v>124</v>
      </c>
      <c r="G126" s="64">
        <f t="shared" si="11"/>
        <v>594</v>
      </c>
      <c r="H126" s="63">
        <v>89.986999999999995</v>
      </c>
      <c r="I126" s="63">
        <v>113.42570000000001</v>
      </c>
      <c r="J126" s="63">
        <v>164.28910526315789</v>
      </c>
      <c r="K126" s="63">
        <v>178.68299999999999</v>
      </c>
      <c r="L126" s="64">
        <v>546.38480526315789</v>
      </c>
      <c r="M126" s="137">
        <v>147.256</v>
      </c>
      <c r="N126" s="137">
        <v>160.07868421052632</v>
      </c>
      <c r="O126" s="137">
        <v>143.97697840000001</v>
      </c>
      <c r="P126" s="137">
        <v>144.87800000000001</v>
      </c>
      <c r="Q126" s="64">
        <v>596.18966261052628</v>
      </c>
      <c r="R126" s="137">
        <v>111.01900000000001</v>
      </c>
      <c r="S126" s="137">
        <v>168.28</v>
      </c>
      <c r="T126" s="137">
        <v>163.34571600000001</v>
      </c>
      <c r="U126" s="137">
        <v>141.54426710000001</v>
      </c>
      <c r="V126" s="64">
        <v>584.18898309999997</v>
      </c>
      <c r="W126" s="137">
        <v>130.107981</v>
      </c>
      <c r="X126" s="137">
        <v>179.66301969999998</v>
      </c>
      <c r="Y126" s="137">
        <v>161.18600000000001</v>
      </c>
      <c r="Z126" s="137">
        <v>145.8434733</v>
      </c>
      <c r="AA126" s="64">
        <v>616.80047400000001</v>
      </c>
      <c r="AB126" s="137">
        <v>108.291</v>
      </c>
      <c r="AC126" s="137">
        <v>134.227589704</v>
      </c>
      <c r="AD126" s="137">
        <v>184.09200000000001</v>
      </c>
      <c r="AE126" s="137">
        <v>146.72737799999999</v>
      </c>
      <c r="AF126" s="64">
        <v>573.33796770399999</v>
      </c>
      <c r="AG126" s="137">
        <v>121.42246700000001</v>
      </c>
      <c r="AH126" s="137">
        <v>239.66144109999999</v>
      </c>
      <c r="AI126" s="137">
        <v>240.357</v>
      </c>
      <c r="AJ126" s="137">
        <v>208.442116</v>
      </c>
      <c r="AK126" s="64">
        <v>809.88302409999994</v>
      </c>
      <c r="AL126" s="137">
        <v>186.06941500000002</v>
      </c>
      <c r="AM126" s="137">
        <v>186.06941500000002</v>
      </c>
      <c r="AN126" s="137">
        <v>281.66016999999999</v>
      </c>
      <c r="AO126" s="137">
        <v>281.66016999999999</v>
      </c>
      <c r="AP126" s="137">
        <v>239.94</v>
      </c>
      <c r="AQ126" s="137">
        <v>207.941</v>
      </c>
      <c r="AR126" s="64">
        <v>915.61058500000001</v>
      </c>
      <c r="AS126" s="64">
        <v>915.61058500000001</v>
      </c>
      <c r="AT126" s="137">
        <v>158.50800000000001</v>
      </c>
      <c r="AU126" s="137">
        <v>248.20757526</v>
      </c>
    </row>
    <row r="127" spans="1:47" customFormat="1">
      <c r="A127" s="21" t="s">
        <v>192</v>
      </c>
      <c r="B127" s="338" t="s">
        <v>52</v>
      </c>
      <c r="C127" s="101">
        <v>-6</v>
      </c>
      <c r="D127" s="101">
        <v>-10</v>
      </c>
      <c r="E127" s="101">
        <v>-7</v>
      </c>
      <c r="F127" s="101">
        <v>-6</v>
      </c>
      <c r="G127" s="106">
        <f t="shared" si="11"/>
        <v>-29</v>
      </c>
      <c r="H127" s="101">
        <v>-4.4660000000000002</v>
      </c>
      <c r="I127" s="101">
        <v>-5.7149999999999999</v>
      </c>
      <c r="J127" s="101">
        <v>-8.2981052631578951</v>
      </c>
      <c r="K127" s="101">
        <v>-7.891</v>
      </c>
      <c r="L127" s="106">
        <v>-26.370105263157896</v>
      </c>
      <c r="M127" s="138">
        <v>-7.0750000000000002</v>
      </c>
      <c r="N127" s="138">
        <v>-8.1411842105263155</v>
      </c>
      <c r="O127" s="138">
        <v>-7.1339899416000003</v>
      </c>
      <c r="P127" s="138">
        <v>-7.056</v>
      </c>
      <c r="Q127" s="106">
        <v>-29.406174152126315</v>
      </c>
      <c r="R127" s="138">
        <v>-5.484</v>
      </c>
      <c r="S127" s="138">
        <v>-7.1319999999999997</v>
      </c>
      <c r="T127" s="138">
        <v>-7.1957325903999996</v>
      </c>
      <c r="U127" s="138">
        <v>-6.3039742592400003</v>
      </c>
      <c r="V127" s="106">
        <v>-26.115706849639999</v>
      </c>
      <c r="W127" s="138">
        <v>-5.8455119564000002</v>
      </c>
      <c r="X127" s="138">
        <v>-8.0393940746800006</v>
      </c>
      <c r="Y127" s="138">
        <v>-7.1850000000000005</v>
      </c>
      <c r="Z127" s="138">
        <v>-6.5191369699999999</v>
      </c>
      <c r="AA127" s="106">
        <v>-27.58904300108</v>
      </c>
      <c r="AB127" s="138">
        <v>-4.8689999999999998</v>
      </c>
      <c r="AC127" s="138">
        <v>-6.0235513603784758</v>
      </c>
      <c r="AD127" s="138">
        <v>-8.2040000000000006</v>
      </c>
      <c r="AE127" s="138">
        <v>-6.6021069999999993</v>
      </c>
      <c r="AF127" s="106">
        <v>-25.698658360378477</v>
      </c>
      <c r="AG127" s="138">
        <v>-5.4608799999999995</v>
      </c>
      <c r="AH127" s="138">
        <v>-10.716334999999999</v>
      </c>
      <c r="AI127" s="138">
        <v>-10.724</v>
      </c>
      <c r="AJ127" s="138">
        <v>-9.3118529999999993</v>
      </c>
      <c r="AK127" s="106">
        <v>-36.213068</v>
      </c>
      <c r="AL127" s="138">
        <v>-7.4979649999999998</v>
      </c>
      <c r="AM127" s="138">
        <v>-7.4979649999999998</v>
      </c>
      <c r="AN127" s="138">
        <v>-11.256995999999999</v>
      </c>
      <c r="AO127" s="138">
        <v>-11.256995999999999</v>
      </c>
      <c r="AP127" s="138">
        <v>-12.885999999999999</v>
      </c>
      <c r="AQ127" s="138">
        <v>-9.2899999999999991</v>
      </c>
      <c r="AR127" s="106">
        <v>-40.930960999999996</v>
      </c>
      <c r="AS127" s="106">
        <v>-40.930960999999996</v>
      </c>
      <c r="AT127" s="138">
        <v>-7.1189999999999998</v>
      </c>
      <c r="AU127" s="138">
        <v>-11.101067541500001</v>
      </c>
    </row>
    <row r="128" spans="1:47" customFormat="1">
      <c r="A128" s="108" t="s">
        <v>193</v>
      </c>
      <c r="B128" s="346" t="s">
        <v>54</v>
      </c>
      <c r="C128" s="80">
        <v>126</v>
      </c>
      <c r="D128" s="80">
        <v>172</v>
      </c>
      <c r="E128" s="80">
        <v>149</v>
      </c>
      <c r="F128" s="80">
        <v>118</v>
      </c>
      <c r="G128" s="80">
        <f t="shared" si="11"/>
        <v>565</v>
      </c>
      <c r="H128" s="80">
        <v>85.521000000000001</v>
      </c>
      <c r="I128" s="80">
        <v>107.7107</v>
      </c>
      <c r="J128" s="80">
        <v>155.99099999999999</v>
      </c>
      <c r="K128" s="80">
        <v>170.792</v>
      </c>
      <c r="L128" s="80">
        <v>520.01469999999995</v>
      </c>
      <c r="M128" s="150">
        <v>140.18100000000001</v>
      </c>
      <c r="N128" s="150">
        <v>151.9375</v>
      </c>
      <c r="O128" s="150">
        <v>136.84298845839999</v>
      </c>
      <c r="P128" s="150">
        <v>137.822</v>
      </c>
      <c r="Q128" s="80">
        <v>566.78348845840003</v>
      </c>
      <c r="R128" s="150">
        <v>105.535</v>
      </c>
      <c r="S128" s="150">
        <v>161.148</v>
      </c>
      <c r="T128" s="150">
        <v>156.1499834096</v>
      </c>
      <c r="U128" s="150">
        <v>135.24029284076002</v>
      </c>
      <c r="V128" s="80">
        <v>558.07327625035998</v>
      </c>
      <c r="W128" s="150">
        <v>124.26246904360001</v>
      </c>
      <c r="X128" s="150">
        <v>171.62362562532002</v>
      </c>
      <c r="Y128" s="150">
        <v>154.001</v>
      </c>
      <c r="Z128" s="150">
        <v>139.32433632999999</v>
      </c>
      <c r="AA128" s="80">
        <v>589.21143099892004</v>
      </c>
      <c r="AB128" s="150">
        <v>103.422</v>
      </c>
      <c r="AC128" s="150">
        <v>128.20403834362153</v>
      </c>
      <c r="AD128" s="150">
        <v>175.88800000000001</v>
      </c>
      <c r="AE128" s="150">
        <v>140.125271</v>
      </c>
      <c r="AF128" s="80">
        <v>547.63930934362156</v>
      </c>
      <c r="AG128" s="150">
        <v>115.96158699999999</v>
      </c>
      <c r="AH128" s="150">
        <v>228.9451061</v>
      </c>
      <c r="AI128" s="150">
        <v>229.63300000000001</v>
      </c>
      <c r="AJ128" s="150">
        <v>199.13026300000001</v>
      </c>
      <c r="AK128" s="80">
        <v>773.66995610000004</v>
      </c>
      <c r="AL128" s="150">
        <v>178.57145</v>
      </c>
      <c r="AM128" s="150">
        <v>178.57145</v>
      </c>
      <c r="AN128" s="150">
        <v>270.40317400000004</v>
      </c>
      <c r="AO128" s="150">
        <v>270.40317400000004</v>
      </c>
      <c r="AP128" s="150">
        <v>227.054</v>
      </c>
      <c r="AQ128" s="150">
        <v>198.65100000000001</v>
      </c>
      <c r="AR128" s="80">
        <v>874.67962399999999</v>
      </c>
      <c r="AS128" s="80">
        <v>874.67962399999999</v>
      </c>
      <c r="AT128" s="150">
        <v>151.38900000000001</v>
      </c>
      <c r="AU128" s="150">
        <v>237.10650771849998</v>
      </c>
    </row>
    <row r="129" spans="1:47" customFormat="1">
      <c r="A129" s="110" t="s">
        <v>194</v>
      </c>
      <c r="B129" s="347" t="s">
        <v>58</v>
      </c>
      <c r="C129" s="81">
        <v>0</v>
      </c>
      <c r="D129" s="81">
        <v>5</v>
      </c>
      <c r="E129" s="81">
        <v>3</v>
      </c>
      <c r="F129" s="81">
        <v>-2</v>
      </c>
      <c r="G129" s="81">
        <f>SUM(C129:F129)</f>
        <v>6</v>
      </c>
      <c r="H129" s="81">
        <v>0</v>
      </c>
      <c r="I129" s="81">
        <v>0</v>
      </c>
      <c r="J129" s="81">
        <v>0</v>
      </c>
      <c r="K129" s="81">
        <v>0</v>
      </c>
      <c r="L129" s="81">
        <v>0</v>
      </c>
      <c r="M129" s="151">
        <v>0</v>
      </c>
      <c r="N129" s="151">
        <v>0</v>
      </c>
      <c r="O129" s="151">
        <v>0</v>
      </c>
      <c r="P129" s="151">
        <v>0</v>
      </c>
      <c r="Q129" s="81">
        <v>0</v>
      </c>
      <c r="R129" s="151">
        <v>0</v>
      </c>
      <c r="S129" s="151">
        <v>0</v>
      </c>
      <c r="T129" s="151">
        <v>0</v>
      </c>
      <c r="U129" s="151">
        <v>0</v>
      </c>
      <c r="V129" s="81">
        <v>0</v>
      </c>
      <c r="W129" s="151">
        <v>0</v>
      </c>
      <c r="X129" s="151">
        <v>0</v>
      </c>
      <c r="Y129" s="151">
        <v>0</v>
      </c>
      <c r="Z129" s="151">
        <v>0</v>
      </c>
      <c r="AA129" s="81">
        <v>0</v>
      </c>
      <c r="AB129" s="151">
        <v>0</v>
      </c>
      <c r="AC129" s="151">
        <v>0</v>
      </c>
      <c r="AD129" s="151">
        <v>0</v>
      </c>
      <c r="AE129" s="151">
        <v>0</v>
      </c>
      <c r="AF129" s="81">
        <v>0</v>
      </c>
      <c r="AG129" s="151">
        <v>0</v>
      </c>
      <c r="AH129" s="151">
        <v>0</v>
      </c>
      <c r="AI129" s="151">
        <v>0</v>
      </c>
      <c r="AJ129" s="151">
        <v>0</v>
      </c>
      <c r="AK129" s="81">
        <v>0</v>
      </c>
      <c r="AL129" s="151">
        <v>0</v>
      </c>
      <c r="AM129" s="151">
        <v>0</v>
      </c>
      <c r="AN129" s="151">
        <v>0</v>
      </c>
      <c r="AO129" s="151">
        <v>0</v>
      </c>
      <c r="AP129" s="151">
        <v>0</v>
      </c>
      <c r="AQ129" s="151">
        <v>0</v>
      </c>
      <c r="AR129" s="81">
        <v>0</v>
      </c>
      <c r="AS129" s="81">
        <v>0</v>
      </c>
      <c r="AT129" s="151">
        <v>0</v>
      </c>
      <c r="AU129" s="151">
        <v>0</v>
      </c>
    </row>
    <row r="130" spans="1:47" customFormat="1">
      <c r="A130" s="21"/>
      <c r="B130" s="348"/>
      <c r="C130" s="113"/>
      <c r="D130" s="113"/>
      <c r="E130" s="113"/>
      <c r="F130" s="113"/>
      <c r="G130" s="113"/>
      <c r="H130" s="113"/>
      <c r="I130" s="113"/>
      <c r="J130" s="113"/>
      <c r="K130" s="113"/>
      <c r="L130" s="113"/>
      <c r="M130" s="152"/>
      <c r="N130" s="152"/>
      <c r="O130" s="152"/>
      <c r="P130" s="152"/>
      <c r="Q130" s="113"/>
      <c r="R130" s="152"/>
      <c r="S130" s="152"/>
      <c r="T130" s="152"/>
      <c r="U130" s="152"/>
      <c r="V130" s="113"/>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row>
    <row r="131" spans="1:47" customFormat="1">
      <c r="A131" s="21"/>
      <c r="B131" s="88"/>
      <c r="C131" s="88"/>
      <c r="D131" s="88"/>
      <c r="E131" s="88"/>
      <c r="F131" s="88"/>
      <c r="G131" s="88"/>
      <c r="H131" s="88"/>
      <c r="I131" s="88"/>
      <c r="J131" s="88"/>
      <c r="K131" s="88"/>
      <c r="L131" s="88"/>
      <c r="M131" s="134"/>
      <c r="N131" s="134"/>
      <c r="O131" s="134"/>
      <c r="P131" s="134"/>
      <c r="Q131" s="88"/>
      <c r="R131" s="134"/>
      <c r="S131" s="134"/>
      <c r="T131" s="134"/>
      <c r="U131" s="134"/>
      <c r="V131" s="88"/>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row>
    <row r="132" spans="1:47" customFormat="1" ht="16.5" thickBot="1">
      <c r="A132" s="21"/>
      <c r="B132" s="24" t="s">
        <v>195</v>
      </c>
      <c r="C132" s="90"/>
      <c r="D132" s="90"/>
      <c r="E132" s="90"/>
      <c r="F132" s="90"/>
      <c r="G132" s="90"/>
      <c r="H132" s="90"/>
      <c r="I132" s="90"/>
      <c r="J132" s="90"/>
      <c r="K132" s="90"/>
      <c r="L132" s="90"/>
      <c r="M132" s="136"/>
      <c r="N132" s="136"/>
      <c r="O132" s="136"/>
      <c r="P132" s="136"/>
      <c r="Q132" s="90"/>
      <c r="R132" s="136"/>
      <c r="S132" s="136"/>
      <c r="T132" s="136"/>
      <c r="U132" s="136"/>
      <c r="V132" s="90"/>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row>
    <row r="133" spans="1:47" customFormat="1">
      <c r="A133" s="21"/>
      <c r="B133" s="88"/>
      <c r="C133" s="88"/>
      <c r="D133" s="88"/>
      <c r="E133" s="88"/>
      <c r="F133" s="88"/>
      <c r="G133" s="88"/>
      <c r="H133" s="88"/>
      <c r="I133" s="88"/>
      <c r="J133" s="88"/>
      <c r="K133" s="88"/>
      <c r="L133" s="88"/>
      <c r="M133" s="134"/>
      <c r="N133" s="134"/>
      <c r="O133" s="134"/>
      <c r="P133" s="134"/>
      <c r="Q133" s="88"/>
      <c r="R133" s="134"/>
      <c r="S133" s="134"/>
      <c r="T133" s="134"/>
      <c r="U133" s="134"/>
      <c r="V133" s="88"/>
      <c r="W133" s="134"/>
      <c r="X133" s="134"/>
      <c r="Y133" s="134"/>
      <c r="Z133" s="134"/>
      <c r="AA133" s="134"/>
      <c r="AB133" s="134"/>
      <c r="AC133" s="134"/>
      <c r="AD133" s="134"/>
      <c r="AE133" s="134"/>
      <c r="AF133" s="134"/>
      <c r="AG133" s="134"/>
      <c r="AH133" s="134"/>
      <c r="AI133" s="134"/>
      <c r="AJ133" s="134"/>
      <c r="AK133" s="134"/>
      <c r="AL133" s="134"/>
      <c r="AM133" s="141" t="str">
        <f>+$AM$13</f>
        <v>IFRS 17</v>
      </c>
      <c r="AN133" s="134"/>
      <c r="AO133" s="141" t="str">
        <f>+$AM$13</f>
        <v>IFRS 17</v>
      </c>
      <c r="AP133" s="134"/>
      <c r="AQ133" s="134"/>
      <c r="AR133" s="134"/>
      <c r="AS133" s="141" t="s">
        <v>601</v>
      </c>
      <c r="AT133" s="134"/>
      <c r="AU133" s="134"/>
    </row>
    <row r="134" spans="1:47" customFormat="1" ht="25.5">
      <c r="A134" s="21"/>
      <c r="B134" s="342" t="s">
        <v>24</v>
      </c>
      <c r="C134" s="105" t="str">
        <f t="shared" ref="C134:AU134" si="12">C$14</f>
        <v>Q1-15
Underlying</v>
      </c>
      <c r="D134" s="105" t="str">
        <f t="shared" si="12"/>
        <v>Q2-15
Underlying</v>
      </c>
      <c r="E134" s="105" t="str">
        <f t="shared" si="12"/>
        <v>Q3-15
Underlying</v>
      </c>
      <c r="F134" s="105" t="str">
        <f t="shared" si="12"/>
        <v>Q4-15
Underlying</v>
      </c>
      <c r="G134" s="105" t="e">
        <f t="shared" si="12"/>
        <v>#REF!</v>
      </c>
      <c r="H134" s="105" t="str">
        <f t="shared" si="12"/>
        <v>Q1-16
Underlying</v>
      </c>
      <c r="I134" s="105" t="str">
        <f t="shared" si="12"/>
        <v>Q2-16
Underlying</v>
      </c>
      <c r="J134" s="105" t="str">
        <f t="shared" si="12"/>
        <v>Q3-16
Underlying</v>
      </c>
      <c r="K134" s="105" t="str">
        <f t="shared" si="12"/>
        <v>Q4-16
Underlying</v>
      </c>
      <c r="L134" s="105" t="e">
        <f t="shared" si="12"/>
        <v>#REF!</v>
      </c>
      <c r="M134" s="141" t="s">
        <v>539</v>
      </c>
      <c r="N134" s="141" t="s">
        <v>540</v>
      </c>
      <c r="O134" s="141" t="s">
        <v>541</v>
      </c>
      <c r="P134" s="141" t="s">
        <v>542</v>
      </c>
      <c r="Q134" s="105" t="s">
        <v>543</v>
      </c>
      <c r="R134" s="141" t="s">
        <v>544</v>
      </c>
      <c r="S134" s="141" t="s">
        <v>545</v>
      </c>
      <c r="T134" s="141" t="s">
        <v>546</v>
      </c>
      <c r="U134" s="141" t="s">
        <v>547</v>
      </c>
      <c r="V134" s="105" t="s">
        <v>548</v>
      </c>
      <c r="W134" s="141" t="s">
        <v>549</v>
      </c>
      <c r="X134" s="141" t="s">
        <v>550</v>
      </c>
      <c r="Y134" s="141" t="s">
        <v>551</v>
      </c>
      <c r="Z134" s="141" t="s">
        <v>552</v>
      </c>
      <c r="AA134" s="141" t="s">
        <v>553</v>
      </c>
      <c r="AB134" s="141" t="s">
        <v>554</v>
      </c>
      <c r="AC134" s="141" t="s">
        <v>555</v>
      </c>
      <c r="AD134" s="141" t="s">
        <v>556</v>
      </c>
      <c r="AE134" s="141" t="s">
        <v>557</v>
      </c>
      <c r="AF134" s="141" t="s">
        <v>558</v>
      </c>
      <c r="AG134" s="141" t="s">
        <v>559</v>
      </c>
      <c r="AH134" s="141" t="s">
        <v>560</v>
      </c>
      <c r="AI134" s="141" t="s">
        <v>561</v>
      </c>
      <c r="AJ134" s="141" t="s">
        <v>562</v>
      </c>
      <c r="AK134" s="141" t="s">
        <v>563</v>
      </c>
      <c r="AL134" s="141" t="s">
        <v>564</v>
      </c>
      <c r="AM134" s="141" t="str">
        <f t="shared" si="12"/>
        <v>Q1-22
Underlying</v>
      </c>
      <c r="AN134" s="141" t="s">
        <v>571</v>
      </c>
      <c r="AO134" s="141" t="str">
        <f t="shared" si="12"/>
        <v>Q2-22
Underlying</v>
      </c>
      <c r="AP134" s="141" t="s">
        <v>576</v>
      </c>
      <c r="AQ134" s="141" t="s">
        <v>607</v>
      </c>
      <c r="AR134" s="141" t="s">
        <v>608</v>
      </c>
      <c r="AS134" s="141" t="s">
        <v>614</v>
      </c>
      <c r="AT134" s="141" t="s">
        <v>612</v>
      </c>
      <c r="AU134" s="141" t="str">
        <f t="shared" si="12"/>
        <v>Q2-23
Underlying</v>
      </c>
    </row>
    <row r="135" spans="1:47" customFormat="1">
      <c r="A135" s="21"/>
      <c r="B135" s="336"/>
      <c r="C135" s="88"/>
      <c r="D135" s="88"/>
      <c r="E135" s="88"/>
      <c r="F135" s="88"/>
      <c r="G135" s="88"/>
      <c r="H135" s="88"/>
      <c r="I135" s="88"/>
      <c r="J135" s="88"/>
      <c r="K135" s="88"/>
      <c r="L135" s="88"/>
      <c r="M135" s="134"/>
      <c r="N135" s="134"/>
      <c r="O135" s="134"/>
      <c r="P135" s="134"/>
      <c r="Q135" s="88"/>
      <c r="R135" s="134"/>
      <c r="S135" s="134"/>
      <c r="T135" s="134"/>
      <c r="U135" s="134"/>
      <c r="V135" s="88"/>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row>
    <row r="136" spans="1:47" customFormat="1">
      <c r="A136" s="21" t="s">
        <v>196</v>
      </c>
      <c r="B136" s="337" t="s">
        <v>26</v>
      </c>
      <c r="C136" s="63">
        <v>644</v>
      </c>
      <c r="D136" s="63">
        <v>693</v>
      </c>
      <c r="E136" s="63">
        <v>636</v>
      </c>
      <c r="F136" s="63">
        <v>649</v>
      </c>
      <c r="G136" s="64">
        <f t="shared" ref="G136:G149" si="13">SUM(C136:F136)</f>
        <v>2622</v>
      </c>
      <c r="H136" s="63">
        <v>624.14793180749496</v>
      </c>
      <c r="I136" s="63">
        <v>637.25678047296105</v>
      </c>
      <c r="J136" s="63">
        <v>632.25767032421402</v>
      </c>
      <c r="K136" s="63">
        <v>611.47929959073304</v>
      </c>
      <c r="L136" s="64">
        <v>2505.1416821953999</v>
      </c>
      <c r="M136" s="137">
        <v>606.60793734443496</v>
      </c>
      <c r="N136" s="137">
        <v>638.93882022912805</v>
      </c>
      <c r="O136" s="137">
        <v>618.78943424034605</v>
      </c>
      <c r="P136" s="137">
        <v>617.39913564228198</v>
      </c>
      <c r="Q136" s="64">
        <v>2481.7353274561901</v>
      </c>
      <c r="R136" s="137">
        <v>677.41104857053494</v>
      </c>
      <c r="S136" s="137">
        <v>688.54678699856095</v>
      </c>
      <c r="T136" s="137">
        <v>661.73112656237595</v>
      </c>
      <c r="U136" s="137">
        <v>704.23228997292904</v>
      </c>
      <c r="V136" s="64">
        <v>2731.9212521044001</v>
      </c>
      <c r="W136" s="137">
        <v>676.64436098015301</v>
      </c>
      <c r="X136" s="137">
        <v>714.53880037981105</v>
      </c>
      <c r="Y136" s="137">
        <v>691.73944304153895</v>
      </c>
      <c r="Z136" s="142">
        <v>712.61569609989897</v>
      </c>
      <c r="AA136" s="64">
        <v>2795.5383005014</v>
      </c>
      <c r="AB136" s="142">
        <v>670.41742911593099</v>
      </c>
      <c r="AC136" s="142">
        <v>639.72607946226299</v>
      </c>
      <c r="AD136" s="142">
        <v>656.67998736737297</v>
      </c>
      <c r="AE136" s="142">
        <v>692.31423574118105</v>
      </c>
      <c r="AF136" s="64">
        <v>2659.1377316867502</v>
      </c>
      <c r="AG136" s="142">
        <v>693.40264640916803</v>
      </c>
      <c r="AH136" s="142">
        <v>801.28581187664997</v>
      </c>
      <c r="AI136" s="142">
        <v>796.53540670660016</v>
      </c>
      <c r="AJ136" s="142">
        <v>824.26045456505199</v>
      </c>
      <c r="AK136" s="64">
        <v>3115.4843195574731</v>
      </c>
      <c r="AL136" s="142">
        <v>786.25512933710604</v>
      </c>
      <c r="AM136" s="142">
        <v>786.25512933710604</v>
      </c>
      <c r="AN136" s="142">
        <v>812.22329569472004</v>
      </c>
      <c r="AO136" s="142">
        <v>812.22329569472402</v>
      </c>
      <c r="AP136" s="142">
        <v>825.16598327093504</v>
      </c>
      <c r="AQ136" s="142">
        <v>895.90016386943898</v>
      </c>
      <c r="AR136" s="64">
        <v>3319.5445721721999</v>
      </c>
      <c r="AS136" s="64">
        <v>3319.5445721721999</v>
      </c>
      <c r="AT136" s="142">
        <v>968.82589467994296</v>
      </c>
      <c r="AU136" s="142">
        <v>982.06224162472404</v>
      </c>
    </row>
    <row r="137" spans="1:47" customFormat="1">
      <c r="A137" s="21" t="s">
        <v>197</v>
      </c>
      <c r="B137" s="338" t="s">
        <v>28</v>
      </c>
      <c r="C137" s="101">
        <v>-383</v>
      </c>
      <c r="D137" s="101">
        <v>-365</v>
      </c>
      <c r="E137" s="101">
        <v>-354</v>
      </c>
      <c r="F137" s="101">
        <v>-430</v>
      </c>
      <c r="G137" s="106">
        <f t="shared" si="13"/>
        <v>-1532</v>
      </c>
      <c r="H137" s="95">
        <v>-374.46810902468002</v>
      </c>
      <c r="I137" s="95">
        <v>-369.77959744394002</v>
      </c>
      <c r="J137" s="95">
        <v>-360.70145902991402</v>
      </c>
      <c r="K137" s="95">
        <v>-400.56497144276102</v>
      </c>
      <c r="L137" s="96">
        <v>-1505.5141369413</v>
      </c>
      <c r="M137" s="95">
        <v>-371.72462892365797</v>
      </c>
      <c r="N137" s="95">
        <v>-372.21155248923401</v>
      </c>
      <c r="O137" s="95">
        <v>-364.260076893536</v>
      </c>
      <c r="P137" s="95">
        <v>-408.77191384064901</v>
      </c>
      <c r="Q137" s="96">
        <v>-1516.9681721470799</v>
      </c>
      <c r="R137" s="95">
        <v>-440.15848941124102</v>
      </c>
      <c r="S137" s="95">
        <v>-430.26652108217797</v>
      </c>
      <c r="T137" s="95">
        <v>-409.21040585547502</v>
      </c>
      <c r="U137" s="95">
        <v>-456.28105598881297</v>
      </c>
      <c r="V137" s="96">
        <v>-1735.91647233771</v>
      </c>
      <c r="W137" s="95">
        <v>-435.48239547209897</v>
      </c>
      <c r="X137" s="95">
        <v>-442.73787192888699</v>
      </c>
      <c r="Y137" s="95">
        <v>-421.73951217847701</v>
      </c>
      <c r="Z137" s="95">
        <v>-453.51299544744995</v>
      </c>
      <c r="AA137" s="96">
        <v>-1753.4727750269101</v>
      </c>
      <c r="AB137" s="95">
        <v>-437.48636023195598</v>
      </c>
      <c r="AC137" s="95">
        <v>-427.77864289882598</v>
      </c>
      <c r="AD137" s="95">
        <v>-415.331571376505</v>
      </c>
      <c r="AE137" s="95">
        <v>-453.18545285501904</v>
      </c>
      <c r="AF137" s="96">
        <v>-1733.7820273623099</v>
      </c>
      <c r="AG137" s="95">
        <v>-435.73807574982698</v>
      </c>
      <c r="AH137" s="95">
        <v>-494.09011445231403</v>
      </c>
      <c r="AI137" s="95">
        <v>-485.76551997694156</v>
      </c>
      <c r="AJ137" s="95">
        <v>-593.59998198043911</v>
      </c>
      <c r="AK137" s="96">
        <v>-2009.1936921595225</v>
      </c>
      <c r="AL137" s="95">
        <v>-507.97008511281399</v>
      </c>
      <c r="AM137" s="95">
        <v>-507.97008511281399</v>
      </c>
      <c r="AN137" s="95">
        <v>-487.66406817610994</v>
      </c>
      <c r="AO137" s="95">
        <v>-487.66406817611403</v>
      </c>
      <c r="AP137" s="95">
        <v>-485.58203443311498</v>
      </c>
      <c r="AQ137" s="95">
        <v>-592.74232188210306</v>
      </c>
      <c r="AR137" s="96">
        <v>-2073.9585096041401</v>
      </c>
      <c r="AS137" s="96">
        <v>-2073.9585096041401</v>
      </c>
      <c r="AT137" s="95">
        <v>-523.57081882266004</v>
      </c>
      <c r="AU137" s="95">
        <v>-503.218691726136</v>
      </c>
    </row>
    <row r="138" spans="1:47" customFormat="1">
      <c r="A138" s="97" t="s">
        <v>198</v>
      </c>
      <c r="B138" s="339" t="s">
        <v>30</v>
      </c>
      <c r="C138" s="98"/>
      <c r="D138" s="98"/>
      <c r="E138" s="98"/>
      <c r="F138" s="99"/>
      <c r="G138" s="100"/>
      <c r="H138" s="99">
        <v>-8.06</v>
      </c>
      <c r="I138" s="99">
        <v>-2.1399999999999988</v>
      </c>
      <c r="J138" s="99">
        <v>0</v>
      </c>
      <c r="K138" s="99">
        <v>0</v>
      </c>
      <c r="L138" s="100">
        <v>-10.199999999999999</v>
      </c>
      <c r="M138" s="99">
        <v>-10.199999999999999</v>
      </c>
      <c r="N138" s="99">
        <v>-0.29000000000000092</v>
      </c>
      <c r="O138" s="99">
        <v>0</v>
      </c>
      <c r="P138" s="99">
        <v>0</v>
      </c>
      <c r="Q138" s="100">
        <v>-10.49</v>
      </c>
      <c r="R138" s="99">
        <v>-16.709499999999998</v>
      </c>
      <c r="S138" s="99">
        <v>-5.0904999999999996</v>
      </c>
      <c r="T138" s="99">
        <v>0</v>
      </c>
      <c r="U138" s="99">
        <v>0</v>
      </c>
      <c r="V138" s="100">
        <v>-21.799999999999997</v>
      </c>
      <c r="W138" s="99">
        <v>-15.16</v>
      </c>
      <c r="X138" s="99">
        <v>-6.9726237600000012</v>
      </c>
      <c r="Y138" s="99">
        <v>0</v>
      </c>
      <c r="Z138" s="99">
        <v>-1.4269999999783067E-4</v>
      </c>
      <c r="AA138" s="100">
        <v>-22.132766459999999</v>
      </c>
      <c r="AB138" s="99">
        <v>-15.85563</v>
      </c>
      <c r="AC138" s="99">
        <v>-9.4279275299999998</v>
      </c>
      <c r="AD138" s="99">
        <v>0</v>
      </c>
      <c r="AE138" s="99">
        <v>0</v>
      </c>
      <c r="AF138" s="100">
        <v>-25.28355753</v>
      </c>
      <c r="AG138" s="99">
        <v>-20.433127630000001</v>
      </c>
      <c r="AH138" s="99">
        <v>-12.486760449999899</v>
      </c>
      <c r="AI138" s="99">
        <v>0</v>
      </c>
      <c r="AJ138" s="99">
        <v>0</v>
      </c>
      <c r="AK138" s="100">
        <v>-32.9198880799999</v>
      </c>
      <c r="AL138" s="99">
        <v>-29.652971000000001</v>
      </c>
      <c r="AM138" s="99">
        <v>-29.652971000000001</v>
      </c>
      <c r="AN138" s="99">
        <v>-8.4381836999999962</v>
      </c>
      <c r="AO138" s="99">
        <v>-8.4381836999999962</v>
      </c>
      <c r="AP138" s="99">
        <v>0</v>
      </c>
      <c r="AQ138" s="99">
        <v>0</v>
      </c>
      <c r="AR138" s="100">
        <v>-38.091154699999997</v>
      </c>
      <c r="AS138" s="100">
        <v>-38.091154699999997</v>
      </c>
      <c r="AT138" s="99">
        <v>-39.948</v>
      </c>
      <c r="AU138" s="99">
        <v>-3.0000000000285354E-4</v>
      </c>
    </row>
    <row r="139" spans="1:47" customFormat="1">
      <c r="A139" s="21" t="s">
        <v>199</v>
      </c>
      <c r="B139" s="337" t="s">
        <v>32</v>
      </c>
      <c r="C139" s="63">
        <v>261</v>
      </c>
      <c r="D139" s="63">
        <v>328</v>
      </c>
      <c r="E139" s="63">
        <v>282</v>
      </c>
      <c r="F139" s="63">
        <v>219</v>
      </c>
      <c r="G139" s="64">
        <f t="shared" si="13"/>
        <v>1090</v>
      </c>
      <c r="H139" s="63">
        <v>249.67982278281499</v>
      </c>
      <c r="I139" s="63">
        <v>267.47718302902098</v>
      </c>
      <c r="J139" s="63">
        <v>271.55621129430102</v>
      </c>
      <c r="K139" s="63">
        <v>210.91432814797099</v>
      </c>
      <c r="L139" s="64">
        <v>999.62754525410799</v>
      </c>
      <c r="M139" s="137">
        <v>234.88330842077701</v>
      </c>
      <c r="N139" s="137">
        <v>266.72726773989399</v>
      </c>
      <c r="O139" s="137">
        <v>254.52935734680901</v>
      </c>
      <c r="P139" s="137">
        <v>208.627221801632</v>
      </c>
      <c r="Q139" s="64">
        <v>964.76715530911304</v>
      </c>
      <c r="R139" s="137">
        <v>237.25255915929401</v>
      </c>
      <c r="S139" s="137">
        <v>258.28026591638303</v>
      </c>
      <c r="T139" s="137">
        <v>252.52072070690102</v>
      </c>
      <c r="U139" s="137">
        <v>247.95123398411599</v>
      </c>
      <c r="V139" s="64">
        <v>996.00477976669401</v>
      </c>
      <c r="W139" s="137">
        <v>241.16196550805401</v>
      </c>
      <c r="X139" s="137">
        <v>271.80092845092503</v>
      </c>
      <c r="Y139" s="137">
        <v>269.99993086306102</v>
      </c>
      <c r="Z139" s="137">
        <v>259.10270065244998</v>
      </c>
      <c r="AA139" s="64">
        <v>1042.06552547449</v>
      </c>
      <c r="AB139" s="137">
        <v>232.931068883975</v>
      </c>
      <c r="AC139" s="137">
        <v>211.94743656343701</v>
      </c>
      <c r="AD139" s="137">
        <v>241.348415990869</v>
      </c>
      <c r="AE139" s="137">
        <v>239.12878288616102</v>
      </c>
      <c r="AF139" s="64">
        <v>925.35570432444206</v>
      </c>
      <c r="AG139" s="137">
        <v>257.664570659341</v>
      </c>
      <c r="AH139" s="137">
        <v>307.195697424336</v>
      </c>
      <c r="AI139" s="137">
        <v>310.76988672965962</v>
      </c>
      <c r="AJ139" s="137">
        <v>230.66047258461262</v>
      </c>
      <c r="AK139" s="64">
        <v>1106.2906273979486</v>
      </c>
      <c r="AL139" s="137">
        <v>278.28504422429199</v>
      </c>
      <c r="AM139" s="137">
        <v>278.28504422429199</v>
      </c>
      <c r="AN139" s="137">
        <v>324.55922751861004</v>
      </c>
      <c r="AO139" s="137">
        <v>324.55922751860999</v>
      </c>
      <c r="AP139" s="137">
        <v>339.58394883782</v>
      </c>
      <c r="AQ139" s="137">
        <v>303.15784198733502</v>
      </c>
      <c r="AR139" s="64">
        <v>1245.58606256806</v>
      </c>
      <c r="AS139" s="64">
        <v>1245.58606256806</v>
      </c>
      <c r="AT139" s="137">
        <v>445.25507585728297</v>
      </c>
      <c r="AU139" s="137">
        <v>478.84354989858798</v>
      </c>
    </row>
    <row r="140" spans="1:47" customFormat="1">
      <c r="A140" s="21" t="s">
        <v>200</v>
      </c>
      <c r="B140" s="338" t="s">
        <v>34</v>
      </c>
      <c r="C140" s="101">
        <v>-149</v>
      </c>
      <c r="D140" s="101">
        <v>-149</v>
      </c>
      <c r="E140" s="101">
        <v>-146</v>
      </c>
      <c r="F140" s="101">
        <v>-145</v>
      </c>
      <c r="G140" s="106">
        <f t="shared" si="13"/>
        <v>-589</v>
      </c>
      <c r="H140" s="101">
        <v>-126.706452572505</v>
      </c>
      <c r="I140" s="101">
        <v>-113.10048369759301</v>
      </c>
      <c r="J140" s="101">
        <v>-108.470970544461</v>
      </c>
      <c r="K140" s="101">
        <v>-105.632438362548</v>
      </c>
      <c r="L140" s="106">
        <v>-453.91034517710801</v>
      </c>
      <c r="M140" s="138">
        <v>-104.48967882293501</v>
      </c>
      <c r="N140" s="138">
        <v>-107.340264694219</v>
      </c>
      <c r="O140" s="138">
        <v>-113.073684311953</v>
      </c>
      <c r="P140" s="138">
        <v>-104.36539079863699</v>
      </c>
      <c r="Q140" s="106">
        <v>-429.269018627744</v>
      </c>
      <c r="R140" s="138">
        <v>-93.312010553514</v>
      </c>
      <c r="S140" s="138">
        <v>-85.304611795490302</v>
      </c>
      <c r="T140" s="138">
        <v>-95.360466901247605</v>
      </c>
      <c r="U140" s="138">
        <v>-83.775020721439901</v>
      </c>
      <c r="V140" s="106">
        <v>-357.75210997169199</v>
      </c>
      <c r="W140" s="138">
        <v>-88.529049521877695</v>
      </c>
      <c r="X140" s="138">
        <v>-83.690000135213495</v>
      </c>
      <c r="Y140" s="138">
        <v>-84.164225583527994</v>
      </c>
      <c r="Z140" s="138">
        <v>-78.240659106431295</v>
      </c>
      <c r="AA140" s="106">
        <v>-334.62393434705098</v>
      </c>
      <c r="AB140" s="138">
        <v>-115.365637295342</v>
      </c>
      <c r="AC140" s="138">
        <v>-198.51567301971301</v>
      </c>
      <c r="AD140" s="138">
        <v>-124.493164145268</v>
      </c>
      <c r="AE140" s="138">
        <v>-131.07859426392699</v>
      </c>
      <c r="AF140" s="106">
        <v>-569.45306872424999</v>
      </c>
      <c r="AG140" s="138">
        <v>-99.812624751608695</v>
      </c>
      <c r="AH140" s="138">
        <v>-95.220527836225003</v>
      </c>
      <c r="AI140" s="138">
        <v>-108.834060663692</v>
      </c>
      <c r="AJ140" s="138">
        <v>-131.58117921480402</v>
      </c>
      <c r="AK140" s="106">
        <v>-435.44839246633001</v>
      </c>
      <c r="AL140" s="138">
        <v>-78.047294767869005</v>
      </c>
      <c r="AM140" s="138">
        <v>-78.047294767869005</v>
      </c>
      <c r="AN140" s="138">
        <v>-117.269530874081</v>
      </c>
      <c r="AO140" s="138">
        <v>-117.269530874081</v>
      </c>
      <c r="AP140" s="138">
        <v>-119.981552685048</v>
      </c>
      <c r="AQ140" s="138">
        <v>-189.45488242007201</v>
      </c>
      <c r="AR140" s="106">
        <v>-504.75326074707095</v>
      </c>
      <c r="AS140" s="106">
        <v>-504.75326074707095</v>
      </c>
      <c r="AT140" s="138">
        <v>-114.041547702638</v>
      </c>
      <c r="AU140" s="138">
        <v>-126.98817623399999</v>
      </c>
    </row>
    <row r="141" spans="1:47" customFormat="1">
      <c r="A141" s="21" t="s">
        <v>201</v>
      </c>
      <c r="B141" s="338" t="s">
        <v>38</v>
      </c>
      <c r="C141" s="101">
        <v>0</v>
      </c>
      <c r="D141" s="101">
        <v>0</v>
      </c>
      <c r="E141" s="101">
        <v>0</v>
      </c>
      <c r="F141" s="101">
        <v>0</v>
      </c>
      <c r="G141" s="106">
        <f t="shared" si="13"/>
        <v>0</v>
      </c>
      <c r="H141" s="101">
        <v>-8.3273001483905799E-4</v>
      </c>
      <c r="I141" s="101">
        <v>2.5806241630527902E-4</v>
      </c>
      <c r="J141" s="101">
        <v>1.45040918034538E-2</v>
      </c>
      <c r="K141" s="101">
        <v>-1.39294242044201E-2</v>
      </c>
      <c r="L141" s="106">
        <v>0</v>
      </c>
      <c r="M141" s="138">
        <v>0</v>
      </c>
      <c r="N141" s="138">
        <v>0</v>
      </c>
      <c r="O141" s="138">
        <v>0</v>
      </c>
      <c r="P141" s="138">
        <v>0</v>
      </c>
      <c r="Q141" s="106">
        <v>0</v>
      </c>
      <c r="R141" s="138">
        <v>0</v>
      </c>
      <c r="S141" s="138">
        <v>0</v>
      </c>
      <c r="T141" s="138">
        <v>0</v>
      </c>
      <c r="U141" s="138">
        <v>0</v>
      </c>
      <c r="V141" s="106">
        <v>0</v>
      </c>
      <c r="W141" s="138">
        <v>0</v>
      </c>
      <c r="X141" s="138">
        <v>0</v>
      </c>
      <c r="Y141" s="138">
        <v>0</v>
      </c>
      <c r="Z141" s="138">
        <v>0</v>
      </c>
      <c r="AA141" s="106">
        <v>0</v>
      </c>
      <c r="AB141" s="138">
        <v>0</v>
      </c>
      <c r="AC141" s="138">
        <v>0</v>
      </c>
      <c r="AD141" s="138">
        <v>0</v>
      </c>
      <c r="AE141" s="138">
        <v>0</v>
      </c>
      <c r="AF141" s="106">
        <v>0</v>
      </c>
      <c r="AG141" s="138">
        <v>0</v>
      </c>
      <c r="AH141" s="138">
        <v>0.39900000000000002</v>
      </c>
      <c r="AI141" s="138">
        <v>0.94</v>
      </c>
      <c r="AJ141" s="138">
        <v>1.5780000000000001</v>
      </c>
      <c r="AK141" s="106">
        <v>2.9169999999999998</v>
      </c>
      <c r="AL141" s="138">
        <v>1.1259999999999999</v>
      </c>
      <c r="AM141" s="138">
        <v>1.1259999999999999</v>
      </c>
      <c r="AN141" s="138">
        <v>4.7997223245831298E-2</v>
      </c>
      <c r="AO141" s="138">
        <v>4.7997223245830112E-2</v>
      </c>
      <c r="AP141" s="138">
        <v>0.49713475580358801</v>
      </c>
      <c r="AQ141" s="138">
        <v>0.56844075604859701</v>
      </c>
      <c r="AR141" s="106">
        <v>2.2395727350980201</v>
      </c>
      <c r="AS141" s="106">
        <v>2.2395727350980201</v>
      </c>
      <c r="AT141" s="138">
        <v>0.399722245803242</v>
      </c>
      <c r="AU141" s="138">
        <v>0.47821279950915302</v>
      </c>
    </row>
    <row r="142" spans="1:47" customFormat="1">
      <c r="A142" s="21" t="s">
        <v>202</v>
      </c>
      <c r="B142" s="338" t="s">
        <v>40</v>
      </c>
      <c r="C142" s="101">
        <v>0</v>
      </c>
      <c r="D142" s="101">
        <v>0</v>
      </c>
      <c r="E142" s="101">
        <v>2</v>
      </c>
      <c r="F142" s="101">
        <v>0</v>
      </c>
      <c r="G142" s="106">
        <f t="shared" si="13"/>
        <v>2</v>
      </c>
      <c r="H142" s="101">
        <v>4.3930832950112401E-3</v>
      </c>
      <c r="I142" s="101">
        <v>0.189565312188549</v>
      </c>
      <c r="J142" s="101">
        <v>0.73761952285131005</v>
      </c>
      <c r="K142" s="101">
        <v>-1.4153119096037501</v>
      </c>
      <c r="L142" s="106">
        <v>-0.483733991268879</v>
      </c>
      <c r="M142" s="138">
        <v>0.21897630316276201</v>
      </c>
      <c r="N142" s="138">
        <v>1.5220736637489201E-2</v>
      </c>
      <c r="O142" s="138">
        <v>-2.5931081791970803</v>
      </c>
      <c r="P142" s="138">
        <v>-1.26211940977994</v>
      </c>
      <c r="Q142" s="106">
        <v>-3.6210305491767993</v>
      </c>
      <c r="R142" s="138">
        <v>-5.1384483011318302E-2</v>
      </c>
      <c r="S142" s="138">
        <v>-0.16858326052595701</v>
      </c>
      <c r="T142" s="138">
        <v>0.45132934130372998</v>
      </c>
      <c r="U142" s="138">
        <v>13.925449163853299</v>
      </c>
      <c r="V142" s="106">
        <v>14.1568107616198</v>
      </c>
      <c r="W142" s="138">
        <v>6.3177467943121499E-2</v>
      </c>
      <c r="X142" s="138">
        <v>-1.0703719934462801</v>
      </c>
      <c r="Y142" s="138">
        <v>-2.7647706452485599E-2</v>
      </c>
      <c r="Z142" s="138">
        <v>3.3973228722282598</v>
      </c>
      <c r="AA142" s="106">
        <v>2.3624806402726199</v>
      </c>
      <c r="AB142" s="138">
        <v>1.09848084116886</v>
      </c>
      <c r="AC142" s="138">
        <v>64.713864296813298</v>
      </c>
      <c r="AD142" s="138">
        <v>6.2256125904963904</v>
      </c>
      <c r="AE142" s="138">
        <v>-0.35892142200584398</v>
      </c>
      <c r="AF142" s="106">
        <v>71.679036306472696</v>
      </c>
      <c r="AG142" s="138">
        <v>2.3554019181492198</v>
      </c>
      <c r="AH142" s="138">
        <v>0.20502523093189851</v>
      </c>
      <c r="AI142" s="138">
        <v>-0.84948711641107699</v>
      </c>
      <c r="AJ142" s="138">
        <v>-0.16617048615163801</v>
      </c>
      <c r="AK142" s="106">
        <v>1.544769546518399</v>
      </c>
      <c r="AL142" s="138">
        <v>-0.236428163449553</v>
      </c>
      <c r="AM142" s="138">
        <v>-0.236428163449553</v>
      </c>
      <c r="AN142" s="138">
        <v>6.3446920706061798</v>
      </c>
      <c r="AO142" s="138">
        <v>6.3446920706061727</v>
      </c>
      <c r="AP142" s="138">
        <v>0.102288224883616</v>
      </c>
      <c r="AQ142" s="138">
        <v>1.2248114483811401</v>
      </c>
      <c r="AR142" s="106">
        <v>7.43536358042138</v>
      </c>
      <c r="AS142" s="106">
        <v>7.43536358042138</v>
      </c>
      <c r="AT142" s="138">
        <v>9.2909584591868502E-2</v>
      </c>
      <c r="AU142" s="138">
        <v>0.35546117122431697</v>
      </c>
    </row>
    <row r="143" spans="1:47" customFormat="1">
      <c r="A143" s="21" t="s">
        <v>203</v>
      </c>
      <c r="B143" s="338" t="s">
        <v>42</v>
      </c>
      <c r="C143" s="101">
        <v>0</v>
      </c>
      <c r="D143" s="101">
        <v>0</v>
      </c>
      <c r="E143" s="101">
        <v>0</v>
      </c>
      <c r="F143" s="101">
        <v>0</v>
      </c>
      <c r="G143" s="106">
        <f t="shared" si="13"/>
        <v>0</v>
      </c>
      <c r="H143" s="101">
        <v>0</v>
      </c>
      <c r="I143" s="101">
        <v>0</v>
      </c>
      <c r="J143" s="101">
        <v>0</v>
      </c>
      <c r="K143" s="101">
        <v>0</v>
      </c>
      <c r="L143" s="106">
        <v>0</v>
      </c>
      <c r="M143" s="138">
        <v>0</v>
      </c>
      <c r="N143" s="138">
        <v>0</v>
      </c>
      <c r="O143" s="138">
        <v>0</v>
      </c>
      <c r="P143" s="138">
        <v>3.5570414469111698E-4</v>
      </c>
      <c r="Q143" s="106">
        <v>3.5570414469111698E-4</v>
      </c>
      <c r="R143" s="138">
        <v>0</v>
      </c>
      <c r="S143" s="138">
        <v>0</v>
      </c>
      <c r="T143" s="138">
        <v>0</v>
      </c>
      <c r="U143" s="138">
        <v>0</v>
      </c>
      <c r="V143" s="106">
        <v>0</v>
      </c>
      <c r="W143" s="138">
        <v>0</v>
      </c>
      <c r="X143" s="138">
        <v>0</v>
      </c>
      <c r="Y143" s="138">
        <v>0</v>
      </c>
      <c r="Z143" s="138">
        <v>0</v>
      </c>
      <c r="AA143" s="106">
        <v>0</v>
      </c>
      <c r="AB143" s="138">
        <v>0</v>
      </c>
      <c r="AC143" s="138">
        <v>0</v>
      </c>
      <c r="AD143" s="138">
        <v>0</v>
      </c>
      <c r="AE143" s="138">
        <v>0</v>
      </c>
      <c r="AF143" s="106">
        <v>0</v>
      </c>
      <c r="AG143" s="138">
        <v>0</v>
      </c>
      <c r="AH143" s="138">
        <v>0</v>
      </c>
      <c r="AI143" s="138">
        <v>0</v>
      </c>
      <c r="AJ143" s="138">
        <v>3.3050000000400814E-4</v>
      </c>
      <c r="AK143" s="106">
        <v>3.30500000018219E-4</v>
      </c>
      <c r="AL143" s="138">
        <v>0</v>
      </c>
      <c r="AM143" s="138">
        <v>0</v>
      </c>
      <c r="AN143" s="138">
        <v>0</v>
      </c>
      <c r="AO143" s="138">
        <v>0</v>
      </c>
      <c r="AP143" s="138">
        <v>0</v>
      </c>
      <c r="AQ143" s="138">
        <v>0</v>
      </c>
      <c r="AR143" s="106">
        <v>0</v>
      </c>
      <c r="AS143" s="106">
        <v>0</v>
      </c>
      <c r="AT143" s="138">
        <v>0</v>
      </c>
      <c r="AU143" s="138">
        <v>0</v>
      </c>
    </row>
    <row r="144" spans="1:47" customFormat="1">
      <c r="A144" s="21" t="s">
        <v>204</v>
      </c>
      <c r="B144" s="337" t="s">
        <v>44</v>
      </c>
      <c r="C144" s="63">
        <v>112</v>
      </c>
      <c r="D144" s="63">
        <v>179</v>
      </c>
      <c r="E144" s="63">
        <v>138</v>
      </c>
      <c r="F144" s="63">
        <v>74</v>
      </c>
      <c r="G144" s="64">
        <f t="shared" si="13"/>
        <v>503</v>
      </c>
      <c r="H144" s="63">
        <v>122.97693056359</v>
      </c>
      <c r="I144" s="63">
        <v>154.566522706032</v>
      </c>
      <c r="J144" s="63">
        <v>163.83736436449399</v>
      </c>
      <c r="K144" s="63">
        <v>103.8526484516146</v>
      </c>
      <c r="L144" s="64">
        <v>545.23346608573092</v>
      </c>
      <c r="M144" s="137">
        <v>130.612605901005</v>
      </c>
      <c r="N144" s="137">
        <v>159.402223782313</v>
      </c>
      <c r="O144" s="137">
        <v>138.862564855659</v>
      </c>
      <c r="P144" s="137">
        <v>103.00006729735961</v>
      </c>
      <c r="Q144" s="64">
        <v>531.87746183633703</v>
      </c>
      <c r="R144" s="137">
        <v>143.88916412276899</v>
      </c>
      <c r="S144" s="137">
        <v>172.80707086036603</v>
      </c>
      <c r="T144" s="137">
        <v>157.611583146957</v>
      </c>
      <c r="U144" s="137">
        <v>178.10166242653</v>
      </c>
      <c r="V144" s="64">
        <v>652.40948055662204</v>
      </c>
      <c r="W144" s="137">
        <v>152.69609345411899</v>
      </c>
      <c r="X144" s="137">
        <v>187.04055632226499</v>
      </c>
      <c r="Y144" s="137">
        <v>185.80805757307999</v>
      </c>
      <c r="Z144" s="137">
        <v>184.259364418247</v>
      </c>
      <c r="AA144" s="64">
        <v>709.804071767712</v>
      </c>
      <c r="AB144" s="137">
        <v>118.663912429802</v>
      </c>
      <c r="AC144" s="137">
        <v>78.145627840536704</v>
      </c>
      <c r="AD144" s="137">
        <v>123.080864436097</v>
      </c>
      <c r="AE144" s="137">
        <v>107.69126720022841</v>
      </c>
      <c r="AF144" s="64">
        <v>427.58167190666398</v>
      </c>
      <c r="AG144" s="137">
        <v>160.20734782588201</v>
      </c>
      <c r="AH144" s="137">
        <v>212.57919481904196</v>
      </c>
      <c r="AI144" s="137">
        <v>202.02633894955565</v>
      </c>
      <c r="AJ144" s="137">
        <v>100.4914533836569</v>
      </c>
      <c r="AK144" s="64">
        <v>675.30433497813658</v>
      </c>
      <c r="AL144" s="137">
        <v>201.12732129297294</v>
      </c>
      <c r="AM144" s="137">
        <v>201.12732129297288</v>
      </c>
      <c r="AN144" s="137">
        <v>213.682385938381</v>
      </c>
      <c r="AO144" s="137">
        <v>213.68238593838109</v>
      </c>
      <c r="AP144" s="137">
        <v>220.201819133459</v>
      </c>
      <c r="AQ144" s="137">
        <v>115.496211771692</v>
      </c>
      <c r="AR144" s="64">
        <v>750.50773813650608</v>
      </c>
      <c r="AS144" s="64">
        <v>750.50773813650494</v>
      </c>
      <c r="AT144" s="137">
        <v>331.70615998504002</v>
      </c>
      <c r="AU144" s="137">
        <v>352.689047635321</v>
      </c>
    </row>
    <row r="145" spans="1:47" customFormat="1">
      <c r="A145" s="21" t="s">
        <v>205</v>
      </c>
      <c r="B145" s="338" t="s">
        <v>46</v>
      </c>
      <c r="C145" s="101">
        <v>-46</v>
      </c>
      <c r="D145" s="101">
        <v>-57</v>
      </c>
      <c r="E145" s="101">
        <v>-40</v>
      </c>
      <c r="F145" s="101">
        <v>-18</v>
      </c>
      <c r="G145" s="106">
        <f t="shared" si="13"/>
        <v>-161</v>
      </c>
      <c r="H145" s="101">
        <v>-42.502830482395296</v>
      </c>
      <c r="I145" s="101">
        <v>-48.393033278496901</v>
      </c>
      <c r="J145" s="101">
        <v>-52.230238977562898</v>
      </c>
      <c r="K145" s="101">
        <v>-30.4315965612683</v>
      </c>
      <c r="L145" s="106">
        <v>-173.55769929972303</v>
      </c>
      <c r="M145" s="138">
        <v>-43.987625763573398</v>
      </c>
      <c r="N145" s="138">
        <v>-47.253358185983899</v>
      </c>
      <c r="O145" s="138">
        <v>-43.589147943334503</v>
      </c>
      <c r="P145" s="138">
        <v>-30.9732142580656</v>
      </c>
      <c r="Q145" s="106">
        <v>-165.80334615095703</v>
      </c>
      <c r="R145" s="138">
        <v>-46.704047496310302</v>
      </c>
      <c r="S145" s="138">
        <v>-48.986588141913202</v>
      </c>
      <c r="T145" s="138">
        <v>-47.016642454170906</v>
      </c>
      <c r="U145" s="138">
        <v>-43.048697560103598</v>
      </c>
      <c r="V145" s="106">
        <v>-185.75597565249799</v>
      </c>
      <c r="W145" s="138">
        <v>-44.119177203683499</v>
      </c>
      <c r="X145" s="138">
        <v>-52.375191100509603</v>
      </c>
      <c r="Y145" s="138">
        <v>-54.141116592863597</v>
      </c>
      <c r="Z145" s="138">
        <v>-48.628990172156001</v>
      </c>
      <c r="AA145" s="106">
        <v>-199.26447506921301</v>
      </c>
      <c r="AB145" s="138">
        <v>-39.7347666336697</v>
      </c>
      <c r="AC145" s="138">
        <v>-16.089953626634799</v>
      </c>
      <c r="AD145" s="138">
        <v>-33.2038419041384</v>
      </c>
      <c r="AE145" s="138">
        <v>-18.263723854332902</v>
      </c>
      <c r="AF145" s="106">
        <v>-107.292286018776</v>
      </c>
      <c r="AG145" s="138">
        <v>-49.849863427690799</v>
      </c>
      <c r="AH145" s="138">
        <v>-64.599565728977012</v>
      </c>
      <c r="AI145" s="138">
        <v>-61.841787026011403</v>
      </c>
      <c r="AJ145" s="138">
        <v>-23.424616752333918</v>
      </c>
      <c r="AK145" s="106">
        <v>-199.71583293501291</v>
      </c>
      <c r="AL145" s="138">
        <v>-59.8003023141071</v>
      </c>
      <c r="AM145" s="138">
        <v>-59.8003023141071</v>
      </c>
      <c r="AN145" s="138">
        <v>-62.0781010787111</v>
      </c>
      <c r="AO145" s="138">
        <v>-62.078101078710901</v>
      </c>
      <c r="AP145" s="138">
        <v>-64.154964552581902</v>
      </c>
      <c r="AQ145" s="138">
        <v>-39.860856378861016</v>
      </c>
      <c r="AR145" s="106">
        <v>-225.89422432426124</v>
      </c>
      <c r="AS145" s="106">
        <v>-225.89422432426124</v>
      </c>
      <c r="AT145" s="138">
        <v>-97.693581284000302</v>
      </c>
      <c r="AU145" s="138">
        <v>-103.417660595244</v>
      </c>
    </row>
    <row r="146" spans="1:47" customFormat="1">
      <c r="A146" s="21" t="s">
        <v>206</v>
      </c>
      <c r="B146" s="338" t="s">
        <v>48</v>
      </c>
      <c r="C146" s="101">
        <v>-15</v>
      </c>
      <c r="D146" s="101">
        <v>1</v>
      </c>
      <c r="E146" s="101">
        <v>-2</v>
      </c>
      <c r="F146" s="101">
        <v>2</v>
      </c>
      <c r="G146" s="106">
        <f t="shared" si="13"/>
        <v>-14</v>
      </c>
      <c r="H146" s="101">
        <v>0</v>
      </c>
      <c r="I146" s="101">
        <v>0</v>
      </c>
      <c r="J146" s="101">
        <v>0</v>
      </c>
      <c r="K146" s="101">
        <v>-2.7560034359947299</v>
      </c>
      <c r="L146" s="106">
        <v>-2.7560034359947299</v>
      </c>
      <c r="M146" s="138">
        <v>3.5388829694490101E-2</v>
      </c>
      <c r="N146" s="138">
        <v>-7.8754024660156602E-3</v>
      </c>
      <c r="O146" s="138">
        <v>3.7659041699853301E-3</v>
      </c>
      <c r="P146" s="138">
        <v>-2.1269675061987101E-2</v>
      </c>
      <c r="Q146" s="106">
        <v>1.0009656336472701E-2</v>
      </c>
      <c r="R146" s="138">
        <v>0</v>
      </c>
      <c r="S146" s="138">
        <v>0</v>
      </c>
      <c r="T146" s="138">
        <v>0</v>
      </c>
      <c r="U146" s="138">
        <v>0</v>
      </c>
      <c r="V146" s="106">
        <v>0</v>
      </c>
      <c r="W146" s="138">
        <v>0</v>
      </c>
      <c r="X146" s="138">
        <v>0</v>
      </c>
      <c r="Y146" s="138">
        <v>0</v>
      </c>
      <c r="Z146" s="138">
        <v>-1.0789188629445334E-4</v>
      </c>
      <c r="AA146" s="106">
        <v>-1.0789188629445334E-4</v>
      </c>
      <c r="AB146" s="138">
        <v>-0.40873503782354398</v>
      </c>
      <c r="AC146" s="138">
        <v>-0.147858773948324</v>
      </c>
      <c r="AD146" s="138">
        <v>-0.43499486647979202</v>
      </c>
      <c r="AE146" s="138">
        <v>0.88624276707361993</v>
      </c>
      <c r="AF146" s="106">
        <v>-0.10534591117803949</v>
      </c>
      <c r="AG146" s="138">
        <v>-0.93523566966551097</v>
      </c>
      <c r="AH146" s="138">
        <v>0.20044799940894201</v>
      </c>
      <c r="AI146" s="138">
        <v>-1.2446344575826798</v>
      </c>
      <c r="AJ146" s="138">
        <v>4.0957616257480396</v>
      </c>
      <c r="AK146" s="106">
        <v>2.116339497908764</v>
      </c>
      <c r="AL146" s="138">
        <v>4.9929606877267698</v>
      </c>
      <c r="AM146" s="138">
        <v>4.9929606877268</v>
      </c>
      <c r="AN146" s="138">
        <v>13.892448421316999</v>
      </c>
      <c r="AO146" s="138">
        <v>13.892448421316999</v>
      </c>
      <c r="AP146" s="138">
        <v>9.0227958006913003</v>
      </c>
      <c r="AQ146" s="138">
        <v>-13.762062459807304</v>
      </c>
      <c r="AR146" s="106">
        <v>14.146142449927773</v>
      </c>
      <c r="AS146" s="106">
        <v>14.146142449927764</v>
      </c>
      <c r="AT146" s="138">
        <v>1.726</v>
      </c>
      <c r="AU146" s="138">
        <v>2.7909999999999999</v>
      </c>
    </row>
    <row r="147" spans="1:47" customFormat="1">
      <c r="A147" s="21" t="s">
        <v>207</v>
      </c>
      <c r="B147" s="337" t="s">
        <v>50</v>
      </c>
      <c r="C147" s="63">
        <v>51</v>
      </c>
      <c r="D147" s="63">
        <v>123</v>
      </c>
      <c r="E147" s="63">
        <v>96</v>
      </c>
      <c r="F147" s="63">
        <v>58</v>
      </c>
      <c r="G147" s="64">
        <f t="shared" si="13"/>
        <v>328</v>
      </c>
      <c r="H147" s="63">
        <v>80.474100081194905</v>
      </c>
      <c r="I147" s="63">
        <v>106.173489427536</v>
      </c>
      <c r="J147" s="63">
        <v>111.607125386931</v>
      </c>
      <c r="K147" s="63">
        <v>70.665048454351592</v>
      </c>
      <c r="L147" s="64">
        <v>368.91976335001402</v>
      </c>
      <c r="M147" s="137">
        <v>86.660368967125905</v>
      </c>
      <c r="N147" s="137">
        <v>112.140990193863</v>
      </c>
      <c r="O147" s="137">
        <v>95.277182816494786</v>
      </c>
      <c r="P147" s="137">
        <v>72.005583364232095</v>
      </c>
      <c r="Q147" s="64">
        <v>366.084125341716</v>
      </c>
      <c r="R147" s="137">
        <v>97.185116626458793</v>
      </c>
      <c r="S147" s="137">
        <v>123.82048271845298</v>
      </c>
      <c r="T147" s="137">
        <v>110.594940692786</v>
      </c>
      <c r="U147" s="137">
        <v>135.05296486642601</v>
      </c>
      <c r="V147" s="64">
        <v>466.65350490412402</v>
      </c>
      <c r="W147" s="137">
        <v>108.576916250436</v>
      </c>
      <c r="X147" s="137">
        <v>134.665365221755</v>
      </c>
      <c r="Y147" s="137">
        <v>131.66694098021699</v>
      </c>
      <c r="Z147" s="137">
        <v>135.63026635420491</v>
      </c>
      <c r="AA147" s="64">
        <v>510.53948880661301</v>
      </c>
      <c r="AB147" s="137">
        <v>78.520410758308998</v>
      </c>
      <c r="AC147" s="137">
        <v>61.907815439953502</v>
      </c>
      <c r="AD147" s="137">
        <v>89.442027665479003</v>
      </c>
      <c r="AE147" s="137">
        <v>90.313786112969012</v>
      </c>
      <c r="AF147" s="64">
        <v>320.18403997671101</v>
      </c>
      <c r="AG147" s="137">
        <v>109.42224872852501</v>
      </c>
      <c r="AH147" s="137">
        <v>148.18007708947391</v>
      </c>
      <c r="AI147" s="137">
        <v>138.9399174659618</v>
      </c>
      <c r="AJ147" s="137">
        <v>81.162598257070897</v>
      </c>
      <c r="AK147" s="64">
        <v>477.70484154103286</v>
      </c>
      <c r="AL147" s="137">
        <v>146.31997966659259</v>
      </c>
      <c r="AM147" s="137">
        <v>146.31997966659259</v>
      </c>
      <c r="AN147" s="137">
        <v>165.496733280987</v>
      </c>
      <c r="AO147" s="137">
        <v>165.4967332809868</v>
      </c>
      <c r="AP147" s="137">
        <v>165.06965038156901</v>
      </c>
      <c r="AQ147" s="137">
        <v>61.873292933023976</v>
      </c>
      <c r="AR147" s="64">
        <v>538.75965626217192</v>
      </c>
      <c r="AS147" s="64">
        <v>538.75965626217192</v>
      </c>
      <c r="AT147" s="137">
        <v>235.73857870103899</v>
      </c>
      <c r="AU147" s="137">
        <v>252.062387040077</v>
      </c>
    </row>
    <row r="148" spans="1:47" customFormat="1">
      <c r="A148" s="21" t="s">
        <v>208</v>
      </c>
      <c r="B148" s="338" t="s">
        <v>52</v>
      </c>
      <c r="C148" s="101">
        <v>-24</v>
      </c>
      <c r="D148" s="101">
        <v>-32</v>
      </c>
      <c r="E148" s="101">
        <v>-27</v>
      </c>
      <c r="F148" s="101">
        <v>-19</v>
      </c>
      <c r="G148" s="106">
        <f t="shared" si="13"/>
        <v>-102</v>
      </c>
      <c r="H148" s="101">
        <v>-26.986817415973501</v>
      </c>
      <c r="I148" s="101">
        <v>-29.849179673987599</v>
      </c>
      <c r="J148" s="101">
        <v>-32.233018746427099</v>
      </c>
      <c r="K148" s="101">
        <v>-21.5460943733435</v>
      </c>
      <c r="L148" s="106">
        <v>-110.61511020973199</v>
      </c>
      <c r="M148" s="138">
        <v>-26.0512363409015</v>
      </c>
      <c r="N148" s="138">
        <v>-31.116482901389599</v>
      </c>
      <c r="O148" s="138">
        <v>-28.302336826911802</v>
      </c>
      <c r="P148" s="138">
        <v>-20.7604736383961</v>
      </c>
      <c r="Q148" s="106">
        <v>-106.2305297075991</v>
      </c>
      <c r="R148" s="138">
        <v>-27.493504010058199</v>
      </c>
      <c r="S148" s="138">
        <v>-33.674116828624001</v>
      </c>
      <c r="T148" s="138">
        <v>-30.302552219222402</v>
      </c>
      <c r="U148" s="138">
        <v>-33.311062504614</v>
      </c>
      <c r="V148" s="106">
        <v>-124.781235562519</v>
      </c>
      <c r="W148" s="138">
        <v>-29.262710209709098</v>
      </c>
      <c r="X148" s="138">
        <v>-36.401806361596101</v>
      </c>
      <c r="Y148" s="138">
        <v>-34.939796637120601</v>
      </c>
      <c r="Z148" s="138">
        <v>-31.220920634711899</v>
      </c>
      <c r="AA148" s="106">
        <v>-131.82523384313799</v>
      </c>
      <c r="AB148" s="138">
        <v>-22.720567311278099</v>
      </c>
      <c r="AC148" s="138">
        <v>-25.3780896277921</v>
      </c>
      <c r="AD148" s="138">
        <v>-26.484336994454601</v>
      </c>
      <c r="AE148" s="138">
        <v>-20.634528142770897</v>
      </c>
      <c r="AF148" s="106">
        <v>-95.217522076295708</v>
      </c>
      <c r="AG148" s="138">
        <v>-30.049956260464299</v>
      </c>
      <c r="AH148" s="138">
        <v>-38.890855683517017</v>
      </c>
      <c r="AI148" s="138">
        <v>-32.38875321914859</v>
      </c>
      <c r="AJ148" s="138">
        <v>-19.150379805209162</v>
      </c>
      <c r="AK148" s="106">
        <v>-120.47994496833992</v>
      </c>
      <c r="AL148" s="138">
        <v>-39.757905399656615</v>
      </c>
      <c r="AM148" s="138">
        <v>-39.757905399656615</v>
      </c>
      <c r="AN148" s="138">
        <v>-37.965917819842204</v>
      </c>
      <c r="AO148" s="138">
        <v>-37.965917819842197</v>
      </c>
      <c r="AP148" s="138">
        <v>-37.994342850936</v>
      </c>
      <c r="AQ148" s="138">
        <v>-12.365912941778696</v>
      </c>
      <c r="AR148" s="106">
        <v>-128.08407901221349</v>
      </c>
      <c r="AS148" s="106">
        <v>-128.08407901221349</v>
      </c>
      <c r="AT148" s="138">
        <v>-57.764709274207902</v>
      </c>
      <c r="AU148" s="138">
        <v>-54.925037916724897</v>
      </c>
    </row>
    <row r="149" spans="1:47" customFormat="1">
      <c r="A149" s="21" t="s">
        <v>209</v>
      </c>
      <c r="B149" s="340" t="s">
        <v>54</v>
      </c>
      <c r="C149" s="64">
        <v>27</v>
      </c>
      <c r="D149" s="64">
        <v>91</v>
      </c>
      <c r="E149" s="64">
        <v>69</v>
      </c>
      <c r="F149" s="64">
        <v>39</v>
      </c>
      <c r="G149" s="64">
        <f t="shared" si="13"/>
        <v>226</v>
      </c>
      <c r="H149" s="64">
        <v>53.4872826652215</v>
      </c>
      <c r="I149" s="64">
        <v>76.324309753547993</v>
      </c>
      <c r="J149" s="64">
        <v>79.374106640504195</v>
      </c>
      <c r="K149" s="64">
        <v>49.118954081008198</v>
      </c>
      <c r="L149" s="64">
        <v>258.30465314028203</v>
      </c>
      <c r="M149" s="140">
        <v>60.609132626224401</v>
      </c>
      <c r="N149" s="140">
        <v>81.024507292473601</v>
      </c>
      <c r="O149" s="140">
        <v>66.974845989582988</v>
      </c>
      <c r="P149" s="140">
        <v>51.245109725835903</v>
      </c>
      <c r="Q149" s="64">
        <v>259.85359563411703</v>
      </c>
      <c r="R149" s="140">
        <v>69.691612616400505</v>
      </c>
      <c r="S149" s="140">
        <v>90.146365889829298</v>
      </c>
      <c r="T149" s="140">
        <v>80.29238847356379</v>
      </c>
      <c r="U149" s="140">
        <v>101.74190236181209</v>
      </c>
      <c r="V149" s="64">
        <v>341.872269341606</v>
      </c>
      <c r="W149" s="140">
        <v>79.314206040726702</v>
      </c>
      <c r="X149" s="140">
        <v>98.263558860159407</v>
      </c>
      <c r="Y149" s="140">
        <v>96.727144343096001</v>
      </c>
      <c r="Z149" s="140">
        <v>104.409345719493</v>
      </c>
      <c r="AA149" s="64">
        <v>378.71425496347501</v>
      </c>
      <c r="AB149" s="140">
        <v>55.799843447030895</v>
      </c>
      <c r="AC149" s="140">
        <v>36.529725812161502</v>
      </c>
      <c r="AD149" s="140">
        <v>62.957690671024402</v>
      </c>
      <c r="AE149" s="140">
        <v>69.679257970198094</v>
      </c>
      <c r="AF149" s="64">
        <v>224.966517900415</v>
      </c>
      <c r="AG149" s="140">
        <v>79.372292468060905</v>
      </c>
      <c r="AH149" s="140">
        <v>109.28922140595694</v>
      </c>
      <c r="AI149" s="140">
        <v>106.55116424681363</v>
      </c>
      <c r="AJ149" s="140">
        <v>62.012218451861983</v>
      </c>
      <c r="AK149" s="64">
        <v>357.2248965726929</v>
      </c>
      <c r="AL149" s="140">
        <v>106.56207426693597</v>
      </c>
      <c r="AM149" s="140">
        <v>106.56207426693597</v>
      </c>
      <c r="AN149" s="140">
        <v>127.53081546114501</v>
      </c>
      <c r="AO149" s="140">
        <v>127.53081546114461</v>
      </c>
      <c r="AP149" s="140">
        <v>127.075307530633</v>
      </c>
      <c r="AQ149" s="140">
        <v>49.507379991244989</v>
      </c>
      <c r="AR149" s="64">
        <v>410.67557724995845</v>
      </c>
      <c r="AS149" s="64">
        <v>410.67557724995845</v>
      </c>
      <c r="AT149" s="140">
        <v>177.97386942683201</v>
      </c>
      <c r="AU149" s="140">
        <v>197.13734912335201</v>
      </c>
    </row>
    <row r="150" spans="1:47" customFormat="1">
      <c r="A150" s="21"/>
      <c r="B150" s="88"/>
      <c r="C150" s="88"/>
      <c r="D150" s="88"/>
      <c r="E150" s="88"/>
      <c r="F150" s="88"/>
      <c r="G150" s="88"/>
      <c r="H150" s="101"/>
      <c r="I150" s="101"/>
      <c r="J150" s="101"/>
      <c r="K150" s="101"/>
      <c r="L150" s="88"/>
      <c r="M150" s="138"/>
      <c r="N150" s="138"/>
      <c r="O150" s="138"/>
      <c r="P150" s="138"/>
      <c r="Q150" s="88"/>
      <c r="R150" s="138"/>
      <c r="S150" s="138"/>
      <c r="T150" s="138"/>
      <c r="U150" s="138"/>
      <c r="V150" s="8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row>
    <row r="151" spans="1:47" customFormat="1" ht="16.5" thickBot="1">
      <c r="A151" s="21"/>
      <c r="B151" s="118" t="s">
        <v>210</v>
      </c>
      <c r="C151" s="103"/>
      <c r="D151" s="103"/>
      <c r="E151" s="103"/>
      <c r="F151" s="103"/>
      <c r="G151" s="103"/>
      <c r="H151" s="153"/>
      <c r="I151" s="153"/>
      <c r="J151" s="153"/>
      <c r="K151" s="153"/>
      <c r="L151" s="103"/>
      <c r="M151" s="154"/>
      <c r="N151" s="154"/>
      <c r="O151" s="154"/>
      <c r="P151" s="154"/>
      <c r="Q151" s="103"/>
      <c r="R151" s="154"/>
      <c r="S151" s="154"/>
      <c r="T151" s="154"/>
      <c r="U151" s="154"/>
      <c r="V151" s="103"/>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row>
    <row r="152" spans="1:47" customFormat="1">
      <c r="A152" s="21"/>
      <c r="B152" s="88"/>
      <c r="C152" s="88"/>
      <c r="D152" s="88"/>
      <c r="E152" s="88"/>
      <c r="F152" s="88"/>
      <c r="G152" s="88"/>
      <c r="H152" s="101"/>
      <c r="I152" s="101"/>
      <c r="J152" s="101"/>
      <c r="K152" s="101"/>
      <c r="L152" s="88"/>
      <c r="M152" s="138"/>
      <c r="N152" s="138"/>
      <c r="O152" s="138"/>
      <c r="P152" s="138"/>
      <c r="Q152" s="88"/>
      <c r="R152" s="138"/>
      <c r="S152" s="138"/>
      <c r="T152" s="138"/>
      <c r="U152" s="138"/>
      <c r="V152" s="88"/>
      <c r="W152" s="138"/>
      <c r="X152" s="138"/>
      <c r="Y152" s="138"/>
      <c r="Z152" s="138"/>
      <c r="AA152" s="138"/>
      <c r="AB152" s="138"/>
      <c r="AC152" s="138"/>
      <c r="AD152" s="138"/>
      <c r="AE152" s="138"/>
      <c r="AF152" s="138"/>
      <c r="AG152" s="138"/>
      <c r="AH152" s="138"/>
      <c r="AI152" s="138"/>
      <c r="AJ152" s="138"/>
      <c r="AK152" s="138"/>
      <c r="AL152" s="138"/>
      <c r="AM152" s="141" t="str">
        <f>+$AM$13</f>
        <v>IFRS 17</v>
      </c>
      <c r="AN152" s="138"/>
      <c r="AO152" s="141" t="str">
        <f>+$AM$13</f>
        <v>IFRS 17</v>
      </c>
      <c r="AP152" s="138"/>
      <c r="AQ152" s="138"/>
      <c r="AR152" s="138"/>
      <c r="AS152" s="141" t="s">
        <v>601</v>
      </c>
      <c r="AT152" s="138"/>
      <c r="AU152" s="138"/>
    </row>
    <row r="153" spans="1:47" customFormat="1" ht="25.5">
      <c r="A153" s="21"/>
      <c r="B153" s="342" t="s">
        <v>24</v>
      </c>
      <c r="C153" s="105" t="str">
        <f t="shared" ref="C153:AU153" si="14">C$14</f>
        <v>Q1-15
Underlying</v>
      </c>
      <c r="D153" s="105" t="str">
        <f t="shared" si="14"/>
        <v>Q2-15
Underlying</v>
      </c>
      <c r="E153" s="105" t="str">
        <f t="shared" si="14"/>
        <v>Q3-15
Underlying</v>
      </c>
      <c r="F153" s="105" t="str">
        <f t="shared" si="14"/>
        <v>Q4-15
Underlying</v>
      </c>
      <c r="G153" s="105" t="e">
        <f t="shared" si="14"/>
        <v>#REF!</v>
      </c>
      <c r="H153" s="105" t="str">
        <f t="shared" si="14"/>
        <v>Q1-16
Underlying</v>
      </c>
      <c r="I153" s="105" t="str">
        <f t="shared" si="14"/>
        <v>Q2-16
Underlying</v>
      </c>
      <c r="J153" s="105" t="str">
        <f t="shared" si="14"/>
        <v>Q3-16
Underlying</v>
      </c>
      <c r="K153" s="105" t="str">
        <f t="shared" si="14"/>
        <v>Q4-16
Underlying</v>
      </c>
      <c r="L153" s="105" t="e">
        <f t="shared" si="14"/>
        <v>#REF!</v>
      </c>
      <c r="M153" s="141" t="s">
        <v>539</v>
      </c>
      <c r="N153" s="141" t="s">
        <v>540</v>
      </c>
      <c r="O153" s="141" t="s">
        <v>541</v>
      </c>
      <c r="P153" s="141" t="s">
        <v>542</v>
      </c>
      <c r="Q153" s="105" t="s">
        <v>543</v>
      </c>
      <c r="R153" s="141" t="s">
        <v>544</v>
      </c>
      <c r="S153" s="141" t="s">
        <v>545</v>
      </c>
      <c r="T153" s="141" t="s">
        <v>546</v>
      </c>
      <c r="U153" s="141" t="s">
        <v>547</v>
      </c>
      <c r="V153" s="105" t="s">
        <v>548</v>
      </c>
      <c r="W153" s="141" t="s">
        <v>549</v>
      </c>
      <c r="X153" s="141" t="s">
        <v>550</v>
      </c>
      <c r="Y153" s="141" t="s">
        <v>551</v>
      </c>
      <c r="Z153" s="141" t="s">
        <v>552</v>
      </c>
      <c r="AA153" s="141" t="s">
        <v>553</v>
      </c>
      <c r="AB153" s="141" t="s">
        <v>554</v>
      </c>
      <c r="AC153" s="141" t="s">
        <v>555</v>
      </c>
      <c r="AD153" s="141" t="s">
        <v>556</v>
      </c>
      <c r="AE153" s="141" t="s">
        <v>557</v>
      </c>
      <c r="AF153" s="141" t="s">
        <v>558</v>
      </c>
      <c r="AG153" s="141" t="s">
        <v>559</v>
      </c>
      <c r="AH153" s="141" t="s">
        <v>560</v>
      </c>
      <c r="AI153" s="141" t="s">
        <v>561</v>
      </c>
      <c r="AJ153" s="141" t="s">
        <v>562</v>
      </c>
      <c r="AK153" s="141" t="s">
        <v>563</v>
      </c>
      <c r="AL153" s="141" t="s">
        <v>564</v>
      </c>
      <c r="AM153" s="141" t="str">
        <f t="shared" si="14"/>
        <v>Q1-22
Underlying</v>
      </c>
      <c r="AN153" s="141" t="s">
        <v>571</v>
      </c>
      <c r="AO153" s="141" t="str">
        <f t="shared" si="14"/>
        <v>Q2-22
Underlying</v>
      </c>
      <c r="AP153" s="141" t="s">
        <v>576</v>
      </c>
      <c r="AQ153" s="141" t="s">
        <v>607</v>
      </c>
      <c r="AR153" s="141" t="s">
        <v>608</v>
      </c>
      <c r="AS153" s="141" t="s">
        <v>614</v>
      </c>
      <c r="AT153" s="141" t="s">
        <v>612</v>
      </c>
      <c r="AU153" s="141" t="str">
        <f t="shared" si="14"/>
        <v>Q2-23
Underlying</v>
      </c>
    </row>
    <row r="154" spans="1:47" customFormat="1">
      <c r="A154" s="21"/>
      <c r="B154" s="336"/>
      <c r="C154" s="88"/>
      <c r="D154" s="88"/>
      <c r="E154" s="88"/>
      <c r="F154" s="88"/>
      <c r="G154" s="88"/>
      <c r="H154" s="101"/>
      <c r="I154" s="101"/>
      <c r="J154" s="101"/>
      <c r="K154" s="101"/>
      <c r="L154" s="88"/>
      <c r="M154" s="138"/>
      <c r="N154" s="138"/>
      <c r="O154" s="138"/>
      <c r="P154" s="138"/>
      <c r="Q154" s="88"/>
      <c r="R154" s="138"/>
      <c r="S154" s="138"/>
      <c r="T154" s="138"/>
      <c r="U154" s="138"/>
      <c r="V154" s="8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row>
    <row r="155" spans="1:47" customFormat="1">
      <c r="A155" s="21" t="s">
        <v>211</v>
      </c>
      <c r="B155" s="337" t="s">
        <v>26</v>
      </c>
      <c r="C155" s="63">
        <v>418</v>
      </c>
      <c r="D155" s="63">
        <v>449</v>
      </c>
      <c r="E155" s="63">
        <v>406</v>
      </c>
      <c r="F155" s="63">
        <v>416</v>
      </c>
      <c r="G155" s="64">
        <f t="shared" ref="G155:G168" si="15">SUM(C155:F155)</f>
        <v>1689</v>
      </c>
      <c r="H155" s="63">
        <v>398.029</v>
      </c>
      <c r="I155" s="63">
        <v>413.238</v>
      </c>
      <c r="J155" s="77">
        <v>405.56799999999998</v>
      </c>
      <c r="K155" s="77">
        <v>408.94400000000002</v>
      </c>
      <c r="L155" s="64">
        <v>1625.779</v>
      </c>
      <c r="M155" s="142">
        <v>400.43200000000002</v>
      </c>
      <c r="N155" s="142">
        <v>436.18400000000003</v>
      </c>
      <c r="O155" s="142">
        <v>412.48500000000001</v>
      </c>
      <c r="P155" s="142">
        <v>412.49400000000003</v>
      </c>
      <c r="Q155" s="64">
        <v>1661.595</v>
      </c>
      <c r="R155" s="142">
        <v>470.78199999999998</v>
      </c>
      <c r="S155" s="142">
        <v>476.649</v>
      </c>
      <c r="T155" s="142">
        <v>452.601</v>
      </c>
      <c r="U155" s="142">
        <v>484.55200000000002</v>
      </c>
      <c r="V155" s="64">
        <v>1884.5840000000001</v>
      </c>
      <c r="W155" s="142">
        <v>452.34300000000002</v>
      </c>
      <c r="X155" s="142">
        <v>482.63</v>
      </c>
      <c r="Y155" s="142">
        <v>462.15800000000002</v>
      </c>
      <c r="Z155" s="142">
        <v>485.41500000000002</v>
      </c>
      <c r="AA155" s="64">
        <v>1882.546</v>
      </c>
      <c r="AB155" s="142">
        <v>444.23500000000001</v>
      </c>
      <c r="AC155" s="142">
        <v>430.57900000000001</v>
      </c>
      <c r="AD155" s="142">
        <v>461.71100000000001</v>
      </c>
      <c r="AE155" s="142">
        <v>490.00299999999999</v>
      </c>
      <c r="AF155" s="64">
        <v>1826.528</v>
      </c>
      <c r="AG155" s="142">
        <v>487.83300000000003</v>
      </c>
      <c r="AH155" s="142">
        <v>582.45299999999997</v>
      </c>
      <c r="AI155" s="142">
        <v>612.21</v>
      </c>
      <c r="AJ155" s="142">
        <v>596.99300000000005</v>
      </c>
      <c r="AK155" s="64">
        <v>2279.489</v>
      </c>
      <c r="AL155" s="142">
        <v>618.92600000000004</v>
      </c>
      <c r="AM155" s="142">
        <v>618.92600000000004</v>
      </c>
      <c r="AN155" s="142">
        <v>621.96699999999998</v>
      </c>
      <c r="AO155" s="142">
        <v>621.96699999999998</v>
      </c>
      <c r="AP155" s="142">
        <v>618.00300000000004</v>
      </c>
      <c r="AQ155" s="142">
        <v>683.67899999999997</v>
      </c>
      <c r="AR155" s="64">
        <v>2542.5749999999998</v>
      </c>
      <c r="AS155" s="64">
        <v>2542.5749999999998</v>
      </c>
      <c r="AT155" s="142">
        <v>760.74900000000002</v>
      </c>
      <c r="AU155" s="142">
        <v>759.74599999999998</v>
      </c>
    </row>
    <row r="156" spans="1:47" customFormat="1">
      <c r="A156" s="21" t="s">
        <v>212</v>
      </c>
      <c r="B156" s="338" t="s">
        <v>28</v>
      </c>
      <c r="C156" s="101">
        <v>-231</v>
      </c>
      <c r="D156" s="101">
        <v>-235</v>
      </c>
      <c r="E156" s="101">
        <v>-230</v>
      </c>
      <c r="F156" s="101">
        <v>-279</v>
      </c>
      <c r="G156" s="106">
        <f t="shared" si="15"/>
        <v>-975</v>
      </c>
      <c r="H156" s="95">
        <v>-233.23699999999999</v>
      </c>
      <c r="I156" s="95">
        <v>-237.93600000000001</v>
      </c>
      <c r="J156" s="95">
        <v>-231.947</v>
      </c>
      <c r="K156" s="95">
        <v>-272.12700000000001</v>
      </c>
      <c r="L156" s="96">
        <v>-975.24700000000007</v>
      </c>
      <c r="M156" s="95">
        <v>-240.01900000000001</v>
      </c>
      <c r="N156" s="95">
        <v>-251.209</v>
      </c>
      <c r="O156" s="95">
        <v>-242.92500000000001</v>
      </c>
      <c r="P156" s="95">
        <v>-274.68400000000003</v>
      </c>
      <c r="Q156" s="96">
        <v>-1008.837</v>
      </c>
      <c r="R156" s="95">
        <v>-305.31099999999998</v>
      </c>
      <c r="S156" s="95">
        <v>-302.96299999999997</v>
      </c>
      <c r="T156" s="95">
        <v>-282.95</v>
      </c>
      <c r="U156" s="95">
        <v>-320.33499999999998</v>
      </c>
      <c r="V156" s="96">
        <v>-1211.559</v>
      </c>
      <c r="W156" s="95">
        <v>-299.30200000000002</v>
      </c>
      <c r="X156" s="95">
        <v>-302.04700000000003</v>
      </c>
      <c r="Y156" s="95">
        <v>-283.31299999999999</v>
      </c>
      <c r="Z156" s="95">
        <v>-317.30899999999997</v>
      </c>
      <c r="AA156" s="96">
        <v>-1201.971</v>
      </c>
      <c r="AB156" s="95">
        <v>-294.49200000000002</v>
      </c>
      <c r="AC156" s="95">
        <v>-297.85500000000002</v>
      </c>
      <c r="AD156" s="95">
        <v>-281.78399999999999</v>
      </c>
      <c r="AE156" s="95">
        <v>-320.81600000000003</v>
      </c>
      <c r="AF156" s="96">
        <v>-1194.9469999999999</v>
      </c>
      <c r="AG156" s="95">
        <v>-300.12599999999998</v>
      </c>
      <c r="AH156" s="95">
        <v>-361.42099999999999</v>
      </c>
      <c r="AI156" s="95">
        <v>-373.91917931</v>
      </c>
      <c r="AJ156" s="95">
        <v>-451.43141825000009</v>
      </c>
      <c r="AK156" s="96">
        <v>-1486.8975975600001</v>
      </c>
      <c r="AL156" s="95">
        <v>-397.54481551000003</v>
      </c>
      <c r="AM156" s="95">
        <v>-397.54481551000003</v>
      </c>
      <c r="AN156" s="95">
        <v>-380.58068648999995</v>
      </c>
      <c r="AO156" s="95">
        <v>-380.58068648999995</v>
      </c>
      <c r="AP156" s="95">
        <v>-375.988</v>
      </c>
      <c r="AQ156" s="95">
        <v>-483.34700000000004</v>
      </c>
      <c r="AR156" s="96">
        <v>-1637.4605019999999</v>
      </c>
      <c r="AS156" s="96">
        <v>-1637.4605019999999</v>
      </c>
      <c r="AT156" s="95">
        <v>-411.548</v>
      </c>
      <c r="AU156" s="95">
        <v>-396.971</v>
      </c>
    </row>
    <row r="157" spans="1:47" customFormat="1">
      <c r="A157" s="97" t="s">
        <v>213</v>
      </c>
      <c r="B157" s="339" t="s">
        <v>30</v>
      </c>
      <c r="C157" s="98"/>
      <c r="D157" s="98"/>
      <c r="E157" s="98"/>
      <c r="F157" s="99"/>
      <c r="G157" s="100"/>
      <c r="H157" s="99">
        <v>-8.06</v>
      </c>
      <c r="I157" s="99">
        <v>-2.1399999999999988</v>
      </c>
      <c r="J157" s="99">
        <v>0</v>
      </c>
      <c r="K157" s="99">
        <v>0</v>
      </c>
      <c r="L157" s="100">
        <v>-10.199999999999999</v>
      </c>
      <c r="M157" s="99">
        <v>-10.199999999999999</v>
      </c>
      <c r="N157" s="99">
        <v>-0.29000000000000092</v>
      </c>
      <c r="O157" s="99">
        <v>0</v>
      </c>
      <c r="P157" s="99">
        <v>0</v>
      </c>
      <c r="Q157" s="100">
        <v>-10.49</v>
      </c>
      <c r="R157" s="99">
        <v>-16.709499999999998</v>
      </c>
      <c r="S157" s="99">
        <v>-5.0904999999999996</v>
      </c>
      <c r="T157" s="99">
        <v>0</v>
      </c>
      <c r="U157" s="99">
        <v>0</v>
      </c>
      <c r="V157" s="100">
        <v>-21.799999999999997</v>
      </c>
      <c r="W157" s="99">
        <v>-15.16</v>
      </c>
      <c r="X157" s="99">
        <v>-6.9726237600000012</v>
      </c>
      <c r="Y157" s="99">
        <v>0</v>
      </c>
      <c r="Z157" s="99">
        <v>-1.4269999999783067E-4</v>
      </c>
      <c r="AA157" s="100">
        <v>-22.132766459999999</v>
      </c>
      <c r="AB157" s="99">
        <v>-15.85563</v>
      </c>
      <c r="AC157" s="99">
        <v>-9.4279275299999998</v>
      </c>
      <c r="AD157" s="99">
        <v>0</v>
      </c>
      <c r="AE157" s="99">
        <v>0</v>
      </c>
      <c r="AF157" s="100">
        <v>-25.28355753</v>
      </c>
      <c r="AG157" s="99">
        <v>-20.433127630000001</v>
      </c>
      <c r="AH157" s="99">
        <v>-12.486760449999899</v>
      </c>
      <c r="AI157" s="99">
        <v>0</v>
      </c>
      <c r="AJ157" s="99">
        <v>0</v>
      </c>
      <c r="AK157" s="100">
        <v>-32.9198880799999</v>
      </c>
      <c r="AL157" s="99">
        <v>-29.652971000000001</v>
      </c>
      <c r="AM157" s="99">
        <v>-29.652971000000001</v>
      </c>
      <c r="AN157" s="99">
        <v>-8.4381836999999962</v>
      </c>
      <c r="AO157" s="99">
        <v>-8.4381836999999962</v>
      </c>
      <c r="AP157" s="99">
        <v>0</v>
      </c>
      <c r="AQ157" s="99">
        <v>0</v>
      </c>
      <c r="AR157" s="100">
        <v>-38.091154699999997</v>
      </c>
      <c r="AS157" s="100">
        <v>-38.091154699999997</v>
      </c>
      <c r="AT157" s="99">
        <v>-39.948</v>
      </c>
      <c r="AU157" s="99">
        <v>-3.0000000000285354E-4</v>
      </c>
    </row>
    <row r="158" spans="1:47" customFormat="1">
      <c r="A158" s="21" t="s">
        <v>214</v>
      </c>
      <c r="B158" s="337" t="s">
        <v>32</v>
      </c>
      <c r="C158" s="63">
        <v>187</v>
      </c>
      <c r="D158" s="63">
        <v>214</v>
      </c>
      <c r="E158" s="63">
        <v>176</v>
      </c>
      <c r="F158" s="63">
        <v>137</v>
      </c>
      <c r="G158" s="64">
        <f t="shared" si="15"/>
        <v>714</v>
      </c>
      <c r="H158" s="63">
        <v>164.792</v>
      </c>
      <c r="I158" s="63">
        <v>175.30199999999999</v>
      </c>
      <c r="J158" s="77">
        <v>173.62100000000001</v>
      </c>
      <c r="K158" s="77">
        <v>136.81700000000001</v>
      </c>
      <c r="L158" s="64">
        <v>650.53200000000004</v>
      </c>
      <c r="M158" s="142">
        <v>160.41300000000001</v>
      </c>
      <c r="N158" s="142">
        <v>184.97499999999999</v>
      </c>
      <c r="O158" s="142">
        <v>169.56</v>
      </c>
      <c r="P158" s="142">
        <v>137.81</v>
      </c>
      <c r="Q158" s="64">
        <v>652.75800000000004</v>
      </c>
      <c r="R158" s="142">
        <v>165.471</v>
      </c>
      <c r="S158" s="142">
        <v>173.68599999999998</v>
      </c>
      <c r="T158" s="142">
        <v>169.65100000000001</v>
      </c>
      <c r="U158" s="142">
        <v>164.21699999999998</v>
      </c>
      <c r="V158" s="64">
        <v>673.02499999999998</v>
      </c>
      <c r="W158" s="142">
        <v>153.041</v>
      </c>
      <c r="X158" s="142">
        <v>180.583</v>
      </c>
      <c r="Y158" s="142">
        <v>178.845</v>
      </c>
      <c r="Z158" s="142">
        <v>168.10599999999999</v>
      </c>
      <c r="AA158" s="64">
        <v>680.57500000000005</v>
      </c>
      <c r="AB158" s="142">
        <v>149.74299999999999</v>
      </c>
      <c r="AC158" s="142">
        <v>132.72399999999999</v>
      </c>
      <c r="AD158" s="142">
        <v>179.92699999999999</v>
      </c>
      <c r="AE158" s="142">
        <v>169.18700000000001</v>
      </c>
      <c r="AF158" s="64">
        <v>631.58100000000002</v>
      </c>
      <c r="AG158" s="142">
        <v>187.70699999999999</v>
      </c>
      <c r="AH158" s="142">
        <v>221.03200000000001</v>
      </c>
      <c r="AI158" s="142">
        <v>238.29082069</v>
      </c>
      <c r="AJ158" s="142">
        <v>145.5615817499999</v>
      </c>
      <c r="AK158" s="64">
        <v>792.59140243999991</v>
      </c>
      <c r="AL158" s="142">
        <v>221.38118449000001</v>
      </c>
      <c r="AM158" s="142">
        <v>221.38118449000001</v>
      </c>
      <c r="AN158" s="142">
        <v>241.38631350999998</v>
      </c>
      <c r="AO158" s="142">
        <v>241.38631350999998</v>
      </c>
      <c r="AP158" s="142">
        <v>242.01499999999999</v>
      </c>
      <c r="AQ158" s="142">
        <v>200.33199999999999</v>
      </c>
      <c r="AR158" s="64">
        <v>905.11449799999991</v>
      </c>
      <c r="AS158" s="64">
        <v>905.11449799999991</v>
      </c>
      <c r="AT158" s="142">
        <v>349.20099999999996</v>
      </c>
      <c r="AU158" s="142">
        <v>362.77500000000003</v>
      </c>
    </row>
    <row r="159" spans="1:47" customFormat="1">
      <c r="A159" s="21" t="s">
        <v>215</v>
      </c>
      <c r="B159" s="338" t="s">
        <v>34</v>
      </c>
      <c r="C159" s="101">
        <v>-99</v>
      </c>
      <c r="D159" s="101">
        <v>-99</v>
      </c>
      <c r="E159" s="101">
        <v>-95</v>
      </c>
      <c r="F159" s="101">
        <v>-96</v>
      </c>
      <c r="G159" s="106">
        <f t="shared" si="15"/>
        <v>-389</v>
      </c>
      <c r="H159" s="101">
        <v>-85.305999999999997</v>
      </c>
      <c r="I159" s="101">
        <v>-82.180999999999997</v>
      </c>
      <c r="J159" s="75">
        <v>-70.537999999999997</v>
      </c>
      <c r="K159" s="75">
        <v>-64.691000000000003</v>
      </c>
      <c r="L159" s="106">
        <v>-302.71600000000001</v>
      </c>
      <c r="M159" s="139">
        <v>-75.805999999999997</v>
      </c>
      <c r="N159" s="139">
        <v>-83.379000000000005</v>
      </c>
      <c r="O159" s="139">
        <v>-79.796999999999997</v>
      </c>
      <c r="P159" s="139">
        <v>-74.988</v>
      </c>
      <c r="Q159" s="106">
        <v>-313.97000000000003</v>
      </c>
      <c r="R159" s="139">
        <v>-78.665999999999997</v>
      </c>
      <c r="S159" s="139">
        <v>-62.15</v>
      </c>
      <c r="T159" s="139">
        <v>-69.930000000000007</v>
      </c>
      <c r="U159" s="139">
        <v>-64.480999999999995</v>
      </c>
      <c r="V159" s="106">
        <v>-275.22699999999998</v>
      </c>
      <c r="W159" s="139">
        <v>-66.762</v>
      </c>
      <c r="X159" s="139">
        <v>-60.984000000000002</v>
      </c>
      <c r="Y159" s="139">
        <v>-61.512999999999998</v>
      </c>
      <c r="Z159" s="139">
        <v>-61.921999999999997</v>
      </c>
      <c r="AA159" s="106">
        <v>-251.18100000000001</v>
      </c>
      <c r="AB159" s="139">
        <v>-82.436999999999998</v>
      </c>
      <c r="AC159" s="139">
        <v>-146.364</v>
      </c>
      <c r="AD159" s="139">
        <v>-86.462999999999994</v>
      </c>
      <c r="AE159" s="139">
        <v>-112.655</v>
      </c>
      <c r="AF159" s="106">
        <v>-427.91899999999998</v>
      </c>
      <c r="AG159" s="139">
        <v>-71.233000000000004</v>
      </c>
      <c r="AH159" s="139">
        <v>-78.905000000000001</v>
      </c>
      <c r="AI159" s="139">
        <v>-79.36</v>
      </c>
      <c r="AJ159" s="139">
        <v>-117.51499999999999</v>
      </c>
      <c r="AK159" s="106">
        <v>-347.01300000000003</v>
      </c>
      <c r="AL159" s="139">
        <v>-45.292999999999999</v>
      </c>
      <c r="AM159" s="139">
        <v>-45.292999999999999</v>
      </c>
      <c r="AN159" s="139">
        <v>-73.694000000000003</v>
      </c>
      <c r="AO159" s="139">
        <v>-73.693999999999988</v>
      </c>
      <c r="AP159" s="139">
        <v>-62.21</v>
      </c>
      <c r="AQ159" s="139">
        <v>-130.65799999999999</v>
      </c>
      <c r="AR159" s="106">
        <v>-311.85500000000002</v>
      </c>
      <c r="AS159" s="106">
        <v>-311.85500000000002</v>
      </c>
      <c r="AT159" s="139">
        <v>-60.872999999999998</v>
      </c>
      <c r="AU159" s="139">
        <v>-88.756</v>
      </c>
    </row>
    <row r="160" spans="1:47" customFormat="1">
      <c r="A160" s="21" t="s">
        <v>216</v>
      </c>
      <c r="B160" s="338" t="s">
        <v>38</v>
      </c>
      <c r="C160" s="101">
        <v>0</v>
      </c>
      <c r="D160" s="101">
        <v>0</v>
      </c>
      <c r="E160" s="101">
        <v>0</v>
      </c>
      <c r="F160" s="101">
        <v>0</v>
      </c>
      <c r="G160" s="106">
        <f t="shared" si="15"/>
        <v>0</v>
      </c>
      <c r="H160" s="101">
        <v>0</v>
      </c>
      <c r="I160" s="101">
        <v>0</v>
      </c>
      <c r="J160" s="75">
        <v>0</v>
      </c>
      <c r="K160" s="75">
        <v>0</v>
      </c>
      <c r="L160" s="106">
        <v>0</v>
      </c>
      <c r="M160" s="139">
        <v>0</v>
      </c>
      <c r="N160" s="139">
        <v>0</v>
      </c>
      <c r="O160" s="139">
        <v>0</v>
      </c>
      <c r="P160" s="139">
        <v>0</v>
      </c>
      <c r="Q160" s="106">
        <v>0</v>
      </c>
      <c r="R160" s="139">
        <v>0</v>
      </c>
      <c r="S160" s="139">
        <v>0</v>
      </c>
      <c r="T160" s="139">
        <v>0</v>
      </c>
      <c r="U160" s="139">
        <v>0</v>
      </c>
      <c r="V160" s="106">
        <v>0</v>
      </c>
      <c r="W160" s="139">
        <v>0</v>
      </c>
      <c r="X160" s="139">
        <v>0</v>
      </c>
      <c r="Y160" s="139">
        <v>0</v>
      </c>
      <c r="Z160" s="139">
        <v>0</v>
      </c>
      <c r="AA160" s="106">
        <v>0</v>
      </c>
      <c r="AB160" s="139">
        <v>0</v>
      </c>
      <c r="AC160" s="139">
        <v>0</v>
      </c>
      <c r="AD160" s="139">
        <v>0</v>
      </c>
      <c r="AE160" s="139">
        <v>0</v>
      </c>
      <c r="AF160" s="106">
        <v>0</v>
      </c>
      <c r="AG160" s="139">
        <v>0</v>
      </c>
      <c r="AH160" s="139">
        <v>0.39900000000000002</v>
      </c>
      <c r="AI160" s="139">
        <v>0.94</v>
      </c>
      <c r="AJ160" s="139">
        <v>1.5780000000000001</v>
      </c>
      <c r="AK160" s="106">
        <v>2.9169999999999998</v>
      </c>
      <c r="AL160" s="139">
        <v>1.1259999999999999</v>
      </c>
      <c r="AM160" s="139">
        <v>1.1259999999999999</v>
      </c>
      <c r="AN160" s="139">
        <v>4.7997223245832103E-2</v>
      </c>
      <c r="AO160" s="139">
        <v>4.7997223245830112E-2</v>
      </c>
      <c r="AP160" s="139">
        <v>0.49713475580358901</v>
      </c>
      <c r="AQ160" s="139">
        <v>0.56811741102104096</v>
      </c>
      <c r="AR160" s="106">
        <v>2.23924939007046</v>
      </c>
      <c r="AS160" s="106">
        <v>2.23924939007046</v>
      </c>
      <c r="AT160" s="139">
        <v>0.39997194347857001</v>
      </c>
      <c r="AU160" s="139">
        <v>0.47781664583311301</v>
      </c>
    </row>
    <row r="161" spans="1:47" customFormat="1">
      <c r="A161" s="21" t="s">
        <v>217</v>
      </c>
      <c r="B161" s="338" t="s">
        <v>40</v>
      </c>
      <c r="C161" s="101">
        <v>0</v>
      </c>
      <c r="D161" s="101">
        <v>0</v>
      </c>
      <c r="E161" s="101">
        <v>0</v>
      </c>
      <c r="F161" s="101">
        <v>0</v>
      </c>
      <c r="G161" s="106">
        <f t="shared" si="15"/>
        <v>0</v>
      </c>
      <c r="H161" s="101">
        <v>2.4E-2</v>
      </c>
      <c r="I161" s="101">
        <v>3.7999999999999999E-2</v>
      </c>
      <c r="J161" s="75">
        <v>0</v>
      </c>
      <c r="K161" s="75">
        <v>-0.32900000000000001</v>
      </c>
      <c r="L161" s="106">
        <v>-0.26700000000000002</v>
      </c>
      <c r="M161" s="139">
        <v>-2E-3</v>
      </c>
      <c r="N161" s="139">
        <v>-2.7E-2</v>
      </c>
      <c r="O161" s="139">
        <v>-2.5999999999999996</v>
      </c>
      <c r="P161" s="139">
        <v>-4.8999999999999932E-2</v>
      </c>
      <c r="Q161" s="106">
        <v>-2.6780000000000008</v>
      </c>
      <c r="R161" s="139">
        <v>8.4000000000000005E-2</v>
      </c>
      <c r="S161" s="139">
        <v>-2.3E-2</v>
      </c>
      <c r="T161" s="139">
        <v>-3.0000000000000001E-3</v>
      </c>
      <c r="U161" s="139">
        <v>6.0000000000000001E-3</v>
      </c>
      <c r="V161" s="106">
        <v>6.4000000000000001E-2</v>
      </c>
      <c r="W161" s="139">
        <v>0</v>
      </c>
      <c r="X161" s="139">
        <v>0</v>
      </c>
      <c r="Y161" s="139">
        <v>0</v>
      </c>
      <c r="Z161" s="139">
        <v>-2.3E-2</v>
      </c>
      <c r="AA161" s="106">
        <v>-2.3E-2</v>
      </c>
      <c r="AB161" s="139">
        <v>1.1890000000000001</v>
      </c>
      <c r="AC161" s="139">
        <v>64.781000000000006</v>
      </c>
      <c r="AD161" s="139">
        <v>-0.28999999999999998</v>
      </c>
      <c r="AE161" s="139">
        <v>-0.124</v>
      </c>
      <c r="AF161" s="106">
        <v>65.555999999999997</v>
      </c>
      <c r="AG161" s="139">
        <v>0</v>
      </c>
      <c r="AH161" s="139">
        <v>-8.6999999999999744E-2</v>
      </c>
      <c r="AI161" s="139">
        <v>0.22500000000000009</v>
      </c>
      <c r="AJ161" s="139">
        <v>0.32600000000000001</v>
      </c>
      <c r="AK161" s="106">
        <v>0.46400000000000041</v>
      </c>
      <c r="AL161" s="139">
        <v>-0.23400000000000001</v>
      </c>
      <c r="AM161" s="139">
        <v>-0.23400000000000001</v>
      </c>
      <c r="AN161" s="139">
        <v>6.3780000000000001</v>
      </c>
      <c r="AO161" s="139">
        <v>6.3780000000000001</v>
      </c>
      <c r="AP161" s="139">
        <v>0.17299999999999999</v>
      </c>
      <c r="AQ161" s="139">
        <v>1.113</v>
      </c>
      <c r="AR161" s="106">
        <v>7.43</v>
      </c>
      <c r="AS161" s="106">
        <v>7.43</v>
      </c>
      <c r="AT161" s="139">
        <v>7.3999999999999996E-2</v>
      </c>
      <c r="AU161" s="139">
        <v>0.23200000000000001</v>
      </c>
    </row>
    <row r="162" spans="1:47" customFormat="1">
      <c r="A162" s="21" t="s">
        <v>218</v>
      </c>
      <c r="B162" s="338" t="s">
        <v>42</v>
      </c>
      <c r="C162" s="101">
        <v>0</v>
      </c>
      <c r="D162" s="101">
        <v>0</v>
      </c>
      <c r="E162" s="101">
        <v>0</v>
      </c>
      <c r="F162" s="101">
        <v>0</v>
      </c>
      <c r="G162" s="106">
        <f t="shared" si="15"/>
        <v>0</v>
      </c>
      <c r="H162" s="101">
        <v>0</v>
      </c>
      <c r="I162" s="101">
        <v>0</v>
      </c>
      <c r="J162" s="75">
        <v>0</v>
      </c>
      <c r="K162" s="75">
        <v>0</v>
      </c>
      <c r="L162" s="106">
        <v>0</v>
      </c>
      <c r="M162" s="139">
        <v>0</v>
      </c>
      <c r="N162" s="139">
        <v>0</v>
      </c>
      <c r="O162" s="139">
        <v>0</v>
      </c>
      <c r="P162" s="139">
        <v>0</v>
      </c>
      <c r="Q162" s="106">
        <v>0</v>
      </c>
      <c r="R162" s="139">
        <v>0</v>
      </c>
      <c r="S162" s="139">
        <v>0</v>
      </c>
      <c r="T162" s="139">
        <v>0</v>
      </c>
      <c r="U162" s="139">
        <v>0</v>
      </c>
      <c r="V162" s="106">
        <v>0</v>
      </c>
      <c r="W162" s="139">
        <v>0</v>
      </c>
      <c r="X162" s="139">
        <v>0</v>
      </c>
      <c r="Y162" s="139">
        <v>0</v>
      </c>
      <c r="Z162" s="139">
        <v>0</v>
      </c>
      <c r="AA162" s="106">
        <v>0</v>
      </c>
      <c r="AB162" s="139">
        <v>0</v>
      </c>
      <c r="AC162" s="139">
        <v>0</v>
      </c>
      <c r="AD162" s="139">
        <v>0</v>
      </c>
      <c r="AE162" s="139">
        <v>0</v>
      </c>
      <c r="AF162" s="106">
        <v>0</v>
      </c>
      <c r="AG162" s="139">
        <v>0</v>
      </c>
      <c r="AH162" s="139">
        <v>0</v>
      </c>
      <c r="AI162" s="139">
        <v>0</v>
      </c>
      <c r="AJ162" s="139">
        <v>3.3050000000400814E-4</v>
      </c>
      <c r="AK162" s="106">
        <v>3.30500000018219E-4</v>
      </c>
      <c r="AL162" s="139">
        <v>0</v>
      </c>
      <c r="AM162" s="139">
        <v>0</v>
      </c>
      <c r="AN162" s="139">
        <v>0</v>
      </c>
      <c r="AO162" s="139">
        <v>0</v>
      </c>
      <c r="AP162" s="139">
        <v>0</v>
      </c>
      <c r="AQ162" s="139">
        <v>0</v>
      </c>
      <c r="AR162" s="106">
        <v>0</v>
      </c>
      <c r="AS162" s="106">
        <v>0</v>
      </c>
      <c r="AT162" s="139">
        <v>0</v>
      </c>
      <c r="AU162" s="139">
        <v>0</v>
      </c>
    </row>
    <row r="163" spans="1:47" customFormat="1">
      <c r="A163" s="21" t="s">
        <v>219</v>
      </c>
      <c r="B163" s="337" t="s">
        <v>44</v>
      </c>
      <c r="C163" s="63">
        <v>88</v>
      </c>
      <c r="D163" s="63">
        <v>115</v>
      </c>
      <c r="E163" s="63">
        <v>81</v>
      </c>
      <c r="F163" s="63">
        <v>41</v>
      </c>
      <c r="G163" s="64">
        <f t="shared" si="15"/>
        <v>325</v>
      </c>
      <c r="H163" s="63">
        <v>79.510000000000005</v>
      </c>
      <c r="I163" s="63">
        <v>93.159000000000006</v>
      </c>
      <c r="J163" s="77">
        <v>103.083</v>
      </c>
      <c r="K163" s="77">
        <v>71.796999999999997</v>
      </c>
      <c r="L163" s="64">
        <v>347.54899999999998</v>
      </c>
      <c r="M163" s="142">
        <v>84.605000000000004</v>
      </c>
      <c r="N163" s="142">
        <v>101.569</v>
      </c>
      <c r="O163" s="142">
        <v>87.162999999999997</v>
      </c>
      <c r="P163" s="142">
        <v>62.772999999999996</v>
      </c>
      <c r="Q163" s="64">
        <v>336.11</v>
      </c>
      <c r="R163" s="142">
        <v>86.888999999999996</v>
      </c>
      <c r="S163" s="142">
        <v>111.51300000000001</v>
      </c>
      <c r="T163" s="142">
        <v>99.718000000000004</v>
      </c>
      <c r="U163" s="142">
        <v>99.74199999999999</v>
      </c>
      <c r="V163" s="64">
        <v>397.86199999999997</v>
      </c>
      <c r="W163" s="142">
        <v>86.278999999999996</v>
      </c>
      <c r="X163" s="142">
        <v>119.599</v>
      </c>
      <c r="Y163" s="142">
        <v>117.33199999999999</v>
      </c>
      <c r="Z163" s="142">
        <v>106.161</v>
      </c>
      <c r="AA163" s="64">
        <v>429.37099999999998</v>
      </c>
      <c r="AB163" s="142">
        <v>68.495000000000005</v>
      </c>
      <c r="AC163" s="142">
        <v>51.140999999999998</v>
      </c>
      <c r="AD163" s="142">
        <v>93.174000000000007</v>
      </c>
      <c r="AE163" s="142">
        <v>56.408000000000001</v>
      </c>
      <c r="AF163" s="64">
        <v>269.21799999999996</v>
      </c>
      <c r="AG163" s="142">
        <v>116.474</v>
      </c>
      <c r="AH163" s="142">
        <v>142.43899999999996</v>
      </c>
      <c r="AI163" s="142">
        <v>160.09582069000001</v>
      </c>
      <c r="AJ163" s="142">
        <v>29.950912249999931</v>
      </c>
      <c r="AK163" s="64">
        <v>448.95973293999992</v>
      </c>
      <c r="AL163" s="142">
        <v>176.98018449</v>
      </c>
      <c r="AM163" s="142">
        <v>176.98018449</v>
      </c>
      <c r="AN163" s="142">
        <v>174.11831073324598</v>
      </c>
      <c r="AO163" s="142">
        <v>174.11831073324601</v>
      </c>
      <c r="AP163" s="142">
        <v>180.47513475580399</v>
      </c>
      <c r="AQ163" s="142">
        <v>71.355117411021098</v>
      </c>
      <c r="AR163" s="64">
        <v>602.92874739007095</v>
      </c>
      <c r="AS163" s="64">
        <v>602.92874739007095</v>
      </c>
      <c r="AT163" s="142">
        <v>288.80197194347897</v>
      </c>
      <c r="AU163" s="142">
        <v>274.72881664583304</v>
      </c>
    </row>
    <row r="164" spans="1:47" customFormat="1">
      <c r="A164" s="21" t="s">
        <v>220</v>
      </c>
      <c r="B164" s="338" t="s">
        <v>46</v>
      </c>
      <c r="C164" s="101">
        <v>-34</v>
      </c>
      <c r="D164" s="101">
        <v>-41</v>
      </c>
      <c r="E164" s="101">
        <v>-29</v>
      </c>
      <c r="F164" s="101">
        <v>-11</v>
      </c>
      <c r="G164" s="106">
        <f t="shared" si="15"/>
        <v>-115</v>
      </c>
      <c r="H164" s="101">
        <v>-28.582999999999998</v>
      </c>
      <c r="I164" s="101">
        <v>-33.661000000000001</v>
      </c>
      <c r="J164" s="75">
        <v>-37.134</v>
      </c>
      <c r="K164" s="75">
        <v>-20.092999999999996</v>
      </c>
      <c r="L164" s="106">
        <v>-119.471</v>
      </c>
      <c r="M164" s="139">
        <v>-29.39</v>
      </c>
      <c r="N164" s="139">
        <v>-32.874000000000002</v>
      </c>
      <c r="O164" s="139">
        <v>-29.793900000000001</v>
      </c>
      <c r="P164" s="139">
        <v>-21.036000000000001</v>
      </c>
      <c r="Q164" s="106">
        <v>-113.0939</v>
      </c>
      <c r="R164" s="139">
        <v>-32.097000000000001</v>
      </c>
      <c r="S164" s="139">
        <v>-33.936999999999998</v>
      </c>
      <c r="T164" s="139">
        <v>-32.599000000000004</v>
      </c>
      <c r="U164" s="139">
        <v>-28.192</v>
      </c>
      <c r="V164" s="106">
        <v>-126.82499999999999</v>
      </c>
      <c r="W164" s="139">
        <v>-27.6</v>
      </c>
      <c r="X164" s="139">
        <v>-38.131</v>
      </c>
      <c r="Y164" s="139">
        <v>-34.911999999999999</v>
      </c>
      <c r="Z164" s="139">
        <v>-32.951999999999998</v>
      </c>
      <c r="AA164" s="106">
        <v>-133.595</v>
      </c>
      <c r="AB164" s="139">
        <v>-20.876000000000001</v>
      </c>
      <c r="AC164" s="139">
        <v>-16.643000000000001</v>
      </c>
      <c r="AD164" s="139">
        <v>-22.634</v>
      </c>
      <c r="AE164" s="139">
        <v>-10.897</v>
      </c>
      <c r="AF164" s="106">
        <v>-71.05</v>
      </c>
      <c r="AG164" s="139">
        <v>-33.896999999999998</v>
      </c>
      <c r="AH164" s="139">
        <v>-43.400039600000007</v>
      </c>
      <c r="AI164" s="139">
        <v>-47.816168670000003</v>
      </c>
      <c r="AJ164" s="139">
        <v>-1.9074509699998998</v>
      </c>
      <c r="AK164" s="106">
        <v>-127.02065923999993</v>
      </c>
      <c r="AL164" s="139">
        <v>-50.709959019999999</v>
      </c>
      <c r="AM164" s="139">
        <v>-50.709959019999999</v>
      </c>
      <c r="AN164" s="139">
        <v>-47.085475979999998</v>
      </c>
      <c r="AO164" s="139">
        <v>-47.085475979999998</v>
      </c>
      <c r="AP164" s="139">
        <v>-51.547000000000004</v>
      </c>
      <c r="AQ164" s="139">
        <v>-24.986000000000004</v>
      </c>
      <c r="AR164" s="106">
        <v>-174.32843500000001</v>
      </c>
      <c r="AS164" s="106">
        <v>-174.32843500000001</v>
      </c>
      <c r="AT164" s="139">
        <v>-83.426000000000002</v>
      </c>
      <c r="AU164" s="139">
        <v>-81.861000000000004</v>
      </c>
    </row>
    <row r="165" spans="1:47" customFormat="1">
      <c r="A165" s="21" t="s">
        <v>221</v>
      </c>
      <c r="B165" s="338" t="s">
        <v>48</v>
      </c>
      <c r="C165" s="101">
        <v>0</v>
      </c>
      <c r="D165" s="101">
        <v>0</v>
      </c>
      <c r="E165" s="101">
        <v>0</v>
      </c>
      <c r="F165" s="101">
        <v>0</v>
      </c>
      <c r="G165" s="106">
        <f t="shared" si="15"/>
        <v>0</v>
      </c>
      <c r="H165" s="101">
        <v>0</v>
      </c>
      <c r="I165" s="101">
        <v>0</v>
      </c>
      <c r="J165" s="75">
        <v>0</v>
      </c>
      <c r="K165" s="75">
        <v>0</v>
      </c>
      <c r="L165" s="106">
        <v>0</v>
      </c>
      <c r="M165" s="139">
        <v>0</v>
      </c>
      <c r="N165" s="139">
        <v>0</v>
      </c>
      <c r="O165" s="139">
        <v>0</v>
      </c>
      <c r="P165" s="139">
        <v>0</v>
      </c>
      <c r="Q165" s="106">
        <v>0</v>
      </c>
      <c r="R165" s="139">
        <v>0</v>
      </c>
      <c r="S165" s="139">
        <v>0</v>
      </c>
      <c r="T165" s="139">
        <v>0</v>
      </c>
      <c r="U165" s="139">
        <v>0</v>
      </c>
      <c r="V165" s="106">
        <v>0</v>
      </c>
      <c r="W165" s="139">
        <v>0</v>
      </c>
      <c r="X165" s="139">
        <v>0</v>
      </c>
      <c r="Y165" s="139">
        <v>0</v>
      </c>
      <c r="Z165" s="139">
        <v>0</v>
      </c>
      <c r="AA165" s="106">
        <v>0</v>
      </c>
      <c r="AB165" s="139">
        <v>0</v>
      </c>
      <c r="AC165" s="139">
        <v>0</v>
      </c>
      <c r="AD165" s="139">
        <v>0</v>
      </c>
      <c r="AE165" s="139">
        <v>0</v>
      </c>
      <c r="AF165" s="106">
        <v>0</v>
      </c>
      <c r="AG165" s="139">
        <v>0</v>
      </c>
      <c r="AH165" s="139">
        <v>0</v>
      </c>
      <c r="AI165" s="139">
        <v>0</v>
      </c>
      <c r="AJ165" s="139">
        <v>0</v>
      </c>
      <c r="AK165" s="106">
        <v>0</v>
      </c>
      <c r="AL165" s="139">
        <v>0</v>
      </c>
      <c r="AM165" s="139">
        <v>0</v>
      </c>
      <c r="AN165" s="139">
        <v>0</v>
      </c>
      <c r="AO165" s="139">
        <v>0</v>
      </c>
      <c r="AP165" s="139">
        <v>0</v>
      </c>
      <c r="AQ165" s="139">
        <v>0</v>
      </c>
      <c r="AR165" s="106">
        <v>0</v>
      </c>
      <c r="AS165" s="106">
        <v>0</v>
      </c>
      <c r="AT165" s="139">
        <v>0</v>
      </c>
      <c r="AU165" s="139">
        <v>0</v>
      </c>
    </row>
    <row r="166" spans="1:47" customFormat="1">
      <c r="A166" s="21" t="s">
        <v>222</v>
      </c>
      <c r="B166" s="337" t="s">
        <v>50</v>
      </c>
      <c r="C166" s="63">
        <v>54</v>
      </c>
      <c r="D166" s="63">
        <v>74</v>
      </c>
      <c r="E166" s="63">
        <v>52</v>
      </c>
      <c r="F166" s="63">
        <v>30</v>
      </c>
      <c r="G166" s="64">
        <f t="shared" si="15"/>
        <v>210</v>
      </c>
      <c r="H166" s="63">
        <v>50.927</v>
      </c>
      <c r="I166" s="63">
        <v>59.497999999999998</v>
      </c>
      <c r="J166" s="77">
        <v>65.948999999999998</v>
      </c>
      <c r="K166" s="77">
        <v>51.704000000000001</v>
      </c>
      <c r="L166" s="64">
        <v>228.07799999999997</v>
      </c>
      <c r="M166" s="142">
        <v>55.215000000000003</v>
      </c>
      <c r="N166" s="142">
        <v>68.694999999999993</v>
      </c>
      <c r="O166" s="142">
        <v>57.369100000000003</v>
      </c>
      <c r="P166" s="142">
        <v>41.736999999999995</v>
      </c>
      <c r="Q166" s="64">
        <v>223.01609999999999</v>
      </c>
      <c r="R166" s="142">
        <v>54.792000000000002</v>
      </c>
      <c r="S166" s="142">
        <v>77.575999999999993</v>
      </c>
      <c r="T166" s="142">
        <v>67.119</v>
      </c>
      <c r="U166" s="142">
        <v>71.55</v>
      </c>
      <c r="V166" s="64">
        <v>271.03700000000003</v>
      </c>
      <c r="W166" s="142">
        <v>58.679000000000002</v>
      </c>
      <c r="X166" s="142">
        <v>81.468000000000004</v>
      </c>
      <c r="Y166" s="142">
        <v>82.42</v>
      </c>
      <c r="Z166" s="142">
        <v>73.209000000000003</v>
      </c>
      <c r="AA166" s="64">
        <v>295.77600000000001</v>
      </c>
      <c r="AB166" s="142">
        <v>47.619</v>
      </c>
      <c r="AC166" s="142">
        <v>34.497999999999998</v>
      </c>
      <c r="AD166" s="142">
        <v>70.540000000000006</v>
      </c>
      <c r="AE166" s="142">
        <v>45.510999999999996</v>
      </c>
      <c r="AF166" s="64">
        <v>198.16800000000001</v>
      </c>
      <c r="AG166" s="142">
        <v>82.576999999999998</v>
      </c>
      <c r="AH166" s="142">
        <v>99.038960399999951</v>
      </c>
      <c r="AI166" s="142">
        <v>112.27965202</v>
      </c>
      <c r="AJ166" s="142">
        <v>28.043461280000002</v>
      </c>
      <c r="AK166" s="64">
        <v>321.93907369999994</v>
      </c>
      <c r="AL166" s="142">
        <v>126.27022546999999</v>
      </c>
      <c r="AM166" s="142">
        <v>126.27022546999999</v>
      </c>
      <c r="AN166" s="142">
        <v>127.03283475324599</v>
      </c>
      <c r="AO166" s="142">
        <v>127.03283475324599</v>
      </c>
      <c r="AP166" s="142">
        <v>128.928134755804</v>
      </c>
      <c r="AQ166" s="142">
        <v>46.369117411020994</v>
      </c>
      <c r="AR166" s="64">
        <v>428.60031239007094</v>
      </c>
      <c r="AS166" s="64">
        <v>428.60031239007094</v>
      </c>
      <c r="AT166" s="142">
        <v>205.37597194347899</v>
      </c>
      <c r="AU166" s="142">
        <v>192.86781664583299</v>
      </c>
    </row>
    <row r="167" spans="1:47" customFormat="1">
      <c r="A167" s="21" t="s">
        <v>223</v>
      </c>
      <c r="B167" s="338" t="s">
        <v>52</v>
      </c>
      <c r="C167" s="101">
        <v>-15</v>
      </c>
      <c r="D167" s="101">
        <v>-20</v>
      </c>
      <c r="E167" s="101">
        <v>-14</v>
      </c>
      <c r="F167" s="101">
        <v>-8</v>
      </c>
      <c r="G167" s="106">
        <f t="shared" si="15"/>
        <v>-57</v>
      </c>
      <c r="H167" s="101">
        <v>-13.4331982446975</v>
      </c>
      <c r="I167" s="101">
        <v>-16.2409922091779</v>
      </c>
      <c r="J167" s="101">
        <v>-17.779990032488801</v>
      </c>
      <c r="K167" s="101">
        <v>-14.505376070578379</v>
      </c>
      <c r="L167" s="106">
        <v>-61.959556556942502</v>
      </c>
      <c r="M167" s="139">
        <v>-14.983352194575501</v>
      </c>
      <c r="N167" s="139">
        <v>-18.891425122376202</v>
      </c>
      <c r="O167" s="139">
        <v>-16.482397045781401</v>
      </c>
      <c r="P167" s="139">
        <v>-12.08481939971842</v>
      </c>
      <c r="Q167" s="106">
        <v>-62.441993762451503</v>
      </c>
      <c r="R167" s="139">
        <v>-15.3163885907012</v>
      </c>
      <c r="S167" s="139">
        <v>-22.119903931989299</v>
      </c>
      <c r="T167" s="139">
        <v>-18.467774738411702</v>
      </c>
      <c r="U167" s="139">
        <v>-19.176238134201199</v>
      </c>
      <c r="V167" s="106">
        <v>-75.080305395303412</v>
      </c>
      <c r="W167" s="139">
        <v>-16.020144910032499</v>
      </c>
      <c r="X167" s="139">
        <v>-22.132253434965101</v>
      </c>
      <c r="Y167" s="139">
        <v>-21.952775170194201</v>
      </c>
      <c r="Z167" s="139">
        <v>-19.552893329461199</v>
      </c>
      <c r="AA167" s="106">
        <v>-79.658066844653007</v>
      </c>
      <c r="AB167" s="139">
        <v>-13.238234856172101</v>
      </c>
      <c r="AC167" s="139">
        <v>-9.5107403837745501</v>
      </c>
      <c r="AD167" s="139">
        <v>-18.7262536340134</v>
      </c>
      <c r="AE167" s="139">
        <v>-12.496343430259399</v>
      </c>
      <c r="AF167" s="106">
        <v>-53.971572304219499</v>
      </c>
      <c r="AG167" s="139">
        <v>-21.846483832435801</v>
      </c>
      <c r="AH167" s="139">
        <v>-26.506943853971009</v>
      </c>
      <c r="AI167" s="139">
        <v>-22.53511488326459</v>
      </c>
      <c r="AJ167" s="139">
        <v>-6.854881027587421</v>
      </c>
      <c r="AK167" s="106">
        <v>-77.743423597258911</v>
      </c>
      <c r="AL167" s="139">
        <v>-30.974185540197897</v>
      </c>
      <c r="AM167" s="139">
        <v>-30.974185540197897</v>
      </c>
      <c r="AN167" s="139">
        <v>-24.728550688342299</v>
      </c>
      <c r="AO167" s="139">
        <v>-24.728550688342203</v>
      </c>
      <c r="AP167" s="139">
        <v>-28.376037159767101</v>
      </c>
      <c r="AQ167" s="139">
        <v>-10.3267550867116</v>
      </c>
      <c r="AR167" s="106">
        <v>-94.405528475018997</v>
      </c>
      <c r="AS167" s="106">
        <v>-94.405528475018997</v>
      </c>
      <c r="AT167" s="139">
        <v>-45.5919305247605</v>
      </c>
      <c r="AU167" s="139">
        <v>-42.853664108457302</v>
      </c>
    </row>
    <row r="168" spans="1:47" customFormat="1">
      <c r="A168" s="21" t="s">
        <v>224</v>
      </c>
      <c r="B168" s="340" t="s">
        <v>54</v>
      </c>
      <c r="C168" s="64">
        <v>39</v>
      </c>
      <c r="D168" s="64">
        <v>54</v>
      </c>
      <c r="E168" s="64">
        <v>38</v>
      </c>
      <c r="F168" s="64">
        <v>22</v>
      </c>
      <c r="G168" s="64">
        <f t="shared" si="15"/>
        <v>153</v>
      </c>
      <c r="H168" s="64">
        <v>37.493801755302499</v>
      </c>
      <c r="I168" s="64">
        <v>43.257007790822101</v>
      </c>
      <c r="J168" s="78">
        <v>48.169009967511201</v>
      </c>
      <c r="K168" s="78">
        <v>37.198623929421601</v>
      </c>
      <c r="L168" s="64">
        <v>166.118443443057</v>
      </c>
      <c r="M168" s="143">
        <v>40.231647805424501</v>
      </c>
      <c r="N168" s="143">
        <v>49.803574877623802</v>
      </c>
      <c r="O168" s="143">
        <v>40.886702954218599</v>
      </c>
      <c r="P168" s="143">
        <v>29.6521806002816</v>
      </c>
      <c r="Q168" s="64">
        <v>160.57410623754799</v>
      </c>
      <c r="R168" s="143">
        <v>39.4756114092988</v>
      </c>
      <c r="S168" s="143">
        <v>55.456096068010595</v>
      </c>
      <c r="T168" s="143">
        <v>48.651225261588301</v>
      </c>
      <c r="U168" s="143">
        <v>52.373761865798805</v>
      </c>
      <c r="V168" s="64">
        <v>195.95669460469699</v>
      </c>
      <c r="W168" s="143">
        <v>42.658855089967503</v>
      </c>
      <c r="X168" s="143">
        <v>59.335746565034903</v>
      </c>
      <c r="Y168" s="143">
        <v>60.467224829805801</v>
      </c>
      <c r="Z168" s="143">
        <v>53.656106670538797</v>
      </c>
      <c r="AA168" s="64">
        <v>216.117933155347</v>
      </c>
      <c r="AB168" s="143">
        <v>34.380765143827901</v>
      </c>
      <c r="AC168" s="143">
        <v>24.987259616225501</v>
      </c>
      <c r="AD168" s="143">
        <v>51.813746365986603</v>
      </c>
      <c r="AE168" s="143">
        <v>33.014656569740602</v>
      </c>
      <c r="AF168" s="64">
        <v>144.19642769578101</v>
      </c>
      <c r="AG168" s="143">
        <v>60.730516167564303</v>
      </c>
      <c r="AH168" s="143">
        <v>72.532016546028956</v>
      </c>
      <c r="AI168" s="143">
        <v>89.744537136735403</v>
      </c>
      <c r="AJ168" s="143">
        <v>21.188580252412578</v>
      </c>
      <c r="AK168" s="64">
        <v>244.19565010274107</v>
      </c>
      <c r="AL168" s="143">
        <v>95.296039929802092</v>
      </c>
      <c r="AM168" s="143">
        <v>95.296039929802092</v>
      </c>
      <c r="AN168" s="143">
        <v>102.3042840649036</v>
      </c>
      <c r="AO168" s="143">
        <v>102.30428406490391</v>
      </c>
      <c r="AP168" s="143">
        <v>100.55209759603599</v>
      </c>
      <c r="AQ168" s="143">
        <v>36.042362324308982</v>
      </c>
      <c r="AR168" s="64">
        <v>334.19478391505197</v>
      </c>
      <c r="AS168" s="64">
        <v>334.194783915051</v>
      </c>
      <c r="AT168" s="143">
        <v>159.784041418718</v>
      </c>
      <c r="AU168" s="143">
        <v>150.01415253737599</v>
      </c>
    </row>
    <row r="169" spans="1:47" customFormat="1">
      <c r="A169" s="21"/>
      <c r="B169" s="88"/>
      <c r="C169" s="88"/>
      <c r="D169" s="88"/>
      <c r="E169" s="88"/>
      <c r="F169" s="88"/>
      <c r="G169" s="88"/>
      <c r="H169" s="101"/>
      <c r="I169" s="101"/>
      <c r="J169" s="101"/>
      <c r="K169" s="101"/>
      <c r="L169" s="88"/>
      <c r="M169" s="138"/>
      <c r="N169" s="138"/>
      <c r="O169" s="138"/>
      <c r="P169" s="138"/>
      <c r="Q169" s="88"/>
      <c r="R169" s="138"/>
      <c r="S169" s="138"/>
      <c r="T169" s="138"/>
      <c r="U169" s="138"/>
      <c r="V169" s="8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row>
    <row r="170" spans="1:47" customFormat="1" ht="16.5" thickBot="1">
      <c r="A170" s="21"/>
      <c r="B170" s="118" t="s">
        <v>225</v>
      </c>
      <c r="C170" s="103"/>
      <c r="D170" s="103"/>
      <c r="E170" s="103"/>
      <c r="F170" s="103"/>
      <c r="G170" s="103"/>
      <c r="H170" s="153"/>
      <c r="I170" s="153"/>
      <c r="J170" s="153"/>
      <c r="K170" s="153"/>
      <c r="L170" s="103"/>
      <c r="M170" s="154"/>
      <c r="N170" s="154"/>
      <c r="O170" s="154"/>
      <c r="P170" s="154"/>
      <c r="Q170" s="103"/>
      <c r="R170" s="154"/>
      <c r="S170" s="154"/>
      <c r="T170" s="154"/>
      <c r="U170" s="154"/>
      <c r="V170" s="103"/>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row>
    <row r="171" spans="1:47" customFormat="1">
      <c r="A171" s="21"/>
      <c r="B171" s="88"/>
      <c r="C171" s="88"/>
      <c r="D171" s="88"/>
      <c r="E171" s="88"/>
      <c r="F171" s="88"/>
      <c r="G171" s="88"/>
      <c r="H171" s="101"/>
      <c r="I171" s="101"/>
      <c r="J171" s="101"/>
      <c r="K171" s="101"/>
      <c r="L171" s="88"/>
      <c r="M171" s="138"/>
      <c r="N171" s="138"/>
      <c r="O171" s="138"/>
      <c r="P171" s="138"/>
      <c r="Q171" s="88"/>
      <c r="R171" s="138"/>
      <c r="S171" s="138"/>
      <c r="T171" s="138"/>
      <c r="U171" s="138"/>
      <c r="V171" s="88"/>
      <c r="W171" s="138"/>
      <c r="X171" s="138"/>
      <c r="Y171" s="138"/>
      <c r="Z171" s="138"/>
      <c r="AA171" s="138"/>
      <c r="AB171" s="138"/>
      <c r="AC171" s="138"/>
      <c r="AD171" s="138"/>
      <c r="AE171" s="138"/>
      <c r="AF171" s="138"/>
      <c r="AG171" s="138"/>
      <c r="AH171" s="138"/>
      <c r="AI171" s="138"/>
      <c r="AJ171" s="138"/>
      <c r="AK171" s="138"/>
      <c r="AL171" s="138"/>
      <c r="AM171" s="141" t="str">
        <f>+$AM$13</f>
        <v>IFRS 17</v>
      </c>
      <c r="AN171" s="138"/>
      <c r="AO171" s="141" t="str">
        <f>+$AM$13</f>
        <v>IFRS 17</v>
      </c>
      <c r="AP171" s="138"/>
      <c r="AQ171" s="138"/>
      <c r="AR171" s="138"/>
      <c r="AS171" s="141" t="s">
        <v>601</v>
      </c>
      <c r="AT171" s="138"/>
      <c r="AU171" s="138"/>
    </row>
    <row r="172" spans="1:47" customFormat="1" ht="25.5">
      <c r="A172" s="21"/>
      <c r="B172" s="342" t="s">
        <v>24</v>
      </c>
      <c r="C172" s="105" t="str">
        <f t="shared" ref="C172:AU172" si="16">C$14</f>
        <v>Q1-15
Underlying</v>
      </c>
      <c r="D172" s="105" t="str">
        <f t="shared" si="16"/>
        <v>Q2-15
Underlying</v>
      </c>
      <c r="E172" s="105" t="str">
        <f t="shared" si="16"/>
        <v>Q3-15
Underlying</v>
      </c>
      <c r="F172" s="105" t="str">
        <f t="shared" si="16"/>
        <v>Q4-15
Underlying</v>
      </c>
      <c r="G172" s="105" t="e">
        <f t="shared" si="16"/>
        <v>#REF!</v>
      </c>
      <c r="H172" s="105" t="str">
        <f t="shared" si="16"/>
        <v>Q1-16
Underlying</v>
      </c>
      <c r="I172" s="105" t="str">
        <f t="shared" si="16"/>
        <v>Q2-16
Underlying</v>
      </c>
      <c r="J172" s="105" t="str">
        <f t="shared" si="16"/>
        <v>Q3-16
Underlying</v>
      </c>
      <c r="K172" s="105" t="str">
        <f t="shared" si="16"/>
        <v>Q4-16
Underlying</v>
      </c>
      <c r="L172" s="105" t="e">
        <f t="shared" si="16"/>
        <v>#REF!</v>
      </c>
      <c r="M172" s="141" t="s">
        <v>539</v>
      </c>
      <c r="N172" s="141" t="s">
        <v>540</v>
      </c>
      <c r="O172" s="141" t="s">
        <v>541</v>
      </c>
      <c r="P172" s="141" t="s">
        <v>542</v>
      </c>
      <c r="Q172" s="105" t="s">
        <v>543</v>
      </c>
      <c r="R172" s="141" t="s">
        <v>544</v>
      </c>
      <c r="S172" s="141" t="s">
        <v>545</v>
      </c>
      <c r="T172" s="141" t="s">
        <v>546</v>
      </c>
      <c r="U172" s="141" t="s">
        <v>547</v>
      </c>
      <c r="V172" s="105" t="s">
        <v>548</v>
      </c>
      <c r="W172" s="141" t="s">
        <v>549</v>
      </c>
      <c r="X172" s="141" t="s">
        <v>550</v>
      </c>
      <c r="Y172" s="141" t="s">
        <v>551</v>
      </c>
      <c r="Z172" s="141" t="s">
        <v>552</v>
      </c>
      <c r="AA172" s="141" t="s">
        <v>553</v>
      </c>
      <c r="AB172" s="141" t="s">
        <v>554</v>
      </c>
      <c r="AC172" s="141" t="s">
        <v>555</v>
      </c>
      <c r="AD172" s="141" t="s">
        <v>556</v>
      </c>
      <c r="AE172" s="141" t="s">
        <v>557</v>
      </c>
      <c r="AF172" s="141" t="s">
        <v>558</v>
      </c>
      <c r="AG172" s="141" t="s">
        <v>559</v>
      </c>
      <c r="AH172" s="141" t="s">
        <v>560</v>
      </c>
      <c r="AI172" s="141" t="s">
        <v>561</v>
      </c>
      <c r="AJ172" s="141" t="s">
        <v>562</v>
      </c>
      <c r="AK172" s="141" t="s">
        <v>563</v>
      </c>
      <c r="AL172" s="141" t="s">
        <v>564</v>
      </c>
      <c r="AM172" s="141" t="str">
        <f t="shared" si="16"/>
        <v>Q1-22
Underlying</v>
      </c>
      <c r="AN172" s="141" t="s">
        <v>571</v>
      </c>
      <c r="AO172" s="141" t="str">
        <f t="shared" si="16"/>
        <v>Q2-22
Underlying</v>
      </c>
      <c r="AP172" s="141" t="s">
        <v>576</v>
      </c>
      <c r="AQ172" s="141" t="s">
        <v>607</v>
      </c>
      <c r="AR172" s="156" t="s">
        <v>608</v>
      </c>
      <c r="AS172" s="141" t="s">
        <v>614</v>
      </c>
      <c r="AT172" s="141" t="s">
        <v>612</v>
      </c>
      <c r="AU172" s="141" t="str">
        <f t="shared" si="16"/>
        <v>Q2-23
Underlying</v>
      </c>
    </row>
    <row r="173" spans="1:47" customFormat="1">
      <c r="A173" s="21"/>
      <c r="B173" s="336"/>
      <c r="C173" s="88"/>
      <c r="D173" s="88"/>
      <c r="E173" s="88"/>
      <c r="F173" s="88"/>
      <c r="G173" s="88"/>
      <c r="H173" s="101"/>
      <c r="I173" s="101"/>
      <c r="J173" s="101"/>
      <c r="K173" s="101"/>
      <c r="L173" s="88"/>
      <c r="M173" s="138"/>
      <c r="N173" s="138"/>
      <c r="O173" s="138"/>
      <c r="P173" s="138"/>
      <c r="Q173" s="88"/>
      <c r="R173" s="138"/>
      <c r="S173" s="138"/>
      <c r="T173" s="138"/>
      <c r="U173" s="138"/>
      <c r="V173" s="8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row>
    <row r="174" spans="1:47" customFormat="1">
      <c r="A174" s="21" t="s">
        <v>226</v>
      </c>
      <c r="B174" s="337" t="s">
        <v>26</v>
      </c>
      <c r="C174" s="63">
        <v>226</v>
      </c>
      <c r="D174" s="63">
        <v>244</v>
      </c>
      <c r="E174" s="63">
        <v>230</v>
      </c>
      <c r="F174" s="63">
        <v>233</v>
      </c>
      <c r="G174" s="64">
        <f t="shared" ref="G174:G186" si="17">SUM(C174:F174)</f>
        <v>933</v>
      </c>
      <c r="H174" s="63">
        <v>226.11893180749499</v>
      </c>
      <c r="I174" s="63">
        <v>224.018780472961</v>
      </c>
      <c r="J174" s="77">
        <v>226.689670324215</v>
      </c>
      <c r="K174" s="77">
        <v>202.535299590732</v>
      </c>
      <c r="L174" s="64">
        <v>879.36268219540295</v>
      </c>
      <c r="M174" s="142">
        <v>206.175937344435</v>
      </c>
      <c r="N174" s="142">
        <v>202.754820229128</v>
      </c>
      <c r="O174" s="142">
        <v>206.30443424034601</v>
      </c>
      <c r="P174" s="142">
        <v>204.90513564228195</v>
      </c>
      <c r="Q174" s="64">
        <v>820.14032745619011</v>
      </c>
      <c r="R174" s="142">
        <v>206.62904857053499</v>
      </c>
      <c r="S174" s="142">
        <v>211.897786998561</v>
      </c>
      <c r="T174" s="142">
        <v>209.13012656237601</v>
      </c>
      <c r="U174" s="142">
        <v>219.68028997292899</v>
      </c>
      <c r="V174" s="64">
        <v>847.33725210440105</v>
      </c>
      <c r="W174" s="142">
        <v>224.30136098015299</v>
      </c>
      <c r="X174" s="142">
        <v>231.90880037981199</v>
      </c>
      <c r="Y174" s="142">
        <v>229.58144304153799</v>
      </c>
      <c r="Z174" s="142">
        <v>227.20069609989901</v>
      </c>
      <c r="AA174" s="64">
        <v>912.99230050140204</v>
      </c>
      <c r="AB174" s="142">
        <v>226.182429115931</v>
      </c>
      <c r="AC174" s="142">
        <v>209.14707946226301</v>
      </c>
      <c r="AD174" s="142">
        <v>194.96898736737401</v>
      </c>
      <c r="AE174" s="142">
        <v>202.31123574118101</v>
      </c>
      <c r="AF174" s="64">
        <v>832.60973168674798</v>
      </c>
      <c r="AG174" s="142">
        <v>205.569646409168</v>
      </c>
      <c r="AH174" s="142">
        <v>218.832811876649</v>
      </c>
      <c r="AI174" s="142">
        <v>184.32540670660023</v>
      </c>
      <c r="AJ174" s="142">
        <v>227.26745456505199</v>
      </c>
      <c r="AK174" s="64">
        <v>835.9953195574692</v>
      </c>
      <c r="AL174" s="142">
        <v>167.329129337106</v>
      </c>
      <c r="AM174" s="142">
        <v>167.329129337106</v>
      </c>
      <c r="AN174" s="142">
        <v>190.25629569472</v>
      </c>
      <c r="AO174" s="142">
        <v>190.25629569472</v>
      </c>
      <c r="AP174" s="142">
        <v>207.162983270935</v>
      </c>
      <c r="AQ174" s="142">
        <v>212.22116386943799</v>
      </c>
      <c r="AR174" s="64">
        <v>776.96957217219904</v>
      </c>
      <c r="AS174" s="64">
        <v>776.96957217219904</v>
      </c>
      <c r="AT174" s="142">
        <v>208.076894679943</v>
      </c>
      <c r="AU174" s="142">
        <v>222.316241624724</v>
      </c>
    </row>
    <row r="175" spans="1:47" customFormat="1">
      <c r="A175" s="21" t="s">
        <v>227</v>
      </c>
      <c r="B175" s="338" t="s">
        <v>28</v>
      </c>
      <c r="C175" s="101">
        <v>-152</v>
      </c>
      <c r="D175" s="101">
        <v>-130</v>
      </c>
      <c r="E175" s="101">
        <v>-124</v>
      </c>
      <c r="F175" s="101">
        <v>-151</v>
      </c>
      <c r="G175" s="106">
        <f t="shared" si="17"/>
        <v>-557</v>
      </c>
      <c r="H175" s="101">
        <v>-141.23110902467999</v>
      </c>
      <c r="I175" s="101">
        <v>-131.84359744394001</v>
      </c>
      <c r="J175" s="75">
        <v>-128.75445902991399</v>
      </c>
      <c r="K175" s="75">
        <v>-128.43797144276101</v>
      </c>
      <c r="L175" s="106">
        <v>-530.26713694129501</v>
      </c>
      <c r="M175" s="139">
        <v>-131.705628923658</v>
      </c>
      <c r="N175" s="139">
        <v>-121.00255248923401</v>
      </c>
      <c r="O175" s="139">
        <v>-121.335076893536</v>
      </c>
      <c r="P175" s="139">
        <v>-134.08791384064995</v>
      </c>
      <c r="Q175" s="106">
        <v>-508.13117214707995</v>
      </c>
      <c r="R175" s="139">
        <v>-134.84748941124101</v>
      </c>
      <c r="S175" s="139">
        <v>-127.30352108217799</v>
      </c>
      <c r="T175" s="139">
        <v>-126.260405855475</v>
      </c>
      <c r="U175" s="139">
        <v>-135.94605598881199</v>
      </c>
      <c r="V175" s="106">
        <v>-524.35747233770599</v>
      </c>
      <c r="W175" s="139">
        <v>-136.18039547209901</v>
      </c>
      <c r="X175" s="139">
        <v>-140.69087192888699</v>
      </c>
      <c r="Y175" s="139">
        <v>-138.42651217847799</v>
      </c>
      <c r="Z175" s="139">
        <v>-136.20399544744899</v>
      </c>
      <c r="AA175" s="106">
        <v>-551.50177502691201</v>
      </c>
      <c r="AB175" s="139">
        <v>-142.99436023195599</v>
      </c>
      <c r="AC175" s="139">
        <v>-129.92364289882701</v>
      </c>
      <c r="AD175" s="139">
        <v>-133.547571376505</v>
      </c>
      <c r="AE175" s="139">
        <v>-132.36945285501901</v>
      </c>
      <c r="AF175" s="106">
        <v>-538.83502736230594</v>
      </c>
      <c r="AG175" s="139">
        <v>-135.612075749827</v>
      </c>
      <c r="AH175" s="139">
        <v>-132.66911445231401</v>
      </c>
      <c r="AI175" s="139">
        <v>-111.8463406669416</v>
      </c>
      <c r="AJ175" s="139">
        <v>-142.16856373043899</v>
      </c>
      <c r="AK175" s="106">
        <v>-522.29609459952064</v>
      </c>
      <c r="AL175" s="139">
        <v>-110.425269602814</v>
      </c>
      <c r="AM175" s="139">
        <v>-110.425269602814</v>
      </c>
      <c r="AN175" s="139">
        <v>-107.08338168611</v>
      </c>
      <c r="AO175" s="139">
        <v>-107.0833816861097</v>
      </c>
      <c r="AP175" s="139">
        <v>-109.594034433115</v>
      </c>
      <c r="AQ175" s="139">
        <v>-109.395321882103</v>
      </c>
      <c r="AR175" s="106">
        <v>-436.498007604142</v>
      </c>
      <c r="AS175" s="106">
        <v>-436.498007604142</v>
      </c>
      <c r="AT175" s="139">
        <v>-112.02281882266</v>
      </c>
      <c r="AU175" s="139">
        <v>-106.247691726136</v>
      </c>
    </row>
    <row r="176" spans="1:47" customFormat="1">
      <c r="A176" s="21" t="s">
        <v>228</v>
      </c>
      <c r="B176" s="337" t="s">
        <v>32</v>
      </c>
      <c r="C176" s="63">
        <v>74</v>
      </c>
      <c r="D176" s="63">
        <v>114</v>
      </c>
      <c r="E176" s="63">
        <v>106</v>
      </c>
      <c r="F176" s="63">
        <v>82</v>
      </c>
      <c r="G176" s="64">
        <f t="shared" si="17"/>
        <v>376</v>
      </c>
      <c r="H176" s="63">
        <v>84.887822782815306</v>
      </c>
      <c r="I176" s="63">
        <v>92.175183029020701</v>
      </c>
      <c r="J176" s="77">
        <v>97.9352112943008</v>
      </c>
      <c r="K176" s="77">
        <v>74.097328147971098</v>
      </c>
      <c r="L176" s="64">
        <v>349.095545254108</v>
      </c>
      <c r="M176" s="142">
        <v>74.4703084207774</v>
      </c>
      <c r="N176" s="142">
        <v>81.752267739894407</v>
      </c>
      <c r="O176" s="142">
        <v>84.969357346809403</v>
      </c>
      <c r="P176" s="142">
        <v>70.817221801632002</v>
      </c>
      <c r="Q176" s="64">
        <v>312.009155309113</v>
      </c>
      <c r="R176" s="142">
        <v>71.781559159294503</v>
      </c>
      <c r="S176" s="142">
        <v>84.594265916382696</v>
      </c>
      <c r="T176" s="142">
        <v>82.869720706900907</v>
      </c>
      <c r="U176" s="142">
        <v>83.734233984116301</v>
      </c>
      <c r="V176" s="64">
        <v>322.97977976669398</v>
      </c>
      <c r="W176" s="142">
        <v>88.1209655080538</v>
      </c>
      <c r="X176" s="142">
        <v>91.217928450924902</v>
      </c>
      <c r="Y176" s="142">
        <v>91.154930863060699</v>
      </c>
      <c r="Z176" s="142">
        <v>90.996700652450201</v>
      </c>
      <c r="AA176" s="64">
        <v>361.49052547449003</v>
      </c>
      <c r="AB176" s="142">
        <v>83.188068883975404</v>
      </c>
      <c r="AC176" s="142">
        <v>79.223436563436493</v>
      </c>
      <c r="AD176" s="142">
        <v>61.4214159908691</v>
      </c>
      <c r="AE176" s="142">
        <v>69.941782886161306</v>
      </c>
      <c r="AF176" s="64">
        <v>293.77470432444198</v>
      </c>
      <c r="AG176" s="142">
        <v>69.957570659341101</v>
      </c>
      <c r="AH176" s="142">
        <v>86.163697424335595</v>
      </c>
      <c r="AI176" s="142">
        <v>72.479066039659344</v>
      </c>
      <c r="AJ176" s="142">
        <v>85.098890834612604</v>
      </c>
      <c r="AK176" s="64">
        <v>313.69922495794867</v>
      </c>
      <c r="AL176" s="142">
        <v>56.9038597342917</v>
      </c>
      <c r="AM176" s="142">
        <v>56.9038597342917</v>
      </c>
      <c r="AN176" s="142">
        <v>83.172914008609993</v>
      </c>
      <c r="AO176" s="142">
        <v>83.172914008610292</v>
      </c>
      <c r="AP176" s="142">
        <v>97.568948837820102</v>
      </c>
      <c r="AQ176" s="142">
        <v>102.825841987335</v>
      </c>
      <c r="AR176" s="64">
        <v>340.47156456805698</v>
      </c>
      <c r="AS176" s="64">
        <v>340.47156456805698</v>
      </c>
      <c r="AT176" s="142">
        <v>96.054075857282797</v>
      </c>
      <c r="AU176" s="142">
        <v>116.068549898588</v>
      </c>
    </row>
    <row r="177" spans="1:16374" customFormat="1">
      <c r="A177" s="21" t="s">
        <v>229</v>
      </c>
      <c r="B177" s="338" t="s">
        <v>34</v>
      </c>
      <c r="C177" s="101">
        <v>-50</v>
      </c>
      <c r="D177" s="101">
        <v>-50</v>
      </c>
      <c r="E177" s="101">
        <v>-51</v>
      </c>
      <c r="F177" s="101">
        <v>-49</v>
      </c>
      <c r="G177" s="106">
        <f t="shared" si="17"/>
        <v>-200</v>
      </c>
      <c r="H177" s="101">
        <v>-41.400452572505301</v>
      </c>
      <c r="I177" s="101">
        <v>-30.919483697593101</v>
      </c>
      <c r="J177" s="75">
        <v>-37.932970544461298</v>
      </c>
      <c r="K177" s="75">
        <v>-40.9414383625478</v>
      </c>
      <c r="L177" s="106">
        <v>-151.19434517710701</v>
      </c>
      <c r="M177" s="139">
        <v>-28.683678822935299</v>
      </c>
      <c r="N177" s="139">
        <v>-23.961264694218801</v>
      </c>
      <c r="O177" s="139">
        <v>-33.276684311953098</v>
      </c>
      <c r="P177" s="139">
        <v>-29.377390798636995</v>
      </c>
      <c r="Q177" s="106">
        <v>-115.29901862774398</v>
      </c>
      <c r="R177" s="139">
        <v>-14.646010553513999</v>
      </c>
      <c r="S177" s="139">
        <v>-23.1546117954903</v>
      </c>
      <c r="T177" s="139">
        <v>-25.430466901247598</v>
      </c>
      <c r="U177" s="139">
        <v>-19.2940207214399</v>
      </c>
      <c r="V177" s="106">
        <v>-82.525109971691705</v>
      </c>
      <c r="W177" s="139">
        <v>-21.767049521877698</v>
      </c>
      <c r="X177" s="139">
        <v>-22.7060001352135</v>
      </c>
      <c r="Y177" s="139">
        <v>-22.651225583527999</v>
      </c>
      <c r="Z177" s="139">
        <v>-16.318659106431301</v>
      </c>
      <c r="AA177" s="106">
        <v>-83.442934347050496</v>
      </c>
      <c r="AB177" s="139">
        <v>-32.9286372953419</v>
      </c>
      <c r="AC177" s="139">
        <v>-52.151673019713101</v>
      </c>
      <c r="AD177" s="139">
        <v>-38.030164145268301</v>
      </c>
      <c r="AE177" s="139">
        <v>-18.4235942639272</v>
      </c>
      <c r="AF177" s="106">
        <v>-141.53406872425001</v>
      </c>
      <c r="AG177" s="139">
        <v>-28.579624751608701</v>
      </c>
      <c r="AH177" s="139">
        <v>-16.315527836225101</v>
      </c>
      <c r="AI177" s="139">
        <v>-29.4740606636922</v>
      </c>
      <c r="AJ177" s="139">
        <v>-14.066179214803901</v>
      </c>
      <c r="AK177" s="106">
        <v>-88.435392466330001</v>
      </c>
      <c r="AL177" s="139">
        <v>-32.754294767868998</v>
      </c>
      <c r="AM177" s="139">
        <v>-32.754294767868998</v>
      </c>
      <c r="AN177" s="139">
        <v>-43.575530874081103</v>
      </c>
      <c r="AO177" s="139">
        <v>-43.575530874080982</v>
      </c>
      <c r="AP177" s="139">
        <v>-57.771552685047901</v>
      </c>
      <c r="AQ177" s="139">
        <v>-58.796882420072201</v>
      </c>
      <c r="AR177" s="106">
        <v>-192.89826074707003</v>
      </c>
      <c r="AS177" s="106">
        <v>-192.89826074707003</v>
      </c>
      <c r="AT177" s="139">
        <v>-53.1685477026382</v>
      </c>
      <c r="AU177" s="139">
        <v>-38.232176234000399</v>
      </c>
    </row>
    <row r="178" spans="1:16374" customFormat="1">
      <c r="A178" s="21" t="s">
        <v>230</v>
      </c>
      <c r="B178" s="338" t="s">
        <v>38</v>
      </c>
      <c r="C178" s="101">
        <v>0</v>
      </c>
      <c r="D178" s="101">
        <v>0</v>
      </c>
      <c r="E178" s="101">
        <v>0</v>
      </c>
      <c r="F178" s="101">
        <v>0</v>
      </c>
      <c r="G178" s="106">
        <f t="shared" si="17"/>
        <v>0</v>
      </c>
      <c r="H178" s="101">
        <v>-8.3273001483905799E-4</v>
      </c>
      <c r="I178" s="101">
        <v>2.5806241630539297E-4</v>
      </c>
      <c r="J178" s="75">
        <v>1.45040918034537E-2</v>
      </c>
      <c r="K178" s="75">
        <v>-1.39294242044201E-2</v>
      </c>
      <c r="L178" s="106">
        <v>0</v>
      </c>
      <c r="M178" s="139">
        <v>0</v>
      </c>
      <c r="N178" s="139">
        <v>0</v>
      </c>
      <c r="O178" s="139">
        <v>0</v>
      </c>
      <c r="P178" s="139">
        <v>0</v>
      </c>
      <c r="Q178" s="106">
        <v>0</v>
      </c>
      <c r="R178" s="139">
        <v>0</v>
      </c>
      <c r="S178" s="139">
        <v>0</v>
      </c>
      <c r="T178" s="139">
        <v>0</v>
      </c>
      <c r="U178" s="139">
        <v>0</v>
      </c>
      <c r="V178" s="106">
        <v>0</v>
      </c>
      <c r="W178" s="139">
        <v>0</v>
      </c>
      <c r="X178" s="139">
        <v>0</v>
      </c>
      <c r="Y178" s="139">
        <v>0</v>
      </c>
      <c r="Z178" s="139">
        <v>0</v>
      </c>
      <c r="AA178" s="106">
        <v>0</v>
      </c>
      <c r="AB178" s="139">
        <v>0</v>
      </c>
      <c r="AC178" s="139">
        <v>0</v>
      </c>
      <c r="AD178" s="139">
        <v>0</v>
      </c>
      <c r="AE178" s="139">
        <v>0</v>
      </c>
      <c r="AF178" s="106">
        <v>0</v>
      </c>
      <c r="AG178" s="139">
        <v>0</v>
      </c>
      <c r="AH178" s="139">
        <v>0</v>
      </c>
      <c r="AI178" s="139">
        <v>0</v>
      </c>
      <c r="AJ178" s="139">
        <v>0</v>
      </c>
      <c r="AK178" s="106">
        <v>0</v>
      </c>
      <c r="AL178" s="139">
        <v>0</v>
      </c>
      <c r="AM178" s="139">
        <v>0</v>
      </c>
      <c r="AN178" s="139">
        <v>0</v>
      </c>
      <c r="AO178" s="139">
        <v>0</v>
      </c>
      <c r="AP178" s="139">
        <v>0</v>
      </c>
      <c r="AQ178" s="139">
        <v>3.2334502755656998E-4</v>
      </c>
      <c r="AR178" s="106">
        <v>3.2334502755656998E-4</v>
      </c>
      <c r="AS178" s="106">
        <v>3.2334502755656998E-4</v>
      </c>
      <c r="AT178" s="139">
        <v>-2.49697675327752E-4</v>
      </c>
      <c r="AU178" s="139">
        <v>3.9615367604022798E-4</v>
      </c>
    </row>
    <row r="179" spans="1:16374" customFormat="1">
      <c r="A179" s="21" t="s">
        <v>231</v>
      </c>
      <c r="B179" s="338" t="s">
        <v>40</v>
      </c>
      <c r="C179" s="101">
        <v>0</v>
      </c>
      <c r="D179" s="101">
        <v>0</v>
      </c>
      <c r="E179" s="101">
        <v>2</v>
      </c>
      <c r="F179" s="101">
        <v>0</v>
      </c>
      <c r="G179" s="106">
        <f t="shared" si="17"/>
        <v>2</v>
      </c>
      <c r="H179" s="101">
        <v>-1.9606916704988799E-2</v>
      </c>
      <c r="I179" s="101">
        <v>0.15156531218854899</v>
      </c>
      <c r="J179" s="75">
        <v>0.73761952285131005</v>
      </c>
      <c r="K179" s="75">
        <v>-1.0863119096037499</v>
      </c>
      <c r="L179" s="106">
        <v>-0.21673399126887899</v>
      </c>
      <c r="M179" s="139">
        <v>0.22097630316276201</v>
      </c>
      <c r="N179" s="139">
        <v>4.2220736637489299E-2</v>
      </c>
      <c r="O179" s="139">
        <v>6.8918208029223197E-3</v>
      </c>
      <c r="P179" s="139">
        <v>-1.21311940977994</v>
      </c>
      <c r="Q179" s="106">
        <v>-0.94303054917679852</v>
      </c>
      <c r="R179" s="139">
        <v>-0.135384483011318</v>
      </c>
      <c r="S179" s="139">
        <v>-0.14558326052595699</v>
      </c>
      <c r="T179" s="139">
        <v>0.45432934130372998</v>
      </c>
      <c r="U179" s="139">
        <v>13.919449163853301</v>
      </c>
      <c r="V179" s="106">
        <v>14.0928107616198</v>
      </c>
      <c r="W179" s="139">
        <v>6.3177467943121499E-2</v>
      </c>
      <c r="X179" s="139">
        <v>-1.0703719934462801</v>
      </c>
      <c r="Y179" s="139">
        <v>-2.7647706452485599E-2</v>
      </c>
      <c r="Z179" s="139">
        <v>3.4203228722282701</v>
      </c>
      <c r="AA179" s="106">
        <v>2.3854806402726201</v>
      </c>
      <c r="AB179" s="139">
        <v>-9.0519158831144503E-2</v>
      </c>
      <c r="AC179" s="139">
        <v>-6.7135703186720894E-2</v>
      </c>
      <c r="AD179" s="139">
        <v>6.5156125904963904</v>
      </c>
      <c r="AE179" s="139">
        <v>-0.234921422005856</v>
      </c>
      <c r="AF179" s="106">
        <v>6.1230363064726703</v>
      </c>
      <c r="AG179" s="139">
        <v>2.3554019181492198</v>
      </c>
      <c r="AH179" s="139">
        <v>0.29202523093188298</v>
      </c>
      <c r="AI179" s="139">
        <v>-1.0744871164110801</v>
      </c>
      <c r="AJ179" s="139">
        <v>-0.492170486151636</v>
      </c>
      <c r="AK179" s="106">
        <v>1.08076954651838</v>
      </c>
      <c r="AL179" s="139">
        <v>-2.42816344955265E-3</v>
      </c>
      <c r="AM179" s="139">
        <v>-2.42816344955265E-3</v>
      </c>
      <c r="AN179" s="139">
        <v>-3.33079293938226E-2</v>
      </c>
      <c r="AO179" s="139">
        <v>-3.3307929393822551E-2</v>
      </c>
      <c r="AP179" s="139">
        <v>-7.0711775116384296E-2</v>
      </c>
      <c r="AQ179" s="139">
        <v>0.11181144838113601</v>
      </c>
      <c r="AR179" s="106">
        <v>5.3635804213766998E-3</v>
      </c>
      <c r="AS179" s="106">
        <v>5.3635804213767102E-3</v>
      </c>
      <c r="AT179" s="139">
        <v>1.8909584591868499E-2</v>
      </c>
      <c r="AU179" s="139">
        <v>0.123461171224317</v>
      </c>
    </row>
    <row r="180" spans="1:16374" customFormat="1">
      <c r="A180" s="21" t="s">
        <v>232</v>
      </c>
      <c r="B180" s="338" t="s">
        <v>42</v>
      </c>
      <c r="C180" s="101">
        <v>0</v>
      </c>
      <c r="D180" s="101">
        <v>0</v>
      </c>
      <c r="E180" s="101">
        <v>0</v>
      </c>
      <c r="F180" s="101">
        <v>0</v>
      </c>
      <c r="G180" s="106">
        <f t="shared" si="17"/>
        <v>0</v>
      </c>
      <c r="H180" s="101">
        <v>0</v>
      </c>
      <c r="I180" s="101">
        <v>0</v>
      </c>
      <c r="J180" s="75">
        <v>0</v>
      </c>
      <c r="K180" s="75">
        <v>0</v>
      </c>
      <c r="L180" s="106">
        <v>0</v>
      </c>
      <c r="M180" s="139">
        <v>0</v>
      </c>
      <c r="N180" s="139">
        <v>0</v>
      </c>
      <c r="O180" s="139">
        <v>0</v>
      </c>
      <c r="P180" s="139">
        <v>3.5570414469111698E-4</v>
      </c>
      <c r="Q180" s="106">
        <v>3.5570414469111698E-4</v>
      </c>
      <c r="R180" s="139">
        <v>0</v>
      </c>
      <c r="S180" s="139">
        <v>0</v>
      </c>
      <c r="T180" s="139">
        <v>0</v>
      </c>
      <c r="U180" s="139">
        <v>0</v>
      </c>
      <c r="V180" s="106">
        <v>0</v>
      </c>
      <c r="W180" s="139">
        <v>0</v>
      </c>
      <c r="X180" s="139">
        <v>0</v>
      </c>
      <c r="Y180" s="139">
        <v>0</v>
      </c>
      <c r="Z180" s="139">
        <v>0</v>
      </c>
      <c r="AA180" s="106">
        <v>0</v>
      </c>
      <c r="AB180" s="139">
        <v>0</v>
      </c>
      <c r="AC180" s="139">
        <v>0</v>
      </c>
      <c r="AD180" s="139">
        <v>0</v>
      </c>
      <c r="AE180" s="139">
        <v>0</v>
      </c>
      <c r="AF180" s="106">
        <v>0</v>
      </c>
      <c r="AG180" s="139">
        <v>0</v>
      </c>
      <c r="AH180" s="139">
        <v>0</v>
      </c>
      <c r="AI180" s="139">
        <v>0</v>
      </c>
      <c r="AJ180" s="139">
        <v>0</v>
      </c>
      <c r="AK180" s="106">
        <v>0</v>
      </c>
      <c r="AL180" s="139">
        <v>0</v>
      </c>
      <c r="AM180" s="139">
        <v>0</v>
      </c>
      <c r="AN180" s="139">
        <v>0</v>
      </c>
      <c r="AO180" s="139">
        <v>0</v>
      </c>
      <c r="AP180" s="139">
        <v>0</v>
      </c>
      <c r="AQ180" s="139">
        <v>0</v>
      </c>
      <c r="AR180" s="106">
        <v>0</v>
      </c>
      <c r="AS180" s="106">
        <v>0</v>
      </c>
      <c r="AT180" s="139">
        <v>0</v>
      </c>
      <c r="AU180" s="139">
        <v>0</v>
      </c>
    </row>
    <row r="181" spans="1:16374" customFormat="1">
      <c r="A181" s="21" t="s">
        <v>233</v>
      </c>
      <c r="B181" s="337" t="s">
        <v>44</v>
      </c>
      <c r="C181" s="63">
        <v>24</v>
      </c>
      <c r="D181" s="63">
        <v>64</v>
      </c>
      <c r="E181" s="63">
        <v>57</v>
      </c>
      <c r="F181" s="63">
        <v>35</v>
      </c>
      <c r="G181" s="64">
        <f t="shared" si="17"/>
        <v>180</v>
      </c>
      <c r="H181" s="63">
        <v>43.466930563590203</v>
      </c>
      <c r="I181" s="63">
        <v>61.407522706032502</v>
      </c>
      <c r="J181" s="77">
        <v>60.754364364494201</v>
      </c>
      <c r="K181" s="77">
        <v>32.055648451614601</v>
      </c>
      <c r="L181" s="64">
        <v>197.684466085732</v>
      </c>
      <c r="M181" s="142">
        <v>46.007605901004901</v>
      </c>
      <c r="N181" s="142">
        <v>57.833223782313098</v>
      </c>
      <c r="O181" s="142">
        <v>51.699564855659297</v>
      </c>
      <c r="P181" s="142">
        <v>40.227067297359696</v>
      </c>
      <c r="Q181" s="64">
        <v>195.76746183633696</v>
      </c>
      <c r="R181" s="142">
        <v>57.0001641227691</v>
      </c>
      <c r="S181" s="142">
        <v>61.294070860366503</v>
      </c>
      <c r="T181" s="142">
        <v>57.893583146957099</v>
      </c>
      <c r="U181" s="142">
        <v>78.359662426529695</v>
      </c>
      <c r="V181" s="64">
        <v>254.54748055662199</v>
      </c>
      <c r="W181" s="142">
        <v>66.417093454119197</v>
      </c>
      <c r="X181" s="142">
        <v>67.4415563222651</v>
      </c>
      <c r="Y181" s="142">
        <v>68.476057573080297</v>
      </c>
      <c r="Z181" s="142">
        <v>78.098364418247201</v>
      </c>
      <c r="AA181" s="64">
        <v>280.43307176771202</v>
      </c>
      <c r="AB181" s="142">
        <v>50.168912429802297</v>
      </c>
      <c r="AC181" s="142">
        <v>27.004627840536699</v>
      </c>
      <c r="AD181" s="142">
        <v>29.906864436097099</v>
      </c>
      <c r="AE181" s="142">
        <v>51.283267200228302</v>
      </c>
      <c r="AF181" s="64">
        <v>158.363671906664</v>
      </c>
      <c r="AG181" s="142">
        <v>43.733347825881502</v>
      </c>
      <c r="AH181" s="142">
        <v>70.140194819042406</v>
      </c>
      <c r="AI181" s="142">
        <v>41.930518259556045</v>
      </c>
      <c r="AJ181" s="142">
        <v>70.540541133657001</v>
      </c>
      <c r="AK181" s="64">
        <v>226.34460203813666</v>
      </c>
      <c r="AL181" s="142">
        <v>24.147136802973023</v>
      </c>
      <c r="AM181" s="142">
        <v>24.147136802973023</v>
      </c>
      <c r="AN181" s="142">
        <v>39.564075205135097</v>
      </c>
      <c r="AO181" s="142">
        <v>39.564075205134969</v>
      </c>
      <c r="AP181" s="142">
        <v>39.726684377655801</v>
      </c>
      <c r="AQ181" s="142">
        <v>44.141094360671197</v>
      </c>
      <c r="AR181" s="64">
        <v>147.5789907464353</v>
      </c>
      <c r="AS181" s="64">
        <v>147.57899074643501</v>
      </c>
      <c r="AT181" s="142">
        <v>42.904188041561206</v>
      </c>
      <c r="AU181" s="142">
        <v>77.960230989487798</v>
      </c>
    </row>
    <row r="182" spans="1:16374" customFormat="1">
      <c r="A182" s="21" t="s">
        <v>234</v>
      </c>
      <c r="B182" s="338" t="s">
        <v>46</v>
      </c>
      <c r="C182" s="101">
        <v>-12</v>
      </c>
      <c r="D182" s="101">
        <v>-16</v>
      </c>
      <c r="E182" s="101">
        <v>-11</v>
      </c>
      <c r="F182" s="101">
        <v>-7</v>
      </c>
      <c r="G182" s="106">
        <f t="shared" si="17"/>
        <v>-46</v>
      </c>
      <c r="H182" s="101">
        <v>-13.9198304823953</v>
      </c>
      <c r="I182" s="101">
        <v>-14.7320332784969</v>
      </c>
      <c r="J182" s="75">
        <v>-15.0962389775629</v>
      </c>
      <c r="K182" s="75">
        <v>-10.3385965612683</v>
      </c>
      <c r="L182" s="106">
        <v>-54.086699299723399</v>
      </c>
      <c r="M182" s="139">
        <v>-14.597625763573401</v>
      </c>
      <c r="N182" s="139">
        <v>-14.3793581859839</v>
      </c>
      <c r="O182" s="139">
        <v>-13.7952479433345</v>
      </c>
      <c r="P182" s="139">
        <v>-9.9372142580655982</v>
      </c>
      <c r="Q182" s="106">
        <v>-52.709446150957007</v>
      </c>
      <c r="R182" s="139">
        <v>-14.607047496310299</v>
      </c>
      <c r="S182" s="139">
        <v>-15.049588141913199</v>
      </c>
      <c r="T182" s="139">
        <v>-14.417642454170901</v>
      </c>
      <c r="U182" s="139">
        <v>-14.8566975601036</v>
      </c>
      <c r="V182" s="106">
        <v>-58.930975652497999</v>
      </c>
      <c r="W182" s="139">
        <v>-16.519177203683501</v>
      </c>
      <c r="X182" s="139">
        <v>-14.244191100509701</v>
      </c>
      <c r="Y182" s="139">
        <v>-19.229116592863601</v>
      </c>
      <c r="Z182" s="139">
        <v>-15.676990172156</v>
      </c>
      <c r="AA182" s="106">
        <v>-65.669475069212695</v>
      </c>
      <c r="AB182" s="139">
        <v>-18.858766633669699</v>
      </c>
      <c r="AC182" s="139">
        <v>0.55304637336518503</v>
      </c>
      <c r="AD182" s="139">
        <v>-10.5698419041384</v>
      </c>
      <c r="AE182" s="139">
        <v>-7.3667238543328999</v>
      </c>
      <c r="AF182" s="106">
        <v>-36.2422860187758</v>
      </c>
      <c r="AG182" s="139">
        <v>-15.952863427690801</v>
      </c>
      <c r="AH182" s="139">
        <v>-21.199526128976999</v>
      </c>
      <c r="AI182" s="139">
        <v>-14.0256183560114</v>
      </c>
      <c r="AJ182" s="139">
        <v>-21.5171657823342</v>
      </c>
      <c r="AK182" s="106">
        <v>-72.695173695013494</v>
      </c>
      <c r="AL182" s="139">
        <v>-9.0903432941070701</v>
      </c>
      <c r="AM182" s="139">
        <v>-9.0903432941070701</v>
      </c>
      <c r="AN182" s="139">
        <v>-14.9926250987111</v>
      </c>
      <c r="AO182" s="139">
        <v>-14.992625098711128</v>
      </c>
      <c r="AP182" s="139">
        <v>-12.607964552581929</v>
      </c>
      <c r="AQ182" s="139">
        <v>-14.8748563788611</v>
      </c>
      <c r="AR182" s="106">
        <v>-51.565789324261196</v>
      </c>
      <c r="AS182" s="106">
        <v>-51.565789324261196</v>
      </c>
      <c r="AT182" s="139">
        <v>-14.2675812840003</v>
      </c>
      <c r="AU182" s="139">
        <v>-21.556660595244299</v>
      </c>
    </row>
    <row r="183" spans="1:16374" customFormat="1">
      <c r="A183" s="21" t="s">
        <v>235</v>
      </c>
      <c r="B183" s="338" t="s">
        <v>48</v>
      </c>
      <c r="C183" s="101">
        <v>-15</v>
      </c>
      <c r="D183" s="101">
        <v>1</v>
      </c>
      <c r="E183" s="101">
        <v>-2</v>
      </c>
      <c r="F183" s="101">
        <v>2</v>
      </c>
      <c r="G183" s="106">
        <f t="shared" si="17"/>
        <v>-14</v>
      </c>
      <c r="H183" s="101">
        <v>0</v>
      </c>
      <c r="I183" s="101">
        <v>0</v>
      </c>
      <c r="J183" s="75">
        <v>0</v>
      </c>
      <c r="K183" s="75">
        <v>-2.7560034359947299</v>
      </c>
      <c r="L183" s="106">
        <v>-2.7560034359947299</v>
      </c>
      <c r="M183" s="139">
        <v>3.5388829694490101E-2</v>
      </c>
      <c r="N183" s="139">
        <v>-7.8754024660156602E-3</v>
      </c>
      <c r="O183" s="139">
        <v>3.7659041699853301E-3</v>
      </c>
      <c r="P183" s="139">
        <v>-2.1269675061987101E-2</v>
      </c>
      <c r="Q183" s="106">
        <v>1.0009656336472701E-2</v>
      </c>
      <c r="R183" s="139">
        <v>0</v>
      </c>
      <c r="S183" s="139">
        <v>0</v>
      </c>
      <c r="T183" s="139">
        <v>0</v>
      </c>
      <c r="U183" s="139">
        <v>0</v>
      </c>
      <c r="V183" s="106">
        <v>0</v>
      </c>
      <c r="W183" s="139">
        <v>0</v>
      </c>
      <c r="X183" s="139">
        <v>0</v>
      </c>
      <c r="Y183" s="139">
        <v>0</v>
      </c>
      <c r="Z183" s="139">
        <v>-1.0789188629445334E-4</v>
      </c>
      <c r="AA183" s="106">
        <v>-1.0789188629445334E-4</v>
      </c>
      <c r="AB183" s="139">
        <v>-0.40873503782354398</v>
      </c>
      <c r="AC183" s="139">
        <v>-0.147858773948324</v>
      </c>
      <c r="AD183" s="139">
        <v>-0.43499486647979202</v>
      </c>
      <c r="AE183" s="139">
        <v>0.88624276707361993</v>
      </c>
      <c r="AF183" s="106">
        <v>-0.10534591117803949</v>
      </c>
      <c r="AG183" s="139">
        <v>-0.93523566966551097</v>
      </c>
      <c r="AH183" s="139">
        <v>0.20044799940894201</v>
      </c>
      <c r="AI183" s="139">
        <v>-1.2446344575826798</v>
      </c>
      <c r="AJ183" s="139">
        <v>4.0957616257480396</v>
      </c>
      <c r="AK183" s="106">
        <v>2.116339497908764</v>
      </c>
      <c r="AL183" s="139">
        <v>4.9929606877267698</v>
      </c>
      <c r="AM183" s="139">
        <v>4.9929606877268</v>
      </c>
      <c r="AN183" s="139">
        <v>13.892448421316999</v>
      </c>
      <c r="AO183" s="139">
        <v>13.892448421316999</v>
      </c>
      <c r="AP183" s="139">
        <v>9.0227958006913003</v>
      </c>
      <c r="AQ183" s="139">
        <v>-13.762062459807204</v>
      </c>
      <c r="AR183" s="106">
        <v>14.146142449927773</v>
      </c>
      <c r="AS183" s="106">
        <v>14.146142449927764</v>
      </c>
      <c r="AT183" s="139">
        <v>1.726</v>
      </c>
      <c r="AU183" s="139">
        <v>2.7909999999999999</v>
      </c>
    </row>
    <row r="184" spans="1:16374" customFormat="1">
      <c r="A184" s="21" t="s">
        <v>236</v>
      </c>
      <c r="B184" s="337" t="s">
        <v>50</v>
      </c>
      <c r="C184" s="63">
        <v>-3</v>
      </c>
      <c r="D184" s="63">
        <v>49</v>
      </c>
      <c r="E184" s="63">
        <v>44</v>
      </c>
      <c r="F184" s="63">
        <v>28</v>
      </c>
      <c r="G184" s="64">
        <f t="shared" si="17"/>
        <v>118</v>
      </c>
      <c r="H184" s="63">
        <v>29.547100081195001</v>
      </c>
      <c r="I184" s="63">
        <v>46.675489427535602</v>
      </c>
      <c r="J184" s="77">
        <v>45.658125386931303</v>
      </c>
      <c r="K184" s="77">
        <v>18.961048454351602</v>
      </c>
      <c r="L184" s="64">
        <v>140.841763350013</v>
      </c>
      <c r="M184" s="142">
        <v>31.445368967126001</v>
      </c>
      <c r="N184" s="142">
        <v>43.445990193863203</v>
      </c>
      <c r="O184" s="142">
        <v>37.908082816494797</v>
      </c>
      <c r="P184" s="142">
        <v>30.2685833642321</v>
      </c>
      <c r="Q184" s="64">
        <v>143.06802534171598</v>
      </c>
      <c r="R184" s="142">
        <v>42.393116626458799</v>
      </c>
      <c r="S184" s="142">
        <v>46.244482718453298</v>
      </c>
      <c r="T184" s="142">
        <v>43.475940692786203</v>
      </c>
      <c r="U184" s="142">
        <v>63.502964866426197</v>
      </c>
      <c r="V184" s="64">
        <v>195.61650490412401</v>
      </c>
      <c r="W184" s="142">
        <v>49.897916250435799</v>
      </c>
      <c r="X184" s="142">
        <v>53.197365221755398</v>
      </c>
      <c r="Y184" s="142">
        <v>49.246940980216699</v>
      </c>
      <c r="Z184" s="142">
        <v>62.421266354204903</v>
      </c>
      <c r="AA184" s="64">
        <v>214.763488806613</v>
      </c>
      <c r="AB184" s="142">
        <v>30.901410758309002</v>
      </c>
      <c r="AC184" s="142">
        <v>27.409815439953601</v>
      </c>
      <c r="AD184" s="142">
        <v>18.902027665479</v>
      </c>
      <c r="AE184" s="142">
        <v>44.802786112969002</v>
      </c>
      <c r="AF184" s="64">
        <v>122.016039976711</v>
      </c>
      <c r="AG184" s="142">
        <v>26.845248728525199</v>
      </c>
      <c r="AH184" s="142">
        <v>49.141116689474302</v>
      </c>
      <c r="AI184" s="142">
        <v>26.660265445962011</v>
      </c>
      <c r="AJ184" s="142">
        <v>53.119136977070902</v>
      </c>
      <c r="AK184" s="64">
        <v>155.76576784103281</v>
      </c>
      <c r="AL184" s="142">
        <v>20.049754196593</v>
      </c>
      <c r="AM184" s="142">
        <v>20.049754196593</v>
      </c>
      <c r="AN184" s="142">
        <v>38.463898527741001</v>
      </c>
      <c r="AO184" s="142">
        <v>38.463898527741009</v>
      </c>
      <c r="AP184" s="142">
        <v>36.141515625765194</v>
      </c>
      <c r="AQ184" s="142">
        <v>15.504175522002795</v>
      </c>
      <c r="AR184" s="64">
        <v>110.15934387210199</v>
      </c>
      <c r="AS184" s="64">
        <v>110.15934387210199</v>
      </c>
      <c r="AT184" s="142">
        <v>30.362606757560897</v>
      </c>
      <c r="AU184" s="142">
        <v>59.194570394243499</v>
      </c>
    </row>
    <row r="185" spans="1:16374" customFormat="1">
      <c r="A185" s="21" t="s">
        <v>237</v>
      </c>
      <c r="B185" s="338" t="s">
        <v>52</v>
      </c>
      <c r="C185" s="101">
        <v>-9</v>
      </c>
      <c r="D185" s="101">
        <v>-12</v>
      </c>
      <c r="E185" s="101">
        <v>-13</v>
      </c>
      <c r="F185" s="101">
        <v>-11</v>
      </c>
      <c r="G185" s="106">
        <f t="shared" si="17"/>
        <v>-45</v>
      </c>
      <c r="H185" s="101">
        <v>-13.553619171276001</v>
      </c>
      <c r="I185" s="101">
        <v>-13.6081874648098</v>
      </c>
      <c r="J185" s="101">
        <v>-14.4530287139383</v>
      </c>
      <c r="K185" s="101">
        <v>-7.0407183027650904</v>
      </c>
      <c r="L185" s="106">
        <v>-48.655553652789202</v>
      </c>
      <c r="M185" s="139">
        <v>-11.067884146326</v>
      </c>
      <c r="N185" s="139">
        <v>-12.225057779013399</v>
      </c>
      <c r="O185" s="139">
        <v>-11.8199397811305</v>
      </c>
      <c r="P185" s="139">
        <v>-8.6756542386776694</v>
      </c>
      <c r="Q185" s="106">
        <v>-43.788535945147601</v>
      </c>
      <c r="R185" s="139">
        <v>-12.177115419356999</v>
      </c>
      <c r="S185" s="139">
        <v>-11.5542128966347</v>
      </c>
      <c r="T185" s="139">
        <v>-11.8347774808107</v>
      </c>
      <c r="U185" s="139">
        <v>-14.134824370412799</v>
      </c>
      <c r="V185" s="106">
        <v>-49.700930167215198</v>
      </c>
      <c r="W185" s="139">
        <v>-13.242565299676601</v>
      </c>
      <c r="X185" s="139">
        <v>-14.269552926631</v>
      </c>
      <c r="Y185" s="139">
        <v>-12.9870214669265</v>
      </c>
      <c r="Z185" s="139">
        <v>-11.6680273052506</v>
      </c>
      <c r="AA185" s="106">
        <v>-52.167166998484703</v>
      </c>
      <c r="AB185" s="139">
        <v>-9.4823324551059898</v>
      </c>
      <c r="AC185" s="139">
        <v>-15.8673492440175</v>
      </c>
      <c r="AD185" s="139">
        <v>-7.7580833604411596</v>
      </c>
      <c r="AE185" s="139">
        <v>-8.1381847125115403</v>
      </c>
      <c r="AF185" s="106">
        <v>-41.245949772076202</v>
      </c>
      <c r="AG185" s="139">
        <v>-8.2034724280285598</v>
      </c>
      <c r="AH185" s="139">
        <v>-12.3839118295463</v>
      </c>
      <c r="AI185" s="139">
        <v>-9.8536383358839501</v>
      </c>
      <c r="AJ185" s="139">
        <v>-12.2954987776218</v>
      </c>
      <c r="AK185" s="106">
        <v>-42.736521371080599</v>
      </c>
      <c r="AL185" s="139">
        <v>-8.78371985945871</v>
      </c>
      <c r="AM185" s="139">
        <v>-8.78371985945871</v>
      </c>
      <c r="AN185" s="139">
        <v>-13.237367131499999</v>
      </c>
      <c r="AO185" s="139">
        <v>-13.237367131500001</v>
      </c>
      <c r="AP185" s="139">
        <v>-9.61830569116891</v>
      </c>
      <c r="AQ185" s="139">
        <v>-2.0391578550671001</v>
      </c>
      <c r="AR185" s="106">
        <v>-33.67855053719471</v>
      </c>
      <c r="AS185" s="106">
        <v>-33.67855053719471</v>
      </c>
      <c r="AT185" s="139">
        <v>-12.172778749447399</v>
      </c>
      <c r="AU185" s="139">
        <v>-12.0713738082676</v>
      </c>
    </row>
    <row r="186" spans="1:16374" customFormat="1">
      <c r="A186" s="21" t="s">
        <v>238</v>
      </c>
      <c r="B186" s="340" t="s">
        <v>54</v>
      </c>
      <c r="C186" s="64">
        <v>-12</v>
      </c>
      <c r="D186" s="64">
        <v>37</v>
      </c>
      <c r="E186" s="64">
        <v>31</v>
      </c>
      <c r="F186" s="64">
        <v>17</v>
      </c>
      <c r="G186" s="64">
        <f t="shared" si="17"/>
        <v>73</v>
      </c>
      <c r="H186" s="64">
        <v>15.993480909919001</v>
      </c>
      <c r="I186" s="64">
        <v>33.0673019627258</v>
      </c>
      <c r="J186" s="78">
        <v>31.205096672993001</v>
      </c>
      <c r="K186" s="78">
        <v>11.9203301515865</v>
      </c>
      <c r="L186" s="64">
        <v>92.186209697224299</v>
      </c>
      <c r="M186" s="143">
        <v>20.3774848207999</v>
      </c>
      <c r="N186" s="143">
        <v>31.220932414849901</v>
      </c>
      <c r="O186" s="143">
        <v>26.0881430353643</v>
      </c>
      <c r="P186" s="143">
        <v>21.59292912555436</v>
      </c>
      <c r="Q186" s="64">
        <v>99.279489396569005</v>
      </c>
      <c r="R186" s="143">
        <v>30.216001207101801</v>
      </c>
      <c r="S186" s="143">
        <v>34.690269821818603</v>
      </c>
      <c r="T186" s="143">
        <v>31.641163211975499</v>
      </c>
      <c r="U186" s="143">
        <v>49.368140496013403</v>
      </c>
      <c r="V186" s="64">
        <v>145.91557473690901</v>
      </c>
      <c r="W186" s="143">
        <v>36.6553509507591</v>
      </c>
      <c r="X186" s="143">
        <v>38.927812295124497</v>
      </c>
      <c r="Y186" s="143">
        <v>36.2599195132902</v>
      </c>
      <c r="Z186" s="143">
        <v>50.753239048954271</v>
      </c>
      <c r="AA186" s="64">
        <v>162.59632180812801</v>
      </c>
      <c r="AB186" s="143">
        <v>21.419078303203001</v>
      </c>
      <c r="AC186" s="143">
        <v>11.542466195936001</v>
      </c>
      <c r="AD186" s="143">
        <v>11.143944305037801</v>
      </c>
      <c r="AE186" s="143">
        <v>36.6646014004574</v>
      </c>
      <c r="AF186" s="64">
        <v>80.7700902046343</v>
      </c>
      <c r="AG186" s="143">
        <v>18.641776300496701</v>
      </c>
      <c r="AH186" s="143">
        <v>36.757204859928002</v>
      </c>
      <c r="AI186" s="143">
        <v>16.806627110078011</v>
      </c>
      <c r="AJ186" s="143">
        <v>40.8236381994491</v>
      </c>
      <c r="AK186" s="64">
        <v>113.0292464699518</v>
      </c>
      <c r="AL186" s="143">
        <v>11.266034337133505</v>
      </c>
      <c r="AM186" s="143">
        <v>11.266034337133505</v>
      </c>
      <c r="AN186" s="143">
        <v>25.226531396241</v>
      </c>
      <c r="AO186" s="143">
        <v>25.226531396240997</v>
      </c>
      <c r="AP186" s="143">
        <v>26.52320993459626</v>
      </c>
      <c r="AQ186" s="143">
        <v>13.465017666935687</v>
      </c>
      <c r="AR186" s="64">
        <v>76.480793334907474</v>
      </c>
      <c r="AS186" s="64">
        <v>76.48079333490648</v>
      </c>
      <c r="AT186" s="143">
        <v>18.189828008113398</v>
      </c>
      <c r="AU186" s="143">
        <v>47.123196585975904</v>
      </c>
    </row>
    <row r="187" spans="1:16374" customFormat="1">
      <c r="A187" s="21"/>
      <c r="B187" s="21"/>
      <c r="C187" s="88"/>
      <c r="D187" s="88"/>
      <c r="E187" s="88"/>
      <c r="F187" s="88"/>
      <c r="G187" s="88"/>
      <c r="H187" s="157"/>
      <c r="I187" s="157"/>
      <c r="J187" s="157"/>
      <c r="K187" s="157"/>
      <c r="L187" s="88"/>
      <c r="M187" s="158"/>
      <c r="N187" s="158"/>
      <c r="O187" s="158"/>
      <c r="P187" s="158"/>
      <c r="Q187" s="88"/>
      <c r="R187" s="158"/>
      <c r="S187" s="158"/>
      <c r="T187" s="158"/>
      <c r="U187" s="158"/>
      <c r="V187" s="8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row>
    <row r="188" spans="1:16374" customFormat="1">
      <c r="A188" s="21"/>
      <c r="B188" s="88"/>
      <c r="C188" s="88"/>
      <c r="D188" s="88"/>
      <c r="E188" s="88"/>
      <c r="F188" s="88"/>
      <c r="G188" s="88"/>
      <c r="H188" s="88"/>
      <c r="I188" s="88"/>
      <c r="J188" s="88"/>
      <c r="K188" s="88"/>
      <c r="L188" s="88"/>
      <c r="M188" s="134"/>
      <c r="N188" s="134"/>
      <c r="O188" s="134"/>
      <c r="P188" s="134"/>
      <c r="Q188" s="88"/>
      <c r="R188" s="134"/>
      <c r="S188" s="134"/>
      <c r="T188" s="134"/>
      <c r="U188" s="134"/>
      <c r="V188" s="88"/>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row>
    <row r="189" spans="1:16374" customFormat="1" ht="16.5" thickBot="1">
      <c r="A189" s="21"/>
      <c r="B189" s="24" t="s">
        <v>239</v>
      </c>
      <c r="C189" s="90"/>
      <c r="D189" s="90"/>
      <c r="E189" s="90"/>
      <c r="F189" s="90"/>
      <c r="G189" s="90"/>
      <c r="H189" s="90"/>
      <c r="I189" s="90"/>
      <c r="J189" s="90"/>
      <c r="K189" s="90"/>
      <c r="L189" s="90"/>
      <c r="M189" s="136"/>
      <c r="N189" s="136"/>
      <c r="O189" s="136"/>
      <c r="P189" s="136"/>
      <c r="Q189" s="90"/>
      <c r="R189" s="136"/>
      <c r="S189" s="136"/>
      <c r="T189" s="136"/>
      <c r="U189" s="136"/>
      <c r="V189" s="90"/>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row>
    <row r="190" spans="1:16374" customFormat="1">
      <c r="A190" s="21"/>
      <c r="B190" s="88"/>
      <c r="C190" s="88"/>
      <c r="D190" s="88"/>
      <c r="E190" s="88"/>
      <c r="F190" s="88"/>
      <c r="G190" s="88"/>
      <c r="H190" s="88"/>
      <c r="I190" s="88"/>
      <c r="J190" s="88"/>
      <c r="K190" s="88"/>
      <c r="L190" s="88"/>
      <c r="M190" s="134"/>
      <c r="N190" s="134"/>
      <c r="O190" s="134"/>
      <c r="P190" s="134"/>
      <c r="Q190" s="88"/>
      <c r="R190" s="134"/>
      <c r="S190" s="134"/>
      <c r="T190" s="134"/>
      <c r="U190" s="134"/>
      <c r="V190" s="88"/>
      <c r="W190" s="134"/>
      <c r="X190" s="134"/>
      <c r="Y190" s="134"/>
      <c r="Z190" s="134"/>
      <c r="AA190" s="134"/>
      <c r="AB190" s="134"/>
      <c r="AC190" s="134"/>
      <c r="AD190" s="134"/>
      <c r="AE190" s="134"/>
      <c r="AF190" s="134"/>
      <c r="AG190" s="134"/>
      <c r="AH190" s="134"/>
      <c r="AI190" s="134"/>
      <c r="AJ190" s="134"/>
      <c r="AK190" s="134"/>
      <c r="AL190" s="134"/>
      <c r="AM190" s="331" t="str">
        <f>+$AM$13</f>
        <v>IFRS 17</v>
      </c>
      <c r="AN190" s="134"/>
      <c r="AO190" s="331" t="str">
        <f>+$AM$13</f>
        <v>IFRS 17</v>
      </c>
      <c r="AP190" s="134"/>
      <c r="AQ190" s="134"/>
      <c r="AR190" s="134"/>
      <c r="AS190" s="331" t="s">
        <v>601</v>
      </c>
      <c r="AT190" s="134"/>
      <c r="AU190" s="134"/>
    </row>
    <row r="191" spans="1:16374" ht="25.5">
      <c r="A191" s="329"/>
      <c r="B191" s="343" t="s">
        <v>24</v>
      </c>
      <c r="C191" s="330" t="str">
        <f t="shared" ref="C191:AU191" si="18">C$14</f>
        <v>Q1-15
Underlying</v>
      </c>
      <c r="D191" s="330" t="str">
        <f t="shared" si="18"/>
        <v>Q2-15
Underlying</v>
      </c>
      <c r="E191" s="330" t="str">
        <f t="shared" si="18"/>
        <v>Q3-15
Underlying</v>
      </c>
      <c r="F191" s="330" t="str">
        <f t="shared" si="18"/>
        <v>Q4-15
Underlying</v>
      </c>
      <c r="G191" s="330" t="e">
        <f t="shared" si="18"/>
        <v>#REF!</v>
      </c>
      <c r="H191" s="330" t="str">
        <f t="shared" si="18"/>
        <v>Q1-16
Underlying</v>
      </c>
      <c r="I191" s="330" t="str">
        <f t="shared" si="18"/>
        <v>Q2-16
Underlying</v>
      </c>
      <c r="J191" s="330" t="str">
        <f t="shared" si="18"/>
        <v>Q3-16
Underlying</v>
      </c>
      <c r="K191" s="330" t="str">
        <f t="shared" si="18"/>
        <v>Q4-16
Underlying</v>
      </c>
      <c r="L191" s="331" t="e">
        <f t="shared" si="18"/>
        <v>#REF!</v>
      </c>
      <c r="M191" s="331" t="s">
        <v>539</v>
      </c>
      <c r="N191" s="331" t="s">
        <v>540</v>
      </c>
      <c r="O191" s="331" t="s">
        <v>541</v>
      </c>
      <c r="P191" s="330" t="s">
        <v>542</v>
      </c>
      <c r="Q191" s="331" t="s">
        <v>543</v>
      </c>
      <c r="R191" s="331" t="s">
        <v>544</v>
      </c>
      <c r="S191" s="331" t="s">
        <v>545</v>
      </c>
      <c r="T191" s="331" t="s">
        <v>546</v>
      </c>
      <c r="U191" s="330" t="s">
        <v>547</v>
      </c>
      <c r="V191" s="331" t="s">
        <v>548</v>
      </c>
      <c r="W191" s="331" t="s">
        <v>549</v>
      </c>
      <c r="X191" s="331" t="s">
        <v>550</v>
      </c>
      <c r="Y191" s="331" t="s">
        <v>551</v>
      </c>
      <c r="Z191" s="331" t="s">
        <v>552</v>
      </c>
      <c r="AA191" s="331" t="s">
        <v>553</v>
      </c>
      <c r="AB191" s="331" t="s">
        <v>554</v>
      </c>
      <c r="AC191" s="331" t="s">
        <v>555</v>
      </c>
      <c r="AD191" s="331" t="s">
        <v>556</v>
      </c>
      <c r="AE191" s="331" t="s">
        <v>557</v>
      </c>
      <c r="AF191" s="331" t="s">
        <v>558</v>
      </c>
      <c r="AG191" s="331" t="s">
        <v>559</v>
      </c>
      <c r="AH191" s="331" t="s">
        <v>560</v>
      </c>
      <c r="AI191" s="331" t="s">
        <v>561</v>
      </c>
      <c r="AJ191" s="331" t="s">
        <v>562</v>
      </c>
      <c r="AK191" s="331" t="s">
        <v>563</v>
      </c>
      <c r="AL191" s="331" t="s">
        <v>564</v>
      </c>
      <c r="AM191" s="331" t="str">
        <f t="shared" si="18"/>
        <v>Q1-22
Underlying</v>
      </c>
      <c r="AN191" s="331" t="s">
        <v>571</v>
      </c>
      <c r="AO191" s="331" t="str">
        <f t="shared" si="18"/>
        <v>Q2-22
Underlying</v>
      </c>
      <c r="AP191" s="331" t="s">
        <v>576</v>
      </c>
      <c r="AQ191" s="331" t="s">
        <v>607</v>
      </c>
      <c r="AR191" s="60" t="s">
        <v>608</v>
      </c>
      <c r="AS191" s="331" t="s">
        <v>614</v>
      </c>
      <c r="AT191" s="331" t="s">
        <v>612</v>
      </c>
      <c r="AU191" s="331" t="str">
        <f t="shared" si="18"/>
        <v>Q2-23
Underlying</v>
      </c>
      <c r="AW191" s="325"/>
      <c r="AX191" s="325"/>
      <c r="AY191" s="325"/>
      <c r="AZ191" s="62"/>
      <c r="BA191" s="325"/>
      <c r="BB191" s="325"/>
      <c r="BC191" s="325"/>
      <c r="BD191" s="325"/>
      <c r="BE191" s="325"/>
      <c r="BF191" s="325"/>
      <c r="BG191" s="325"/>
      <c r="BH191" s="325"/>
      <c r="BI191" s="325"/>
      <c r="BJ191" s="325"/>
      <c r="BK191" s="325"/>
      <c r="BL191" s="325"/>
      <c r="BM191" s="325"/>
      <c r="BN191" s="325"/>
      <c r="BO191" s="325"/>
      <c r="BP191" s="325"/>
      <c r="BQ191" s="325"/>
      <c r="BR191" s="324"/>
      <c r="BS191" s="62"/>
      <c r="BT191" s="62"/>
      <c r="BU191" s="62"/>
      <c r="BV191" s="62"/>
      <c r="BW191" s="62"/>
      <c r="BX191" s="62"/>
      <c r="BY191" s="62"/>
      <c r="BZ191" s="62"/>
      <c r="CA191" s="62"/>
      <c r="CB191" s="62"/>
      <c r="CC191" s="325"/>
      <c r="CD191" s="325"/>
      <c r="CE191" s="325"/>
      <c r="CF191" s="325"/>
      <c r="CG191" s="62"/>
      <c r="CH191" s="325"/>
      <c r="CI191" s="325"/>
      <c r="CJ191" s="325"/>
      <c r="CK191" s="325"/>
      <c r="CL191" s="62"/>
      <c r="CM191" s="325"/>
      <c r="CN191" s="325"/>
      <c r="CO191" s="325"/>
      <c r="CP191" s="325"/>
      <c r="CQ191" s="325"/>
      <c r="CR191" s="325"/>
      <c r="CS191" s="325"/>
      <c r="CT191" s="325"/>
      <c r="CU191" s="325"/>
      <c r="CV191" s="325"/>
      <c r="CW191" s="325"/>
      <c r="CX191" s="325"/>
      <c r="CY191" s="325"/>
      <c r="CZ191" s="325"/>
      <c r="DA191" s="325"/>
      <c r="DB191" s="325"/>
      <c r="DC191" s="325"/>
      <c r="DD191" s="324"/>
      <c r="DE191" s="62"/>
      <c r="DF191" s="62"/>
      <c r="DG191" s="62"/>
      <c r="DH191" s="62"/>
      <c r="DI191" s="62"/>
      <c r="DJ191" s="62"/>
      <c r="DK191" s="62"/>
      <c r="DL191" s="62"/>
      <c r="DM191" s="62"/>
      <c r="DN191" s="62"/>
      <c r="DO191" s="325"/>
      <c r="DP191" s="325"/>
      <c r="DQ191" s="325"/>
      <c r="DR191" s="325"/>
      <c r="DS191" s="62"/>
      <c r="DT191" s="325"/>
      <c r="DU191" s="325"/>
      <c r="DV191" s="325"/>
      <c r="DW191" s="325"/>
      <c r="DX191" s="62"/>
      <c r="DY191" s="325"/>
      <c r="DZ191" s="325"/>
      <c r="EA191" s="325"/>
      <c r="EB191" s="325"/>
      <c r="EC191" s="325"/>
      <c r="ED191" s="325"/>
      <c r="EE191" s="325"/>
      <c r="EF191" s="325"/>
      <c r="EG191" s="325"/>
      <c r="EH191" s="325"/>
      <c r="EI191" s="325"/>
      <c r="EJ191" s="325"/>
      <c r="EK191" s="325"/>
      <c r="EL191" s="325"/>
      <c r="EM191" s="325"/>
      <c r="EN191" s="325"/>
      <c r="EO191" s="325"/>
      <c r="EP191" s="324"/>
      <c r="EQ191" s="62"/>
      <c r="ER191" s="62"/>
      <c r="ES191" s="62"/>
      <c r="ET191" s="62"/>
      <c r="EU191" s="62"/>
      <c r="EV191" s="62"/>
      <c r="EW191" s="62"/>
      <c r="EX191" s="62"/>
      <c r="EY191" s="62"/>
      <c r="EZ191" s="62"/>
      <c r="FA191" s="325"/>
      <c r="FB191" s="325"/>
      <c r="FC191" s="325"/>
      <c r="FD191" s="325"/>
      <c r="FE191" s="62"/>
      <c r="FF191" s="325"/>
      <c r="FG191" s="325"/>
      <c r="FH191" s="325"/>
      <c r="FI191" s="325"/>
      <c r="FJ191" s="62"/>
      <c r="FK191" s="325"/>
      <c r="FL191" s="325"/>
      <c r="FM191" s="325"/>
      <c r="FN191" s="325"/>
      <c r="FO191" s="325"/>
      <c r="FP191" s="325"/>
      <c r="FQ191" s="325"/>
      <c r="FR191" s="325"/>
      <c r="FS191" s="325"/>
      <c r="FT191" s="325"/>
      <c r="FU191" s="325"/>
      <c r="FV191" s="325"/>
      <c r="FW191" s="325"/>
      <c r="FX191" s="325"/>
      <c r="FY191" s="325"/>
      <c r="FZ191" s="325"/>
      <c r="GA191" s="325"/>
      <c r="GB191" s="324"/>
      <c r="GC191" s="62"/>
      <c r="GD191" s="62"/>
      <c r="GE191" s="62"/>
      <c r="GF191" s="62"/>
      <c r="GG191" s="62"/>
      <c r="GH191" s="62"/>
      <c r="GI191" s="62"/>
      <c r="GJ191" s="62"/>
      <c r="GK191" s="62"/>
      <c r="GL191" s="62"/>
      <c r="GM191" s="325"/>
      <c r="GN191" s="325"/>
      <c r="GO191" s="325"/>
      <c r="GP191" s="325"/>
      <c r="GQ191" s="62"/>
      <c r="GR191" s="325"/>
      <c r="GS191" s="325"/>
      <c r="GT191" s="325"/>
      <c r="GU191" s="325"/>
      <c r="GV191" s="62"/>
      <c r="GW191" s="325"/>
      <c r="GX191" s="325"/>
      <c r="GY191" s="325"/>
      <c r="GZ191" s="325"/>
      <c r="HA191" s="325"/>
      <c r="HB191" s="325"/>
      <c r="HC191" s="325"/>
      <c r="HD191" s="325"/>
      <c r="HE191" s="325"/>
      <c r="HF191" s="325"/>
      <c r="HG191" s="325"/>
      <c r="HH191" s="325"/>
      <c r="HI191" s="325"/>
      <c r="HJ191" s="325"/>
      <c r="HK191" s="325"/>
      <c r="HL191" s="325"/>
      <c r="HM191" s="325"/>
      <c r="HN191" s="324"/>
      <c r="HO191" s="62"/>
      <c r="HP191" s="62"/>
      <c r="HQ191" s="62"/>
      <c r="HR191" s="62"/>
      <c r="HS191" s="62"/>
      <c r="HT191" s="62"/>
      <c r="HU191" s="62"/>
      <c r="HV191" s="62"/>
      <c r="HW191" s="62"/>
      <c r="HX191" s="62"/>
      <c r="HY191" s="325"/>
      <c r="HZ191" s="325"/>
      <c r="IA191" s="325"/>
      <c r="IB191" s="325"/>
      <c r="IC191" s="62"/>
      <c r="ID191" s="325"/>
      <c r="IE191" s="325"/>
      <c r="IF191" s="325"/>
      <c r="IG191" s="325"/>
      <c r="IH191" s="62"/>
      <c r="II191" s="325"/>
      <c r="IJ191" s="325"/>
      <c r="IK191" s="325"/>
      <c r="IL191" s="325"/>
      <c r="IM191" s="325"/>
      <c r="IN191" s="325"/>
      <c r="IO191" s="325"/>
      <c r="IP191" s="325"/>
      <c r="IQ191" s="325"/>
      <c r="IR191" s="325"/>
      <c r="IS191" s="325"/>
      <c r="IT191" s="325"/>
      <c r="IU191" s="325"/>
      <c r="IV191" s="325"/>
      <c r="IW191" s="325"/>
      <c r="IX191" s="325"/>
      <c r="IY191" s="325"/>
      <c r="IZ191" s="324"/>
      <c r="JA191" s="62"/>
      <c r="JB191" s="62"/>
      <c r="JC191" s="62"/>
      <c r="JD191" s="62"/>
      <c r="JE191" s="62"/>
      <c r="JF191" s="62"/>
      <c r="JG191" s="62"/>
      <c r="JH191" s="62"/>
      <c r="JI191" s="62"/>
      <c r="JJ191" s="62"/>
      <c r="JK191" s="325"/>
      <c r="JL191" s="325"/>
      <c r="JM191" s="325"/>
      <c r="JN191" s="325"/>
      <c r="JO191" s="62"/>
      <c r="JP191" s="325"/>
      <c r="JQ191" s="325"/>
      <c r="JR191" s="325"/>
      <c r="JS191" s="325"/>
      <c r="JT191" s="62"/>
      <c r="JU191" s="325"/>
      <c r="JV191" s="325"/>
      <c r="JW191" s="325"/>
      <c r="JX191" s="325"/>
      <c r="JY191" s="325"/>
      <c r="JZ191" s="325"/>
      <c r="KA191" s="325"/>
      <c r="KB191" s="325"/>
      <c r="KC191" s="325"/>
      <c r="KD191" s="325"/>
      <c r="KE191" s="325"/>
      <c r="KF191" s="325"/>
      <c r="KG191" s="325"/>
      <c r="KH191" s="325"/>
      <c r="KI191" s="325"/>
      <c r="KJ191" s="325"/>
      <c r="KK191" s="325"/>
      <c r="KL191" s="324"/>
      <c r="KM191" s="62"/>
      <c r="KN191" s="62"/>
      <c r="KO191" s="62"/>
      <c r="KP191" s="62"/>
      <c r="KQ191" s="62"/>
      <c r="KR191" s="62"/>
      <c r="KS191" s="62"/>
      <c r="KT191" s="62"/>
      <c r="KU191" s="62"/>
      <c r="KV191" s="62"/>
      <c r="KW191" s="325"/>
      <c r="KX191" s="325"/>
      <c r="KY191" s="325"/>
      <c r="KZ191" s="325"/>
      <c r="LA191" s="62"/>
      <c r="LB191" s="325"/>
      <c r="LC191" s="325"/>
      <c r="LD191" s="325"/>
      <c r="LE191" s="325"/>
      <c r="LF191" s="62"/>
      <c r="LG191" s="325"/>
      <c r="LH191" s="325"/>
      <c r="LI191" s="325"/>
      <c r="LJ191" s="325"/>
      <c r="LK191" s="325"/>
      <c r="LL191" s="325"/>
      <c r="LM191" s="325"/>
      <c r="LN191" s="325"/>
      <c r="LO191" s="325"/>
      <c r="LP191" s="325"/>
      <c r="LQ191" s="325"/>
      <c r="LR191" s="325"/>
      <c r="LS191" s="325"/>
      <c r="LT191" s="325"/>
      <c r="LU191" s="325"/>
      <c r="LV191" s="325"/>
      <c r="LW191" s="325"/>
      <c r="LX191" s="324"/>
      <c r="LY191" s="62"/>
      <c r="LZ191" s="62"/>
      <c r="MA191" s="62"/>
      <c r="MB191" s="62"/>
      <c r="MC191" s="62"/>
      <c r="MD191" s="62"/>
      <c r="ME191" s="62"/>
      <c r="MF191" s="62"/>
      <c r="MG191" s="62"/>
      <c r="MH191" s="62"/>
      <c r="MI191" s="325"/>
      <c r="MJ191" s="325"/>
      <c r="MK191" s="325"/>
      <c r="ML191" s="325"/>
      <c r="MM191" s="62"/>
      <c r="MN191" s="325"/>
      <c r="MO191" s="325"/>
      <c r="MP191" s="325"/>
      <c r="MQ191" s="325"/>
      <c r="MR191" s="62"/>
      <c r="MS191" s="325"/>
      <c r="MT191" s="325"/>
      <c r="MU191" s="325"/>
      <c r="MV191" s="325"/>
      <c r="MW191" s="325"/>
      <c r="MX191" s="325"/>
      <c r="MY191" s="325"/>
      <c r="MZ191" s="325"/>
      <c r="NA191" s="325"/>
      <c r="NB191" s="325"/>
      <c r="NC191" s="325"/>
      <c r="ND191" s="325"/>
      <c r="NE191" s="325"/>
      <c r="NF191" s="325"/>
      <c r="NG191" s="325"/>
      <c r="NH191" s="325"/>
      <c r="NI191" s="325"/>
      <c r="NJ191" s="324"/>
      <c r="NK191" s="62"/>
      <c r="NL191" s="62"/>
      <c r="NM191" s="62"/>
      <c r="NN191" s="62"/>
      <c r="NO191" s="62"/>
      <c r="NP191" s="62"/>
      <c r="NQ191" s="62"/>
      <c r="NR191" s="62"/>
      <c r="NS191" s="62"/>
      <c r="NT191" s="62"/>
      <c r="NU191" s="325"/>
      <c r="NV191" s="325"/>
      <c r="NW191" s="325"/>
      <c r="NX191" s="325"/>
      <c r="NY191" s="62"/>
      <c r="NZ191" s="325"/>
      <c r="OA191" s="325"/>
      <c r="OB191" s="325"/>
      <c r="OC191" s="325"/>
      <c r="OD191" s="62"/>
      <c r="OE191" s="325"/>
      <c r="OF191" s="325"/>
      <c r="OG191" s="325"/>
      <c r="OH191" s="325"/>
      <c r="OI191" s="325"/>
      <c r="OJ191" s="325"/>
      <c r="OK191" s="325"/>
      <c r="OL191" s="325"/>
      <c r="OM191" s="325"/>
      <c r="ON191" s="325"/>
      <c r="OO191" s="325"/>
      <c r="OP191" s="325"/>
      <c r="OQ191" s="325"/>
      <c r="OR191" s="325"/>
      <c r="OS191" s="325"/>
      <c r="OT191" s="325"/>
      <c r="OU191" s="325"/>
      <c r="OV191" s="324"/>
      <c r="OW191" s="62"/>
      <c r="OX191" s="62"/>
      <c r="OY191" s="62"/>
      <c r="OZ191" s="62"/>
      <c r="PA191" s="62"/>
      <c r="PB191" s="62"/>
      <c r="PC191" s="62"/>
      <c r="PD191" s="62"/>
      <c r="PE191" s="62"/>
      <c r="PF191" s="62"/>
      <c r="PG191" s="325"/>
      <c r="PH191" s="325"/>
      <c r="PI191" s="325"/>
      <c r="PJ191" s="325"/>
      <c r="PK191" s="62"/>
      <c r="PL191" s="325"/>
      <c r="PM191" s="325"/>
      <c r="PN191" s="325"/>
      <c r="PO191" s="325"/>
      <c r="PP191" s="62"/>
      <c r="PQ191" s="325"/>
      <c r="PR191" s="325"/>
      <c r="PS191" s="325"/>
      <c r="PT191" s="325"/>
      <c r="PU191" s="325"/>
      <c r="PV191" s="325"/>
      <c r="PW191" s="325"/>
      <c r="PX191" s="325"/>
      <c r="PY191" s="325"/>
      <c r="PZ191" s="325"/>
      <c r="QA191" s="325"/>
      <c r="QB191" s="325"/>
      <c r="QC191" s="325"/>
      <c r="QD191" s="325"/>
      <c r="QE191" s="325"/>
      <c r="QF191" s="325"/>
      <c r="QG191" s="325"/>
      <c r="QH191" s="324"/>
      <c r="QI191" s="62"/>
      <c r="QJ191" s="62"/>
      <c r="QK191" s="62"/>
      <c r="QL191" s="62"/>
      <c r="QM191" s="62"/>
      <c r="QN191" s="62"/>
      <c r="QO191" s="62"/>
      <c r="QP191" s="62"/>
      <c r="QQ191" s="62"/>
      <c r="QR191" s="62"/>
      <c r="QS191" s="325"/>
      <c r="QT191" s="325"/>
      <c r="QU191" s="325"/>
      <c r="QV191" s="325"/>
      <c r="QW191" s="62"/>
      <c r="QX191" s="325"/>
      <c r="QY191" s="325"/>
      <c r="QZ191" s="325"/>
      <c r="RA191" s="325"/>
      <c r="RB191" s="62"/>
      <c r="RC191" s="325"/>
      <c r="RD191" s="325"/>
      <c r="RE191" s="325"/>
      <c r="RF191" s="325"/>
      <c r="RG191" s="325"/>
      <c r="RH191" s="325"/>
      <c r="RI191" s="325"/>
      <c r="RJ191" s="325"/>
      <c r="RK191" s="325"/>
      <c r="RL191" s="325"/>
      <c r="RM191" s="325"/>
      <c r="RN191" s="325"/>
      <c r="RO191" s="325"/>
      <c r="RP191" s="325"/>
      <c r="RQ191" s="325"/>
      <c r="RR191" s="325"/>
      <c r="RS191" s="325"/>
      <c r="RT191" s="324"/>
      <c r="RU191" s="62"/>
      <c r="RV191" s="62"/>
      <c r="RW191" s="62"/>
      <c r="RX191" s="62"/>
      <c r="RY191" s="62"/>
      <c r="RZ191" s="62"/>
      <c r="SA191" s="62"/>
      <c r="SB191" s="62"/>
      <c r="SC191" s="62"/>
      <c r="SD191" s="62"/>
      <c r="SE191" s="325"/>
      <c r="SF191" s="325"/>
      <c r="SG191" s="325"/>
      <c r="SH191" s="325"/>
      <c r="SI191" s="62"/>
      <c r="SJ191" s="325"/>
      <c r="SK191" s="325"/>
      <c r="SL191" s="325"/>
      <c r="SM191" s="325"/>
      <c r="SN191" s="62"/>
      <c r="SO191" s="325"/>
      <c r="SP191" s="325"/>
      <c r="SQ191" s="325"/>
      <c r="SR191" s="325"/>
      <c r="SS191" s="325"/>
      <c r="ST191" s="325"/>
      <c r="SU191" s="325"/>
      <c r="SV191" s="325"/>
      <c r="SW191" s="325"/>
      <c r="SX191" s="325"/>
      <c r="SY191" s="325"/>
      <c r="SZ191" s="325"/>
      <c r="TA191" s="325"/>
      <c r="TB191" s="325"/>
      <c r="TC191" s="325"/>
      <c r="TD191" s="325"/>
      <c r="TE191" s="325"/>
      <c r="TF191" s="324"/>
      <c r="TG191" s="62"/>
      <c r="TH191" s="62"/>
      <c r="TI191" s="62"/>
      <c r="TJ191" s="62"/>
      <c r="TK191" s="62"/>
      <c r="TL191" s="62"/>
      <c r="TM191" s="62"/>
      <c r="TN191" s="62"/>
      <c r="TO191" s="62"/>
      <c r="TP191" s="62"/>
      <c r="TQ191" s="325"/>
      <c r="TR191" s="325"/>
      <c r="TS191" s="325"/>
      <c r="TT191" s="325"/>
      <c r="TU191" s="62"/>
      <c r="TV191" s="325"/>
      <c r="TW191" s="325"/>
      <c r="TX191" s="325"/>
      <c r="TY191" s="325"/>
      <c r="TZ191" s="62"/>
      <c r="UA191" s="325"/>
      <c r="UB191" s="325"/>
      <c r="UC191" s="325"/>
      <c r="UD191" s="325"/>
      <c r="UE191" s="325"/>
      <c r="UF191" s="325"/>
      <c r="UG191" s="325"/>
      <c r="UH191" s="325"/>
      <c r="UI191" s="325"/>
      <c r="UJ191" s="325"/>
      <c r="UK191" s="325"/>
      <c r="UL191" s="325"/>
      <c r="UM191" s="325"/>
      <c r="UN191" s="325"/>
      <c r="UO191" s="325"/>
      <c r="UP191" s="325"/>
      <c r="UQ191" s="325"/>
      <c r="UR191" s="324"/>
      <c r="US191" s="62"/>
      <c r="UT191" s="62"/>
      <c r="UU191" s="62"/>
      <c r="UV191" s="62"/>
      <c r="UW191" s="62"/>
      <c r="UX191" s="62"/>
      <c r="UY191" s="62"/>
      <c r="UZ191" s="62"/>
      <c r="VA191" s="62"/>
      <c r="VB191" s="62"/>
      <c r="VC191" s="325"/>
      <c r="VD191" s="325"/>
      <c r="VE191" s="325"/>
      <c r="VF191" s="325"/>
      <c r="VG191" s="62"/>
      <c r="VH191" s="325"/>
      <c r="VI191" s="325"/>
      <c r="VJ191" s="325"/>
      <c r="VK191" s="325"/>
      <c r="VL191" s="62"/>
      <c r="VM191" s="325"/>
      <c r="VN191" s="325"/>
      <c r="VO191" s="325"/>
      <c r="VP191" s="325"/>
      <c r="VQ191" s="325"/>
      <c r="VR191" s="325"/>
      <c r="VS191" s="325"/>
      <c r="VT191" s="325"/>
      <c r="VU191" s="325"/>
      <c r="VV191" s="325"/>
      <c r="VW191" s="325"/>
      <c r="VX191" s="325"/>
      <c r="VY191" s="325"/>
      <c r="VZ191" s="325"/>
      <c r="WA191" s="325"/>
      <c r="WB191" s="325"/>
      <c r="WC191" s="325"/>
      <c r="WD191" s="324"/>
      <c r="WE191" s="62"/>
      <c r="WF191" s="62"/>
      <c r="WG191" s="62"/>
      <c r="WH191" s="62"/>
      <c r="WI191" s="62"/>
      <c r="WJ191" s="62"/>
      <c r="WK191" s="62"/>
      <c r="WL191" s="62"/>
      <c r="WM191" s="62"/>
      <c r="WN191" s="62"/>
      <c r="WO191" s="325"/>
      <c r="WP191" s="325"/>
      <c r="WQ191" s="325"/>
      <c r="WR191" s="325"/>
      <c r="WS191" s="62"/>
      <c r="WT191" s="325"/>
      <c r="WU191" s="325"/>
      <c r="WV191" s="325"/>
      <c r="WW191" s="325"/>
      <c r="WX191" s="62"/>
      <c r="WY191" s="325"/>
      <c r="WZ191" s="325"/>
      <c r="XA191" s="325"/>
      <c r="XB191" s="325"/>
      <c r="XC191" s="325"/>
      <c r="XD191" s="325"/>
      <c r="XE191" s="325"/>
      <c r="XF191" s="325"/>
      <c r="XG191" s="325"/>
      <c r="XH191" s="325"/>
      <c r="XI191" s="325"/>
      <c r="XJ191" s="325"/>
      <c r="XK191" s="325"/>
      <c r="XL191" s="325"/>
      <c r="XM191" s="325"/>
      <c r="XN191" s="325"/>
      <c r="XO191" s="325"/>
      <c r="XP191" s="324"/>
      <c r="XQ191" s="62"/>
      <c r="XR191" s="62"/>
      <c r="XS191" s="62"/>
      <c r="XT191" s="62"/>
      <c r="XU191" s="62"/>
      <c r="XV191" s="62"/>
      <c r="XW191" s="62"/>
      <c r="XX191" s="62"/>
      <c r="XY191" s="62"/>
      <c r="XZ191" s="62"/>
      <c r="YA191" s="325"/>
      <c r="YB191" s="325"/>
      <c r="YC191" s="325"/>
      <c r="YD191" s="325"/>
      <c r="YE191" s="62"/>
      <c r="YF191" s="325"/>
      <c r="YG191" s="325"/>
      <c r="YH191" s="325"/>
      <c r="YI191" s="325"/>
      <c r="YJ191" s="62"/>
      <c r="YK191" s="325"/>
      <c r="YL191" s="325"/>
      <c r="YM191" s="325"/>
      <c r="YN191" s="325"/>
      <c r="YO191" s="325"/>
      <c r="YP191" s="325"/>
      <c r="YQ191" s="325"/>
      <c r="YR191" s="325"/>
      <c r="YS191" s="325"/>
      <c r="YT191" s="325"/>
      <c r="YU191" s="325"/>
      <c r="YV191" s="325"/>
      <c r="YW191" s="325"/>
      <c r="YX191" s="325"/>
      <c r="YY191" s="325"/>
      <c r="YZ191" s="325"/>
      <c r="ZA191" s="325"/>
      <c r="ZB191" s="324"/>
      <c r="ZC191" s="62"/>
      <c r="ZD191" s="62"/>
      <c r="ZE191" s="62"/>
      <c r="ZF191" s="62"/>
      <c r="ZG191" s="62"/>
      <c r="ZH191" s="62"/>
      <c r="ZI191" s="62"/>
      <c r="ZJ191" s="62"/>
      <c r="ZK191" s="62"/>
      <c r="ZL191" s="62"/>
      <c r="ZM191" s="325"/>
      <c r="ZN191" s="325"/>
      <c r="ZO191" s="325"/>
      <c r="ZP191" s="325"/>
      <c r="ZQ191" s="62"/>
      <c r="ZR191" s="325"/>
      <c r="ZS191" s="325"/>
      <c r="ZT191" s="325"/>
      <c r="ZU191" s="325"/>
      <c r="ZV191" s="62"/>
      <c r="ZW191" s="325"/>
      <c r="ZX191" s="325"/>
      <c r="ZY191" s="325"/>
      <c r="ZZ191" s="325"/>
      <c r="AAA191" s="325"/>
      <c r="AAB191" s="325"/>
      <c r="AAC191" s="325"/>
      <c r="AAD191" s="325"/>
      <c r="AAE191" s="325"/>
      <c r="AAF191" s="325"/>
      <c r="AAG191" s="325"/>
      <c r="AAH191" s="325"/>
      <c r="AAI191" s="325"/>
      <c r="AAJ191" s="325"/>
      <c r="AAK191" s="325"/>
      <c r="AAL191" s="325"/>
      <c r="AAM191" s="325"/>
      <c r="AAN191" s="324"/>
      <c r="AAO191" s="62"/>
      <c r="AAP191" s="62"/>
      <c r="AAQ191" s="62"/>
      <c r="AAR191" s="62"/>
      <c r="AAS191" s="62"/>
      <c r="AAT191" s="62"/>
      <c r="AAU191" s="62"/>
      <c r="AAV191" s="62"/>
      <c r="AAW191" s="62"/>
      <c r="AAX191" s="62"/>
      <c r="AAY191" s="325"/>
      <c r="AAZ191" s="325"/>
      <c r="ABA191" s="325"/>
      <c r="ABB191" s="325"/>
      <c r="ABC191" s="62"/>
      <c r="ABD191" s="325"/>
      <c r="ABE191" s="325"/>
      <c r="ABF191" s="325"/>
      <c r="ABG191" s="325"/>
      <c r="ABH191" s="62"/>
      <c r="ABI191" s="325"/>
      <c r="ABJ191" s="325"/>
      <c r="ABK191" s="325"/>
      <c r="ABL191" s="325"/>
      <c r="ABM191" s="325"/>
      <c r="ABN191" s="325"/>
      <c r="ABO191" s="325"/>
      <c r="ABP191" s="325"/>
      <c r="ABQ191" s="325"/>
      <c r="ABR191" s="325"/>
      <c r="ABS191" s="325"/>
      <c r="ABT191" s="325"/>
      <c r="ABU191" s="325"/>
      <c r="ABV191" s="325"/>
      <c r="ABW191" s="325"/>
      <c r="ABX191" s="325"/>
      <c r="ABY191" s="325"/>
      <c r="ABZ191" s="324"/>
      <c r="ACA191" s="62"/>
      <c r="ACB191" s="62"/>
      <c r="ACC191" s="62"/>
      <c r="ACD191" s="62"/>
      <c r="ACE191" s="62"/>
      <c r="ACF191" s="62"/>
      <c r="ACG191" s="62"/>
      <c r="ACH191" s="62"/>
      <c r="ACI191" s="62"/>
      <c r="ACJ191" s="62"/>
      <c r="ACK191" s="325"/>
      <c r="ACL191" s="325"/>
      <c r="ACM191" s="325"/>
      <c r="ACN191" s="325"/>
      <c r="ACO191" s="62"/>
      <c r="ACP191" s="325"/>
      <c r="ACQ191" s="325"/>
      <c r="ACR191" s="325"/>
      <c r="ACS191" s="325"/>
      <c r="ACT191" s="62"/>
      <c r="ACU191" s="325"/>
      <c r="ACV191" s="325"/>
      <c r="ACW191" s="325"/>
      <c r="ACX191" s="325"/>
      <c r="ACY191" s="325"/>
      <c r="ACZ191" s="325"/>
      <c r="ADA191" s="325"/>
      <c r="ADB191" s="325"/>
      <c r="ADC191" s="325"/>
      <c r="ADD191" s="325"/>
      <c r="ADE191" s="325"/>
      <c r="ADF191" s="325"/>
      <c r="ADG191" s="325"/>
      <c r="ADH191" s="325"/>
      <c r="ADI191" s="325"/>
      <c r="ADJ191" s="325"/>
      <c r="ADK191" s="325"/>
      <c r="ADL191" s="324"/>
      <c r="ADM191" s="62"/>
      <c r="ADN191" s="62"/>
      <c r="ADO191" s="62"/>
      <c r="ADP191" s="62"/>
      <c r="ADQ191" s="62"/>
      <c r="ADR191" s="62"/>
      <c r="ADS191" s="62"/>
      <c r="ADT191" s="62"/>
      <c r="ADU191" s="62"/>
      <c r="ADV191" s="62"/>
      <c r="ADW191" s="325"/>
      <c r="ADX191" s="325"/>
      <c r="ADY191" s="325"/>
      <c r="ADZ191" s="325"/>
      <c r="AEA191" s="62"/>
      <c r="AEB191" s="325"/>
      <c r="AEC191" s="325"/>
      <c r="AED191" s="325"/>
      <c r="AEE191" s="325"/>
      <c r="AEF191" s="62"/>
      <c r="AEG191" s="325"/>
      <c r="AEH191" s="325"/>
      <c r="AEI191" s="325"/>
      <c r="AEJ191" s="325"/>
      <c r="AEK191" s="325"/>
      <c r="AEL191" s="325"/>
      <c r="AEM191" s="325"/>
      <c r="AEN191" s="325"/>
      <c r="AEO191" s="325"/>
      <c r="AEP191" s="325"/>
      <c r="AEQ191" s="325"/>
      <c r="AER191" s="325"/>
      <c r="AES191" s="325"/>
      <c r="AET191" s="325"/>
      <c r="AEU191" s="325"/>
      <c r="AEV191" s="325"/>
      <c r="AEW191" s="325"/>
      <c r="AEX191" s="324"/>
      <c r="AEY191" s="62"/>
      <c r="AEZ191" s="62"/>
      <c r="AFA191" s="62"/>
      <c r="AFB191" s="62"/>
      <c r="AFC191" s="62"/>
      <c r="AFD191" s="62"/>
      <c r="AFE191" s="62"/>
      <c r="AFF191" s="62"/>
      <c r="AFG191" s="62"/>
      <c r="AFH191" s="62"/>
      <c r="AFI191" s="325"/>
      <c r="AFJ191" s="325"/>
      <c r="AFK191" s="325"/>
      <c r="AFL191" s="325"/>
      <c r="AFM191" s="62"/>
      <c r="AFN191" s="325"/>
      <c r="AFO191" s="325"/>
      <c r="AFP191" s="325"/>
      <c r="AFQ191" s="325"/>
      <c r="AFR191" s="62"/>
      <c r="AFS191" s="325"/>
      <c r="AFT191" s="325"/>
      <c r="AFU191" s="325"/>
      <c r="AFV191" s="325"/>
      <c r="AFW191" s="325"/>
      <c r="AFX191" s="325"/>
      <c r="AFY191" s="325"/>
      <c r="AFZ191" s="325"/>
      <c r="AGA191" s="325"/>
      <c r="AGB191" s="325"/>
      <c r="AGC191" s="325"/>
      <c r="AGD191" s="325"/>
      <c r="AGE191" s="325"/>
      <c r="AGF191" s="325"/>
      <c r="AGG191" s="325"/>
      <c r="AGH191" s="325"/>
      <c r="AGI191" s="325"/>
      <c r="AGJ191" s="324"/>
      <c r="AGK191" s="62"/>
      <c r="AGL191" s="62"/>
      <c r="AGM191" s="62"/>
      <c r="AGN191" s="62"/>
      <c r="AGO191" s="62"/>
      <c r="AGP191" s="62"/>
      <c r="AGQ191" s="62"/>
      <c r="AGR191" s="62"/>
      <c r="AGS191" s="62"/>
      <c r="AGT191" s="62"/>
      <c r="AGU191" s="325"/>
      <c r="AGV191" s="325"/>
      <c r="AGW191" s="325"/>
      <c r="AGX191" s="325"/>
      <c r="AGY191" s="62"/>
      <c r="AGZ191" s="325"/>
      <c r="AHA191" s="325"/>
      <c r="AHB191" s="325"/>
      <c r="AHC191" s="325"/>
      <c r="AHD191" s="62"/>
      <c r="AHE191" s="325"/>
      <c r="AHF191" s="325"/>
      <c r="AHG191" s="325"/>
      <c r="AHH191" s="325"/>
      <c r="AHI191" s="325"/>
      <c r="AHJ191" s="325"/>
      <c r="AHK191" s="325"/>
      <c r="AHL191" s="325"/>
      <c r="AHM191" s="325"/>
      <c r="AHN191" s="325"/>
      <c r="AHO191" s="325"/>
      <c r="AHP191" s="325"/>
      <c r="AHQ191" s="325"/>
      <c r="AHR191" s="325"/>
      <c r="AHS191" s="325"/>
      <c r="AHT191" s="325"/>
      <c r="AHU191" s="325"/>
      <c r="AHV191" s="324"/>
      <c r="AHW191" s="62"/>
      <c r="AHX191" s="62"/>
      <c r="AHY191" s="62"/>
      <c r="AHZ191" s="62"/>
      <c r="AIA191" s="62"/>
      <c r="AIB191" s="62"/>
      <c r="AIC191" s="62"/>
      <c r="AID191" s="62"/>
      <c r="AIE191" s="62"/>
      <c r="AIF191" s="62"/>
      <c r="AIG191" s="325"/>
      <c r="AIH191" s="325"/>
      <c r="AII191" s="325"/>
      <c r="AIJ191" s="325"/>
      <c r="AIK191" s="62"/>
      <c r="AIL191" s="325"/>
      <c r="AIM191" s="325"/>
      <c r="AIN191" s="325"/>
      <c r="AIO191" s="325"/>
      <c r="AIP191" s="62"/>
      <c r="AIQ191" s="325"/>
      <c r="AIR191" s="325"/>
      <c r="AIS191" s="325"/>
      <c r="AIT191" s="325"/>
      <c r="AIU191" s="325"/>
      <c r="AIV191" s="325"/>
      <c r="AIW191" s="325"/>
      <c r="AIX191" s="325"/>
      <c r="AIY191" s="325"/>
      <c r="AIZ191" s="325"/>
      <c r="AJA191" s="325"/>
      <c r="AJB191" s="325"/>
      <c r="AJC191" s="325"/>
      <c r="AJD191" s="325"/>
      <c r="AJE191" s="325"/>
      <c r="AJF191" s="325"/>
      <c r="AJG191" s="325"/>
      <c r="AJH191" s="324"/>
      <c r="AJI191" s="62"/>
      <c r="AJJ191" s="62"/>
      <c r="AJK191" s="62"/>
      <c r="AJL191" s="62"/>
      <c r="AJM191" s="62"/>
      <c r="AJN191" s="62"/>
      <c r="AJO191" s="62"/>
      <c r="AJP191" s="62"/>
      <c r="AJQ191" s="62"/>
      <c r="AJR191" s="62"/>
      <c r="AJS191" s="325"/>
      <c r="AJT191" s="325"/>
      <c r="AJU191" s="325"/>
      <c r="AJV191" s="325"/>
      <c r="AJW191" s="62"/>
      <c r="AJX191" s="325"/>
      <c r="AJY191" s="325"/>
      <c r="AJZ191" s="325"/>
      <c r="AKA191" s="325"/>
      <c r="AKB191" s="62"/>
      <c r="AKC191" s="325"/>
      <c r="AKD191" s="325"/>
      <c r="AKE191" s="325"/>
      <c r="AKF191" s="325"/>
      <c r="AKG191" s="325"/>
      <c r="AKH191" s="325"/>
      <c r="AKI191" s="325"/>
      <c r="AKJ191" s="325"/>
      <c r="AKK191" s="325"/>
      <c r="AKL191" s="325"/>
      <c r="AKM191" s="325"/>
      <c r="AKN191" s="325"/>
      <c r="AKO191" s="325"/>
      <c r="AKP191" s="325"/>
      <c r="AKQ191" s="325"/>
      <c r="AKR191" s="325"/>
      <c r="AKS191" s="325"/>
      <c r="AKT191" s="324"/>
      <c r="AKU191" s="62"/>
      <c r="AKV191" s="62"/>
      <c r="AKW191" s="62"/>
      <c r="AKX191" s="62"/>
      <c r="AKY191" s="62"/>
      <c r="AKZ191" s="62"/>
      <c r="ALA191" s="62"/>
      <c r="ALB191" s="62"/>
      <c r="ALC191" s="62"/>
      <c r="ALD191" s="62"/>
      <c r="ALE191" s="325"/>
      <c r="ALF191" s="325"/>
      <c r="ALG191" s="325"/>
      <c r="ALH191" s="325"/>
      <c r="ALI191" s="62"/>
      <c r="ALJ191" s="325"/>
      <c r="ALK191" s="325"/>
      <c r="ALL191" s="325"/>
      <c r="ALM191" s="325"/>
      <c r="ALN191" s="62"/>
      <c r="ALO191" s="325"/>
      <c r="ALP191" s="325"/>
      <c r="ALQ191" s="325"/>
      <c r="ALR191" s="325"/>
      <c r="ALS191" s="325"/>
      <c r="ALT191" s="325"/>
      <c r="ALU191" s="325"/>
      <c r="ALV191" s="325"/>
      <c r="ALW191" s="325"/>
      <c r="ALX191" s="325"/>
      <c r="ALY191" s="325"/>
      <c r="ALZ191" s="325"/>
      <c r="AMA191" s="325"/>
      <c r="AMB191" s="325"/>
      <c r="AMC191" s="325"/>
      <c r="AMD191" s="325"/>
      <c r="AME191" s="325"/>
      <c r="AMF191" s="324"/>
      <c r="AMG191" s="62"/>
      <c r="AMH191" s="62"/>
      <c r="AMI191" s="62"/>
      <c r="AMJ191" s="62"/>
      <c r="AMK191" s="62"/>
      <c r="AML191" s="62"/>
      <c r="AMM191" s="62"/>
      <c r="AMN191" s="62"/>
      <c r="AMO191" s="62"/>
      <c r="AMP191" s="62"/>
      <c r="AMQ191" s="325"/>
      <c r="AMR191" s="325"/>
      <c r="AMS191" s="325"/>
      <c r="AMT191" s="325"/>
      <c r="AMU191" s="62"/>
      <c r="AMV191" s="325"/>
      <c r="AMW191" s="325"/>
      <c r="AMX191" s="325"/>
      <c r="AMY191" s="325"/>
      <c r="AMZ191" s="62"/>
      <c r="ANA191" s="325"/>
      <c r="ANB191" s="325"/>
      <c r="ANC191" s="325"/>
      <c r="AND191" s="325"/>
      <c r="ANE191" s="325"/>
      <c r="ANF191" s="325"/>
      <c r="ANG191" s="325"/>
      <c r="ANH191" s="325"/>
      <c r="ANI191" s="325"/>
      <c r="ANJ191" s="325"/>
      <c r="ANK191" s="325"/>
      <c r="ANL191" s="325"/>
      <c r="ANM191" s="325"/>
      <c r="ANN191" s="325"/>
      <c r="ANO191" s="325"/>
      <c r="ANP191" s="325"/>
      <c r="ANQ191" s="325"/>
      <c r="ANR191" s="324"/>
      <c r="ANS191" s="62"/>
      <c r="ANT191" s="62"/>
      <c r="ANU191" s="62"/>
      <c r="ANV191" s="62"/>
      <c r="ANW191" s="62"/>
      <c r="ANX191" s="62"/>
      <c r="ANY191" s="62"/>
      <c r="ANZ191" s="62"/>
      <c r="AOA191" s="62"/>
      <c r="AOB191" s="62"/>
      <c r="AOC191" s="325"/>
      <c r="AOD191" s="325"/>
      <c r="AOE191" s="325"/>
      <c r="AOF191" s="325"/>
      <c r="AOG191" s="62"/>
      <c r="AOH191" s="325"/>
      <c r="AOI191" s="325"/>
      <c r="AOJ191" s="325"/>
      <c r="AOK191" s="325"/>
      <c r="AOL191" s="62"/>
      <c r="AOM191" s="325"/>
      <c r="AON191" s="325"/>
      <c r="AOO191" s="325"/>
      <c r="AOP191" s="325"/>
      <c r="AOQ191" s="325"/>
      <c r="AOR191" s="325"/>
      <c r="AOS191" s="325"/>
      <c r="AOT191" s="325"/>
      <c r="AOU191" s="325"/>
      <c r="AOV191" s="325"/>
      <c r="AOW191" s="325"/>
      <c r="AOX191" s="325"/>
      <c r="AOY191" s="325"/>
      <c r="AOZ191" s="325"/>
      <c r="APA191" s="325"/>
      <c r="APB191" s="325"/>
      <c r="APC191" s="325"/>
      <c r="APD191" s="324"/>
      <c r="APE191" s="62"/>
      <c r="APF191" s="62"/>
      <c r="APG191" s="62"/>
      <c r="APH191" s="62"/>
      <c r="API191" s="62"/>
      <c r="APJ191" s="62"/>
      <c r="APK191" s="62"/>
      <c r="APL191" s="62"/>
      <c r="APM191" s="62"/>
      <c r="APN191" s="62"/>
      <c r="APO191" s="325"/>
      <c r="APP191" s="325"/>
      <c r="APQ191" s="325"/>
      <c r="APR191" s="325"/>
      <c r="APS191" s="62"/>
      <c r="APT191" s="325"/>
      <c r="APU191" s="325"/>
      <c r="APV191" s="325"/>
      <c r="APW191" s="325"/>
      <c r="APX191" s="62"/>
      <c r="APY191" s="325"/>
      <c r="APZ191" s="325"/>
      <c r="AQA191" s="325"/>
      <c r="AQB191" s="325"/>
      <c r="AQC191" s="325"/>
      <c r="AQD191" s="325"/>
      <c r="AQE191" s="325"/>
      <c r="AQF191" s="325"/>
      <c r="AQG191" s="325"/>
      <c r="AQH191" s="325"/>
      <c r="AQI191" s="325"/>
      <c r="AQJ191" s="325"/>
      <c r="AQK191" s="325"/>
      <c r="AQL191" s="325"/>
      <c r="AQM191" s="325"/>
      <c r="AQN191" s="325"/>
      <c r="AQO191" s="325"/>
      <c r="AQP191" s="324"/>
      <c r="AQQ191" s="62"/>
      <c r="AQR191" s="62"/>
      <c r="AQS191" s="62"/>
      <c r="AQT191" s="62"/>
      <c r="AQU191" s="62"/>
      <c r="AQV191" s="62"/>
      <c r="AQW191" s="62"/>
      <c r="AQX191" s="62"/>
      <c r="AQY191" s="62"/>
      <c r="AQZ191" s="62"/>
      <c r="ARA191" s="325"/>
      <c r="ARB191" s="325"/>
      <c r="ARC191" s="325"/>
      <c r="ARD191" s="325"/>
      <c r="ARE191" s="62"/>
      <c r="ARF191" s="325"/>
      <c r="ARG191" s="325"/>
      <c r="ARH191" s="325"/>
      <c r="ARI191" s="325"/>
      <c r="ARJ191" s="62"/>
      <c r="ARK191" s="325"/>
      <c r="ARL191" s="325"/>
      <c r="ARM191" s="325"/>
      <c r="ARN191" s="325"/>
      <c r="ARO191" s="325"/>
      <c r="ARP191" s="325"/>
      <c r="ARQ191" s="325"/>
      <c r="ARR191" s="325"/>
      <c r="ARS191" s="325"/>
      <c r="ART191" s="325"/>
      <c r="ARU191" s="325"/>
      <c r="ARV191" s="325"/>
      <c r="ARW191" s="325"/>
      <c r="ARX191" s="325"/>
      <c r="ARY191" s="325"/>
      <c r="ARZ191" s="325"/>
      <c r="ASA191" s="325"/>
      <c r="ASB191" s="324"/>
      <c r="ASC191" s="62"/>
      <c r="ASD191" s="62"/>
      <c r="ASE191" s="62"/>
      <c r="ASF191" s="62"/>
      <c r="ASG191" s="62"/>
      <c r="ASH191" s="62"/>
      <c r="ASI191" s="62"/>
      <c r="ASJ191" s="62"/>
      <c r="ASK191" s="62"/>
      <c r="ASL191" s="62"/>
      <c r="ASM191" s="325"/>
      <c r="ASN191" s="325"/>
      <c r="ASO191" s="325"/>
      <c r="ASP191" s="325"/>
      <c r="ASQ191" s="62"/>
      <c r="ASR191" s="325"/>
      <c r="ASS191" s="325"/>
      <c r="AST191" s="325"/>
      <c r="ASU191" s="325"/>
      <c r="ASV191" s="62"/>
      <c r="ASW191" s="325"/>
      <c r="ASX191" s="325"/>
      <c r="ASY191" s="325"/>
      <c r="ASZ191" s="325"/>
      <c r="ATA191" s="325"/>
      <c r="ATB191" s="325"/>
      <c r="ATC191" s="325"/>
      <c r="ATD191" s="325"/>
      <c r="ATE191" s="325"/>
      <c r="ATF191" s="325"/>
      <c r="ATG191" s="325"/>
      <c r="ATH191" s="325"/>
      <c r="ATI191" s="325"/>
      <c r="ATJ191" s="325"/>
      <c r="ATK191" s="325"/>
      <c r="ATL191" s="325"/>
      <c r="ATM191" s="325"/>
      <c r="ATN191" s="324"/>
      <c r="ATO191" s="62"/>
      <c r="ATP191" s="62"/>
      <c r="ATQ191" s="62"/>
      <c r="ATR191" s="62"/>
      <c r="ATS191" s="62"/>
      <c r="ATT191" s="62"/>
      <c r="ATU191" s="62"/>
      <c r="ATV191" s="62"/>
      <c r="ATW191" s="62"/>
      <c r="ATX191" s="62"/>
      <c r="ATY191" s="325"/>
      <c r="ATZ191" s="325"/>
      <c r="AUA191" s="325"/>
      <c r="AUB191" s="325"/>
      <c r="AUC191" s="62"/>
      <c r="AUD191" s="325"/>
      <c r="AUE191" s="325"/>
      <c r="AUF191" s="325"/>
      <c r="AUG191" s="325"/>
      <c r="AUH191" s="62"/>
      <c r="AUI191" s="325"/>
      <c r="AUJ191" s="325"/>
      <c r="AUK191" s="325"/>
      <c r="AUL191" s="325"/>
      <c r="AUM191" s="325"/>
      <c r="AUN191" s="325"/>
      <c r="AUO191" s="325"/>
      <c r="AUP191" s="325"/>
      <c r="AUQ191" s="325"/>
      <c r="AUR191" s="325"/>
      <c r="AUS191" s="325"/>
      <c r="AUT191" s="325"/>
      <c r="AUU191" s="325"/>
      <c r="AUV191" s="325"/>
      <c r="AUW191" s="325"/>
      <c r="AUX191" s="325"/>
      <c r="AUY191" s="325"/>
      <c r="AUZ191" s="324"/>
      <c r="AVA191" s="62"/>
      <c r="AVB191" s="62"/>
      <c r="AVC191" s="62"/>
      <c r="AVD191" s="62"/>
      <c r="AVE191" s="62"/>
      <c r="AVF191" s="62"/>
      <c r="AVG191" s="62"/>
      <c r="AVH191" s="62"/>
      <c r="AVI191" s="62"/>
      <c r="AVJ191" s="62"/>
      <c r="AVK191" s="325"/>
      <c r="AVL191" s="325"/>
      <c r="AVM191" s="325"/>
      <c r="AVN191" s="325"/>
      <c r="AVO191" s="62"/>
      <c r="AVP191" s="325"/>
      <c r="AVQ191" s="325"/>
      <c r="AVR191" s="325"/>
      <c r="AVS191" s="325"/>
      <c r="AVT191" s="62"/>
      <c r="AVU191" s="325"/>
      <c r="AVV191" s="325"/>
      <c r="AVW191" s="325"/>
      <c r="AVX191" s="325"/>
      <c r="AVY191" s="325"/>
      <c r="AVZ191" s="325"/>
      <c r="AWA191" s="325"/>
      <c r="AWB191" s="325"/>
      <c r="AWC191" s="325"/>
      <c r="AWD191" s="325"/>
      <c r="AWE191" s="325"/>
      <c r="AWF191" s="325"/>
      <c r="AWG191" s="325"/>
      <c r="AWH191" s="325"/>
      <c r="AWI191" s="325"/>
      <c r="AWJ191" s="325"/>
      <c r="AWK191" s="325"/>
      <c r="AWL191" s="324"/>
      <c r="AWM191" s="62"/>
      <c r="AWN191" s="62"/>
      <c r="AWO191" s="62"/>
      <c r="AWP191" s="62"/>
      <c r="AWQ191" s="62"/>
      <c r="AWR191" s="62"/>
      <c r="AWS191" s="62"/>
      <c r="AWT191" s="62"/>
      <c r="AWU191" s="62"/>
      <c r="AWV191" s="62"/>
      <c r="AWW191" s="325"/>
      <c r="AWX191" s="325"/>
      <c r="AWY191" s="325"/>
      <c r="AWZ191" s="325"/>
      <c r="AXA191" s="62"/>
      <c r="AXB191" s="325"/>
      <c r="AXC191" s="325"/>
      <c r="AXD191" s="325"/>
      <c r="AXE191" s="325"/>
      <c r="AXF191" s="62"/>
      <c r="AXG191" s="325"/>
      <c r="AXH191" s="325"/>
      <c r="AXI191" s="325"/>
      <c r="AXJ191" s="325"/>
      <c r="AXK191" s="325"/>
      <c r="AXL191" s="325"/>
      <c r="AXM191" s="325"/>
      <c r="AXN191" s="325"/>
      <c r="AXO191" s="325"/>
      <c r="AXP191" s="325"/>
      <c r="AXQ191" s="325"/>
      <c r="AXR191" s="325"/>
      <c r="AXS191" s="325"/>
      <c r="AXT191" s="325"/>
      <c r="AXU191" s="325"/>
      <c r="AXV191" s="325"/>
      <c r="AXW191" s="325"/>
      <c r="AXX191" s="324"/>
      <c r="AXY191" s="62"/>
      <c r="AXZ191" s="62"/>
      <c r="AYA191" s="62"/>
      <c r="AYB191" s="62"/>
      <c r="AYC191" s="62"/>
      <c r="AYD191" s="62"/>
      <c r="AYE191" s="62"/>
      <c r="AYF191" s="62"/>
      <c r="AYG191" s="62"/>
      <c r="AYH191" s="62"/>
      <c r="AYI191" s="325"/>
      <c r="AYJ191" s="325"/>
      <c r="AYK191" s="325"/>
      <c r="AYL191" s="325"/>
      <c r="AYM191" s="62"/>
      <c r="AYN191" s="325"/>
      <c r="AYO191" s="325"/>
      <c r="AYP191" s="325"/>
      <c r="AYQ191" s="325"/>
      <c r="AYR191" s="62"/>
      <c r="AYS191" s="325"/>
      <c r="AYT191" s="325"/>
      <c r="AYU191" s="325"/>
      <c r="AYV191" s="325"/>
      <c r="AYW191" s="325"/>
      <c r="AYX191" s="325"/>
      <c r="AYY191" s="325"/>
      <c r="AYZ191" s="325"/>
      <c r="AZA191" s="325"/>
      <c r="AZB191" s="325"/>
      <c r="AZC191" s="325"/>
      <c r="AZD191" s="325"/>
      <c r="AZE191" s="325"/>
      <c r="AZF191" s="325"/>
      <c r="AZG191" s="325"/>
      <c r="AZH191" s="325"/>
      <c r="AZI191" s="325"/>
      <c r="AZJ191" s="324"/>
      <c r="AZK191" s="62"/>
      <c r="AZL191" s="62"/>
      <c r="AZM191" s="62"/>
      <c r="AZN191" s="62"/>
      <c r="AZO191" s="62"/>
      <c r="AZP191" s="62"/>
      <c r="AZQ191" s="62"/>
      <c r="AZR191" s="62"/>
      <c r="AZS191" s="62"/>
      <c r="AZT191" s="62"/>
      <c r="AZU191" s="325"/>
      <c r="AZV191" s="325"/>
      <c r="AZW191" s="325"/>
      <c r="AZX191" s="325"/>
      <c r="AZY191" s="62"/>
      <c r="AZZ191" s="325"/>
      <c r="BAA191" s="325"/>
      <c r="BAB191" s="325"/>
      <c r="BAC191" s="325"/>
      <c r="BAD191" s="62"/>
      <c r="BAE191" s="325"/>
      <c r="BAF191" s="325"/>
      <c r="BAG191" s="325"/>
      <c r="BAH191" s="325"/>
      <c r="BAI191" s="325"/>
      <c r="BAJ191" s="325"/>
      <c r="BAK191" s="325"/>
      <c r="BAL191" s="325"/>
      <c r="BAM191" s="325"/>
      <c r="BAN191" s="325"/>
      <c r="BAO191" s="325"/>
      <c r="BAP191" s="325"/>
      <c r="BAQ191" s="325"/>
      <c r="BAR191" s="325"/>
      <c r="BAS191" s="325"/>
      <c r="BAT191" s="325"/>
      <c r="BAU191" s="325"/>
      <c r="BAV191" s="324"/>
      <c r="BAW191" s="62"/>
      <c r="BAX191" s="62"/>
      <c r="BAY191" s="62"/>
      <c r="BAZ191" s="62"/>
      <c r="BBA191" s="62"/>
      <c r="BBB191" s="62"/>
      <c r="BBC191" s="62"/>
      <c r="BBD191" s="62"/>
      <c r="BBE191" s="62"/>
      <c r="BBF191" s="62"/>
      <c r="BBG191" s="325"/>
      <c r="BBH191" s="325"/>
      <c r="BBI191" s="325"/>
      <c r="BBJ191" s="325"/>
      <c r="BBK191" s="62"/>
      <c r="BBL191" s="325"/>
      <c r="BBM191" s="325"/>
      <c r="BBN191" s="325"/>
      <c r="BBO191" s="325"/>
      <c r="BBP191" s="62"/>
      <c r="BBQ191" s="325"/>
      <c r="BBR191" s="325"/>
      <c r="BBS191" s="325"/>
      <c r="BBT191" s="325"/>
      <c r="BBU191" s="325"/>
      <c r="BBV191" s="325"/>
      <c r="BBW191" s="325"/>
      <c r="BBX191" s="325"/>
      <c r="BBY191" s="325"/>
      <c r="BBZ191" s="325"/>
      <c r="BCA191" s="325"/>
      <c r="BCB191" s="325"/>
      <c r="BCC191" s="325"/>
      <c r="BCD191" s="325"/>
      <c r="BCE191" s="325"/>
      <c r="BCF191" s="325"/>
      <c r="BCG191" s="325"/>
      <c r="BCH191" s="324"/>
      <c r="BCI191" s="62"/>
      <c r="BCJ191" s="62"/>
      <c r="BCK191" s="62"/>
      <c r="BCL191" s="62"/>
      <c r="BCM191" s="62"/>
      <c r="BCN191" s="62"/>
      <c r="BCO191" s="62"/>
      <c r="BCP191" s="62"/>
      <c r="BCQ191" s="62"/>
      <c r="BCR191" s="62"/>
      <c r="BCS191" s="325"/>
      <c r="BCT191" s="325"/>
      <c r="BCU191" s="325"/>
      <c r="BCV191" s="325"/>
      <c r="BCW191" s="62"/>
      <c r="BCX191" s="325"/>
      <c r="BCY191" s="325"/>
      <c r="BCZ191" s="325"/>
      <c r="BDA191" s="325"/>
      <c r="BDB191" s="62"/>
      <c r="BDC191" s="325"/>
      <c r="BDD191" s="325"/>
      <c r="BDE191" s="325"/>
      <c r="BDF191" s="325"/>
      <c r="BDG191" s="325"/>
      <c r="BDH191" s="325"/>
      <c r="BDI191" s="325"/>
      <c r="BDJ191" s="325"/>
      <c r="BDK191" s="325"/>
      <c r="BDL191" s="325"/>
      <c r="BDM191" s="325"/>
      <c r="BDN191" s="325"/>
      <c r="BDO191" s="325"/>
      <c r="BDP191" s="325"/>
      <c r="BDQ191" s="325"/>
      <c r="BDR191" s="325"/>
      <c r="BDS191" s="325"/>
      <c r="BDT191" s="324"/>
      <c r="BDU191" s="62"/>
      <c r="BDV191" s="62"/>
      <c r="BDW191" s="62"/>
      <c r="BDX191" s="62"/>
      <c r="BDY191" s="62"/>
      <c r="BDZ191" s="62"/>
      <c r="BEA191" s="62"/>
      <c r="BEB191" s="62"/>
      <c r="BEC191" s="62"/>
      <c r="BED191" s="62"/>
      <c r="BEE191" s="325"/>
      <c r="BEF191" s="325"/>
      <c r="BEG191" s="325"/>
      <c r="BEH191" s="325"/>
      <c r="BEI191" s="62"/>
      <c r="BEJ191" s="325"/>
      <c r="BEK191" s="325"/>
      <c r="BEL191" s="325"/>
      <c r="BEM191" s="325"/>
      <c r="BEN191" s="62"/>
      <c r="BEO191" s="325"/>
      <c r="BEP191" s="325"/>
      <c r="BEQ191" s="325"/>
      <c r="BER191" s="325"/>
      <c r="BES191" s="325"/>
      <c r="BET191" s="325"/>
      <c r="BEU191" s="325"/>
      <c r="BEV191" s="325"/>
      <c r="BEW191" s="325"/>
      <c r="BEX191" s="325"/>
      <c r="BEY191" s="325"/>
      <c r="BEZ191" s="325"/>
      <c r="BFA191" s="325"/>
      <c r="BFB191" s="325"/>
      <c r="BFC191" s="325"/>
      <c r="BFD191" s="325"/>
      <c r="BFE191" s="325"/>
      <c r="BFF191" s="324"/>
      <c r="BFG191" s="62"/>
      <c r="BFH191" s="62"/>
      <c r="BFI191" s="62"/>
      <c r="BFJ191" s="62"/>
      <c r="BFK191" s="62"/>
      <c r="BFL191" s="62"/>
      <c r="BFM191" s="62"/>
      <c r="BFN191" s="62"/>
      <c r="BFO191" s="62"/>
      <c r="BFP191" s="62"/>
      <c r="BFQ191" s="325"/>
      <c r="BFR191" s="325"/>
      <c r="BFS191" s="325"/>
      <c r="BFT191" s="325"/>
      <c r="BFU191" s="62"/>
      <c r="BFV191" s="325"/>
      <c r="BFW191" s="325"/>
      <c r="BFX191" s="325"/>
      <c r="BFY191" s="325"/>
      <c r="BFZ191" s="62"/>
      <c r="BGA191" s="325"/>
      <c r="BGB191" s="325"/>
      <c r="BGC191" s="325"/>
      <c r="BGD191" s="325"/>
      <c r="BGE191" s="325"/>
      <c r="BGF191" s="325"/>
      <c r="BGG191" s="325"/>
      <c r="BGH191" s="325"/>
      <c r="BGI191" s="325"/>
      <c r="BGJ191" s="325"/>
      <c r="BGK191" s="325"/>
      <c r="BGL191" s="325"/>
      <c r="BGM191" s="325"/>
      <c r="BGN191" s="325"/>
      <c r="BGO191" s="325"/>
      <c r="BGP191" s="325"/>
      <c r="BGQ191" s="325"/>
      <c r="BGR191" s="324"/>
      <c r="BGS191" s="62"/>
      <c r="BGT191" s="62"/>
      <c r="BGU191" s="62"/>
      <c r="BGV191" s="62"/>
      <c r="BGW191" s="62"/>
      <c r="BGX191" s="62"/>
      <c r="BGY191" s="62"/>
      <c r="BGZ191" s="62"/>
      <c r="BHA191" s="62"/>
      <c r="BHB191" s="62"/>
      <c r="BHC191" s="325"/>
      <c r="BHD191" s="325"/>
      <c r="BHE191" s="325"/>
      <c r="BHF191" s="325"/>
      <c r="BHG191" s="62"/>
      <c r="BHH191" s="325"/>
      <c r="BHI191" s="325"/>
      <c r="BHJ191" s="325"/>
      <c r="BHK191" s="325"/>
      <c r="BHL191" s="62"/>
      <c r="BHM191" s="325"/>
      <c r="BHN191" s="325"/>
      <c r="BHO191" s="325"/>
      <c r="BHP191" s="325"/>
      <c r="BHQ191" s="325"/>
      <c r="BHR191" s="325"/>
      <c r="BHS191" s="325"/>
      <c r="BHT191" s="325"/>
      <c r="BHU191" s="325"/>
      <c r="BHV191" s="325"/>
      <c r="BHW191" s="325"/>
      <c r="BHX191" s="325"/>
      <c r="BHY191" s="325"/>
      <c r="BHZ191" s="325"/>
      <c r="BIA191" s="325"/>
      <c r="BIB191" s="325"/>
      <c r="BIC191" s="325"/>
      <c r="BID191" s="324"/>
      <c r="BIE191" s="62"/>
      <c r="BIF191" s="62"/>
      <c r="BIG191" s="62"/>
      <c r="BIH191" s="62"/>
      <c r="BII191" s="62"/>
      <c r="BIJ191" s="62"/>
      <c r="BIK191" s="62"/>
      <c r="BIL191" s="62"/>
      <c r="BIM191" s="62"/>
      <c r="BIN191" s="62"/>
      <c r="BIO191" s="325"/>
      <c r="BIP191" s="325"/>
      <c r="BIQ191" s="325"/>
      <c r="BIR191" s="325"/>
      <c r="BIS191" s="62"/>
      <c r="BIT191" s="325"/>
      <c r="BIU191" s="325"/>
      <c r="BIV191" s="325"/>
      <c r="BIW191" s="325"/>
      <c r="BIX191" s="62"/>
      <c r="BIY191" s="325"/>
      <c r="BIZ191" s="325"/>
      <c r="BJA191" s="325"/>
      <c r="BJB191" s="325"/>
      <c r="BJC191" s="325"/>
      <c r="BJD191" s="325"/>
      <c r="BJE191" s="325"/>
      <c r="BJF191" s="325"/>
      <c r="BJG191" s="325"/>
      <c r="BJH191" s="325"/>
      <c r="BJI191" s="325"/>
      <c r="BJJ191" s="325"/>
      <c r="BJK191" s="325"/>
      <c r="BJL191" s="325"/>
      <c r="BJM191" s="325"/>
      <c r="BJN191" s="325"/>
      <c r="BJO191" s="325"/>
      <c r="BJP191" s="324"/>
      <c r="BJQ191" s="62"/>
      <c r="BJR191" s="62"/>
      <c r="BJS191" s="62"/>
      <c r="BJT191" s="62"/>
      <c r="BJU191" s="62"/>
      <c r="BJV191" s="62"/>
      <c r="BJW191" s="62"/>
      <c r="BJX191" s="62"/>
      <c r="BJY191" s="62"/>
      <c r="BJZ191" s="62"/>
      <c r="BKA191" s="325"/>
      <c r="BKB191" s="325"/>
      <c r="BKC191" s="325"/>
      <c r="BKD191" s="325"/>
      <c r="BKE191" s="62"/>
      <c r="BKF191" s="325"/>
      <c r="BKG191" s="325"/>
      <c r="BKH191" s="325"/>
      <c r="BKI191" s="325"/>
      <c r="BKJ191" s="62"/>
      <c r="BKK191" s="325"/>
      <c r="BKL191" s="325"/>
      <c r="BKM191" s="325"/>
      <c r="BKN191" s="325"/>
      <c r="BKO191" s="325"/>
      <c r="BKP191" s="325"/>
      <c r="BKQ191" s="325"/>
      <c r="BKR191" s="325"/>
      <c r="BKS191" s="325"/>
      <c r="BKT191" s="325"/>
      <c r="BKU191" s="325"/>
      <c r="BKV191" s="325"/>
      <c r="BKW191" s="325"/>
      <c r="BKX191" s="325"/>
      <c r="BKY191" s="325"/>
      <c r="BKZ191" s="325"/>
      <c r="BLA191" s="325"/>
      <c r="BLB191" s="324"/>
      <c r="BLC191" s="62"/>
      <c r="BLD191" s="62"/>
      <c r="BLE191" s="62"/>
      <c r="BLF191" s="62"/>
      <c r="BLG191" s="62"/>
      <c r="BLH191" s="62"/>
      <c r="BLI191" s="62"/>
      <c r="BLJ191" s="62"/>
      <c r="BLK191" s="62"/>
      <c r="BLL191" s="62"/>
      <c r="BLM191" s="325"/>
      <c r="BLN191" s="325"/>
      <c r="BLO191" s="325"/>
      <c r="BLP191" s="325"/>
      <c r="BLQ191" s="62"/>
      <c r="BLR191" s="325"/>
      <c r="BLS191" s="325"/>
      <c r="BLT191" s="325"/>
      <c r="BLU191" s="325"/>
      <c r="BLV191" s="62"/>
      <c r="BLW191" s="325"/>
      <c r="BLX191" s="325"/>
      <c r="BLY191" s="325"/>
      <c r="BLZ191" s="325"/>
      <c r="BMA191" s="325"/>
      <c r="BMB191" s="325"/>
      <c r="BMC191" s="325"/>
      <c r="BMD191" s="325"/>
      <c r="BME191" s="325"/>
      <c r="BMF191" s="325"/>
      <c r="BMG191" s="325"/>
      <c r="BMH191" s="325"/>
      <c r="BMI191" s="325"/>
      <c r="BMJ191" s="325"/>
      <c r="BMK191" s="325"/>
      <c r="BML191" s="325"/>
      <c r="BMM191" s="325"/>
      <c r="BMN191" s="324"/>
      <c r="BMO191" s="62"/>
      <c r="BMP191" s="62"/>
      <c r="BMQ191" s="62"/>
      <c r="BMR191" s="62"/>
      <c r="BMS191" s="62"/>
      <c r="BMT191" s="62"/>
      <c r="BMU191" s="62"/>
      <c r="BMV191" s="62"/>
      <c r="BMW191" s="62"/>
      <c r="BMX191" s="62"/>
      <c r="BMY191" s="325"/>
      <c r="BMZ191" s="325"/>
      <c r="BNA191" s="325"/>
      <c r="BNB191" s="325"/>
      <c r="BNC191" s="62"/>
      <c r="BND191" s="325"/>
      <c r="BNE191" s="325"/>
      <c r="BNF191" s="325"/>
      <c r="BNG191" s="325"/>
      <c r="BNH191" s="62"/>
      <c r="BNI191" s="325"/>
      <c r="BNJ191" s="325"/>
      <c r="BNK191" s="325"/>
      <c r="BNL191" s="325"/>
      <c r="BNM191" s="325"/>
      <c r="BNN191" s="325"/>
      <c r="BNO191" s="325"/>
      <c r="BNP191" s="325"/>
      <c r="BNQ191" s="325"/>
      <c r="BNR191" s="325"/>
      <c r="BNS191" s="325"/>
      <c r="BNT191" s="325"/>
      <c r="BNU191" s="325"/>
      <c r="BNV191" s="325"/>
      <c r="BNW191" s="325"/>
      <c r="BNX191" s="325"/>
      <c r="BNY191" s="325"/>
      <c r="BNZ191" s="324"/>
      <c r="BOA191" s="62"/>
      <c r="BOB191" s="62"/>
      <c r="BOC191" s="62"/>
      <c r="BOD191" s="62"/>
      <c r="BOE191" s="62"/>
      <c r="BOF191" s="62"/>
      <c r="BOG191" s="62"/>
      <c r="BOH191" s="62"/>
      <c r="BOI191" s="62"/>
      <c r="BOJ191" s="62"/>
      <c r="BOK191" s="325"/>
      <c r="BOL191" s="325"/>
      <c r="BOM191" s="325"/>
      <c r="BON191" s="325"/>
      <c r="BOO191" s="62"/>
      <c r="BOP191" s="325"/>
      <c r="BOQ191" s="325"/>
      <c r="BOR191" s="325"/>
      <c r="BOS191" s="325"/>
      <c r="BOT191" s="62"/>
      <c r="BOU191" s="325"/>
      <c r="BOV191" s="325"/>
      <c r="BOW191" s="325"/>
      <c r="BOX191" s="325"/>
      <c r="BOY191" s="325"/>
      <c r="BOZ191" s="325"/>
      <c r="BPA191" s="325"/>
      <c r="BPB191" s="325"/>
      <c r="BPC191" s="325"/>
      <c r="BPD191" s="325"/>
      <c r="BPE191" s="325"/>
      <c r="BPF191" s="325"/>
      <c r="BPG191" s="325"/>
      <c r="BPH191" s="325"/>
      <c r="BPI191" s="325"/>
      <c r="BPJ191" s="325"/>
      <c r="BPK191" s="325"/>
      <c r="BPL191" s="324"/>
      <c r="BPM191" s="62"/>
      <c r="BPN191" s="62"/>
      <c r="BPO191" s="62"/>
      <c r="BPP191" s="62"/>
      <c r="BPQ191" s="62"/>
      <c r="BPR191" s="62"/>
      <c r="BPS191" s="62"/>
      <c r="BPT191" s="62"/>
      <c r="BPU191" s="62"/>
      <c r="BPV191" s="62"/>
      <c r="BPW191" s="325"/>
      <c r="BPX191" s="325"/>
      <c r="BPY191" s="325"/>
      <c r="BPZ191" s="325"/>
      <c r="BQA191" s="62"/>
      <c r="BQB191" s="325"/>
      <c r="BQC191" s="325"/>
      <c r="BQD191" s="325"/>
      <c r="BQE191" s="325"/>
      <c r="BQF191" s="62"/>
      <c r="BQG191" s="325"/>
      <c r="BQH191" s="325"/>
      <c r="BQI191" s="325"/>
      <c r="BQJ191" s="325"/>
      <c r="BQK191" s="325"/>
      <c r="BQL191" s="325"/>
      <c r="BQM191" s="325"/>
      <c r="BQN191" s="325"/>
      <c r="BQO191" s="325"/>
      <c r="BQP191" s="325"/>
      <c r="BQQ191" s="325"/>
      <c r="BQR191" s="325"/>
      <c r="BQS191" s="325"/>
      <c r="BQT191" s="325"/>
      <c r="BQU191" s="325"/>
      <c r="BQV191" s="325"/>
      <c r="BQW191" s="325"/>
      <c r="BQX191" s="324"/>
      <c r="BQY191" s="62"/>
      <c r="BQZ191" s="62"/>
      <c r="BRA191" s="62"/>
      <c r="BRB191" s="62"/>
      <c r="BRC191" s="62"/>
      <c r="BRD191" s="62"/>
      <c r="BRE191" s="62"/>
      <c r="BRF191" s="62"/>
      <c r="BRG191" s="62"/>
      <c r="BRH191" s="62"/>
      <c r="BRI191" s="325"/>
      <c r="BRJ191" s="325"/>
      <c r="BRK191" s="325"/>
      <c r="BRL191" s="325"/>
      <c r="BRM191" s="62"/>
      <c r="BRN191" s="325"/>
      <c r="BRO191" s="325"/>
      <c r="BRP191" s="325"/>
      <c r="BRQ191" s="325"/>
      <c r="BRR191" s="62"/>
      <c r="BRS191" s="325"/>
      <c r="BRT191" s="325"/>
      <c r="BRU191" s="325"/>
      <c r="BRV191" s="325"/>
      <c r="BRW191" s="325"/>
      <c r="BRX191" s="325"/>
      <c r="BRY191" s="325"/>
      <c r="BRZ191" s="325"/>
      <c r="BSA191" s="325"/>
      <c r="BSB191" s="325"/>
      <c r="BSC191" s="325"/>
      <c r="BSD191" s="325"/>
      <c r="BSE191" s="325"/>
      <c r="BSF191" s="325"/>
      <c r="BSG191" s="325"/>
      <c r="BSH191" s="325"/>
      <c r="BSI191" s="325"/>
      <c r="BSJ191" s="324"/>
      <c r="BSK191" s="62"/>
      <c r="BSL191" s="62"/>
      <c r="BSM191" s="62"/>
      <c r="BSN191" s="62"/>
      <c r="BSO191" s="62"/>
      <c r="BSP191" s="62"/>
      <c r="BSQ191" s="62"/>
      <c r="BSR191" s="62"/>
      <c r="BSS191" s="62"/>
      <c r="BST191" s="62"/>
      <c r="BSU191" s="325"/>
      <c r="BSV191" s="325"/>
      <c r="BSW191" s="325"/>
      <c r="BSX191" s="325"/>
      <c r="BSY191" s="62"/>
      <c r="BSZ191" s="325"/>
      <c r="BTA191" s="325"/>
      <c r="BTB191" s="325"/>
      <c r="BTC191" s="325"/>
      <c r="BTD191" s="62"/>
      <c r="BTE191" s="325"/>
      <c r="BTF191" s="325"/>
      <c r="BTG191" s="325"/>
      <c r="BTH191" s="325"/>
      <c r="BTI191" s="325"/>
      <c r="BTJ191" s="325"/>
      <c r="BTK191" s="325"/>
      <c r="BTL191" s="325"/>
      <c r="BTM191" s="325"/>
      <c r="BTN191" s="325"/>
      <c r="BTO191" s="325"/>
      <c r="BTP191" s="325"/>
      <c r="BTQ191" s="325"/>
      <c r="BTR191" s="325"/>
      <c r="BTS191" s="325"/>
      <c r="BTT191" s="325"/>
      <c r="BTU191" s="325"/>
      <c r="BTV191" s="324"/>
      <c r="BTW191" s="62"/>
      <c r="BTX191" s="62"/>
      <c r="BTY191" s="62"/>
      <c r="BTZ191" s="62"/>
      <c r="BUA191" s="62"/>
      <c r="BUB191" s="62"/>
      <c r="BUC191" s="62"/>
      <c r="BUD191" s="62"/>
      <c r="BUE191" s="62"/>
      <c r="BUF191" s="62"/>
      <c r="BUG191" s="325"/>
      <c r="BUH191" s="325"/>
      <c r="BUI191" s="325"/>
      <c r="BUJ191" s="325"/>
      <c r="BUK191" s="62"/>
      <c r="BUL191" s="325"/>
      <c r="BUM191" s="325"/>
      <c r="BUN191" s="325"/>
      <c r="BUO191" s="325"/>
      <c r="BUP191" s="62"/>
      <c r="BUQ191" s="325"/>
      <c r="BUR191" s="325"/>
      <c r="BUS191" s="325"/>
      <c r="BUT191" s="325"/>
      <c r="BUU191" s="325"/>
      <c r="BUV191" s="325"/>
      <c r="BUW191" s="325"/>
      <c r="BUX191" s="325"/>
      <c r="BUY191" s="325"/>
      <c r="BUZ191" s="325"/>
      <c r="BVA191" s="325"/>
      <c r="BVB191" s="325"/>
      <c r="BVC191" s="325"/>
      <c r="BVD191" s="325"/>
      <c r="BVE191" s="325"/>
      <c r="BVF191" s="325"/>
      <c r="BVG191" s="325"/>
      <c r="BVH191" s="324"/>
      <c r="BVI191" s="62"/>
      <c r="BVJ191" s="62"/>
      <c r="BVK191" s="62"/>
      <c r="BVL191" s="62"/>
      <c r="BVM191" s="62"/>
      <c r="BVN191" s="62"/>
      <c r="BVO191" s="62"/>
      <c r="BVP191" s="62"/>
      <c r="BVQ191" s="62"/>
      <c r="BVR191" s="62"/>
      <c r="BVS191" s="325"/>
      <c r="BVT191" s="325"/>
      <c r="BVU191" s="325"/>
      <c r="BVV191" s="325"/>
      <c r="BVW191" s="62"/>
      <c r="BVX191" s="325"/>
      <c r="BVY191" s="325"/>
      <c r="BVZ191" s="325"/>
      <c r="BWA191" s="325"/>
      <c r="BWB191" s="62"/>
      <c r="BWC191" s="325"/>
      <c r="BWD191" s="325"/>
      <c r="BWE191" s="325"/>
      <c r="BWF191" s="325"/>
      <c r="BWG191" s="325"/>
      <c r="BWH191" s="325"/>
      <c r="BWI191" s="325"/>
      <c r="BWJ191" s="325"/>
      <c r="BWK191" s="325"/>
      <c r="BWL191" s="325"/>
      <c r="BWM191" s="325"/>
      <c r="BWN191" s="325"/>
      <c r="BWO191" s="325"/>
      <c r="BWP191" s="325"/>
      <c r="BWQ191" s="325"/>
      <c r="BWR191" s="325"/>
      <c r="BWS191" s="325"/>
      <c r="BWT191" s="324"/>
      <c r="BWU191" s="62"/>
      <c r="BWV191" s="62"/>
      <c r="BWW191" s="62"/>
      <c r="BWX191" s="62"/>
      <c r="BWY191" s="62"/>
      <c r="BWZ191" s="62"/>
      <c r="BXA191" s="62"/>
      <c r="BXB191" s="62"/>
      <c r="BXC191" s="62"/>
      <c r="BXD191" s="62"/>
      <c r="BXE191" s="325"/>
      <c r="BXF191" s="325"/>
      <c r="BXG191" s="325"/>
      <c r="BXH191" s="325"/>
      <c r="BXI191" s="62"/>
      <c r="BXJ191" s="325"/>
      <c r="BXK191" s="325"/>
      <c r="BXL191" s="325"/>
      <c r="BXM191" s="325"/>
      <c r="BXN191" s="62"/>
      <c r="BXO191" s="325"/>
      <c r="BXP191" s="325"/>
      <c r="BXQ191" s="325"/>
      <c r="BXR191" s="325"/>
      <c r="BXS191" s="325"/>
      <c r="BXT191" s="325"/>
      <c r="BXU191" s="325"/>
      <c r="BXV191" s="325"/>
      <c r="BXW191" s="325"/>
      <c r="BXX191" s="325"/>
      <c r="BXY191" s="325"/>
      <c r="BXZ191" s="325"/>
      <c r="BYA191" s="325"/>
      <c r="BYB191" s="325"/>
      <c r="BYC191" s="325"/>
      <c r="BYD191" s="325"/>
      <c r="BYE191" s="325"/>
      <c r="BYF191" s="324"/>
      <c r="BYG191" s="62"/>
      <c r="BYH191" s="62"/>
      <c r="BYI191" s="62"/>
      <c r="BYJ191" s="62"/>
      <c r="BYK191" s="62"/>
      <c r="BYL191" s="62"/>
      <c r="BYM191" s="62"/>
      <c r="BYN191" s="62"/>
      <c r="BYO191" s="62"/>
      <c r="BYP191" s="62"/>
      <c r="BYQ191" s="325"/>
      <c r="BYR191" s="325"/>
      <c r="BYS191" s="325"/>
      <c r="BYT191" s="325"/>
      <c r="BYU191" s="62"/>
      <c r="BYV191" s="325"/>
      <c r="BYW191" s="325"/>
      <c r="BYX191" s="325"/>
      <c r="BYY191" s="325"/>
      <c r="BYZ191" s="62"/>
      <c r="BZA191" s="325"/>
      <c r="BZB191" s="325"/>
      <c r="BZC191" s="325"/>
      <c r="BZD191" s="325"/>
      <c r="BZE191" s="325"/>
      <c r="BZF191" s="325"/>
      <c r="BZG191" s="325"/>
      <c r="BZH191" s="325"/>
      <c r="BZI191" s="325"/>
      <c r="BZJ191" s="325"/>
      <c r="BZK191" s="325"/>
      <c r="BZL191" s="325"/>
      <c r="BZM191" s="325"/>
      <c r="BZN191" s="325"/>
      <c r="BZO191" s="325"/>
      <c r="BZP191" s="325"/>
      <c r="BZQ191" s="325"/>
      <c r="BZR191" s="324"/>
      <c r="BZS191" s="62"/>
      <c r="BZT191" s="62"/>
      <c r="BZU191" s="62"/>
      <c r="BZV191" s="62"/>
      <c r="BZW191" s="62"/>
      <c r="BZX191" s="62"/>
      <c r="BZY191" s="62"/>
      <c r="BZZ191" s="62"/>
      <c r="CAA191" s="62"/>
      <c r="CAB191" s="62"/>
      <c r="CAC191" s="325"/>
      <c r="CAD191" s="325"/>
      <c r="CAE191" s="325"/>
      <c r="CAF191" s="325"/>
      <c r="CAG191" s="62"/>
      <c r="CAH191" s="325"/>
      <c r="CAI191" s="325"/>
      <c r="CAJ191" s="325"/>
      <c r="CAK191" s="325"/>
      <c r="CAL191" s="62"/>
      <c r="CAM191" s="325"/>
      <c r="CAN191" s="325"/>
      <c r="CAO191" s="325"/>
      <c r="CAP191" s="325"/>
      <c r="CAQ191" s="325"/>
      <c r="CAR191" s="325"/>
      <c r="CAS191" s="325"/>
      <c r="CAT191" s="325"/>
      <c r="CAU191" s="325"/>
      <c r="CAV191" s="325"/>
      <c r="CAW191" s="325"/>
      <c r="CAX191" s="325"/>
      <c r="CAY191" s="325"/>
      <c r="CAZ191" s="325"/>
      <c r="CBA191" s="325"/>
      <c r="CBB191" s="325"/>
      <c r="CBC191" s="325"/>
      <c r="CBD191" s="324"/>
      <c r="CBE191" s="62"/>
      <c r="CBF191" s="62"/>
      <c r="CBG191" s="62"/>
      <c r="CBH191" s="62"/>
      <c r="CBI191" s="62"/>
      <c r="CBJ191" s="62"/>
      <c r="CBK191" s="62"/>
      <c r="CBL191" s="62"/>
      <c r="CBM191" s="62"/>
      <c r="CBN191" s="62"/>
      <c r="CBO191" s="325"/>
      <c r="CBP191" s="325"/>
      <c r="CBQ191" s="325"/>
      <c r="CBR191" s="325"/>
      <c r="CBS191" s="62"/>
      <c r="CBT191" s="325"/>
      <c r="CBU191" s="325"/>
      <c r="CBV191" s="325"/>
      <c r="CBW191" s="325"/>
      <c r="CBX191" s="62"/>
      <c r="CBY191" s="325"/>
      <c r="CBZ191" s="325"/>
      <c r="CCA191" s="325"/>
      <c r="CCB191" s="325"/>
      <c r="CCC191" s="325"/>
      <c r="CCD191" s="325"/>
      <c r="CCE191" s="325"/>
      <c r="CCF191" s="325"/>
      <c r="CCG191" s="325"/>
      <c r="CCH191" s="325"/>
      <c r="CCI191" s="325"/>
      <c r="CCJ191" s="325"/>
      <c r="CCK191" s="325"/>
      <c r="CCL191" s="325"/>
      <c r="CCM191" s="325"/>
      <c r="CCN191" s="325"/>
      <c r="CCO191" s="325"/>
      <c r="CCP191" s="324"/>
      <c r="CCQ191" s="62"/>
      <c r="CCR191" s="62"/>
      <c r="CCS191" s="62"/>
      <c r="CCT191" s="62"/>
      <c r="CCU191" s="62"/>
      <c r="CCV191" s="62"/>
      <c r="CCW191" s="62"/>
      <c r="CCX191" s="62"/>
      <c r="CCY191" s="62"/>
      <c r="CCZ191" s="62"/>
      <c r="CDA191" s="325"/>
      <c r="CDB191" s="325"/>
      <c r="CDC191" s="325"/>
      <c r="CDD191" s="325"/>
      <c r="CDE191" s="62"/>
      <c r="CDF191" s="325"/>
      <c r="CDG191" s="325"/>
      <c r="CDH191" s="325"/>
      <c r="CDI191" s="325"/>
      <c r="CDJ191" s="62"/>
      <c r="CDK191" s="325"/>
      <c r="CDL191" s="325"/>
      <c r="CDM191" s="325"/>
      <c r="CDN191" s="325"/>
      <c r="CDO191" s="325"/>
      <c r="CDP191" s="325"/>
      <c r="CDQ191" s="325"/>
      <c r="CDR191" s="325"/>
      <c r="CDS191" s="325"/>
      <c r="CDT191" s="325"/>
      <c r="CDU191" s="325"/>
      <c r="CDV191" s="325"/>
      <c r="CDW191" s="325"/>
      <c r="CDX191" s="325"/>
      <c r="CDY191" s="325"/>
      <c r="CDZ191" s="325"/>
      <c r="CEA191" s="325"/>
      <c r="CEB191" s="324"/>
      <c r="CEC191" s="62"/>
      <c r="CED191" s="62"/>
      <c r="CEE191" s="62"/>
      <c r="CEF191" s="62"/>
      <c r="CEG191" s="62"/>
      <c r="CEH191" s="62"/>
      <c r="CEI191" s="62"/>
      <c r="CEJ191" s="62"/>
      <c r="CEK191" s="62"/>
      <c r="CEL191" s="62"/>
      <c r="CEM191" s="325"/>
      <c r="CEN191" s="325"/>
      <c r="CEO191" s="325"/>
      <c r="CEP191" s="325"/>
      <c r="CEQ191" s="62"/>
      <c r="CER191" s="325"/>
      <c r="CES191" s="325"/>
      <c r="CET191" s="325"/>
      <c r="CEU191" s="325"/>
      <c r="CEV191" s="62"/>
      <c r="CEW191" s="325"/>
      <c r="CEX191" s="325"/>
      <c r="CEY191" s="325"/>
      <c r="CEZ191" s="325"/>
      <c r="CFA191" s="325"/>
      <c r="CFB191" s="325"/>
      <c r="CFC191" s="325"/>
      <c r="CFD191" s="325"/>
      <c r="CFE191" s="325"/>
      <c r="CFF191" s="325"/>
      <c r="CFG191" s="325"/>
      <c r="CFH191" s="325"/>
      <c r="CFI191" s="325"/>
      <c r="CFJ191" s="325"/>
      <c r="CFK191" s="325"/>
      <c r="CFL191" s="325"/>
      <c r="CFM191" s="325"/>
      <c r="CFN191" s="324"/>
      <c r="CFO191" s="62"/>
      <c r="CFP191" s="62"/>
      <c r="CFQ191" s="62"/>
      <c r="CFR191" s="62"/>
      <c r="CFS191" s="62"/>
      <c r="CFT191" s="62"/>
      <c r="CFU191" s="62"/>
      <c r="CFV191" s="62"/>
      <c r="CFW191" s="62"/>
      <c r="CFX191" s="62"/>
      <c r="CFY191" s="325"/>
      <c r="CFZ191" s="325"/>
      <c r="CGA191" s="325"/>
      <c r="CGB191" s="325"/>
      <c r="CGC191" s="62"/>
      <c r="CGD191" s="325"/>
      <c r="CGE191" s="325"/>
      <c r="CGF191" s="325"/>
      <c r="CGG191" s="325"/>
      <c r="CGH191" s="62"/>
      <c r="CGI191" s="325"/>
      <c r="CGJ191" s="325"/>
      <c r="CGK191" s="325"/>
      <c r="CGL191" s="325"/>
      <c r="CGM191" s="325"/>
      <c r="CGN191" s="325"/>
      <c r="CGO191" s="325"/>
      <c r="CGP191" s="325"/>
      <c r="CGQ191" s="325"/>
      <c r="CGR191" s="325"/>
      <c r="CGS191" s="325"/>
      <c r="CGT191" s="325"/>
      <c r="CGU191" s="325"/>
      <c r="CGV191" s="325"/>
      <c r="CGW191" s="325"/>
      <c r="CGX191" s="325"/>
      <c r="CGY191" s="325"/>
      <c r="CGZ191" s="324"/>
      <c r="CHA191" s="62"/>
      <c r="CHB191" s="62"/>
      <c r="CHC191" s="62"/>
      <c r="CHD191" s="62"/>
      <c r="CHE191" s="62"/>
      <c r="CHF191" s="62"/>
      <c r="CHG191" s="62"/>
      <c r="CHH191" s="62"/>
      <c r="CHI191" s="62"/>
      <c r="CHJ191" s="62"/>
      <c r="CHK191" s="325"/>
      <c r="CHL191" s="325"/>
      <c r="CHM191" s="325"/>
      <c r="CHN191" s="325"/>
      <c r="CHO191" s="62"/>
      <c r="CHP191" s="325"/>
      <c r="CHQ191" s="325"/>
      <c r="CHR191" s="325"/>
      <c r="CHS191" s="325"/>
      <c r="CHT191" s="62"/>
      <c r="CHU191" s="325"/>
      <c r="CHV191" s="325"/>
      <c r="CHW191" s="325"/>
      <c r="CHX191" s="325"/>
      <c r="CHY191" s="325"/>
      <c r="CHZ191" s="325"/>
      <c r="CIA191" s="325"/>
      <c r="CIB191" s="325"/>
      <c r="CIC191" s="325"/>
      <c r="CID191" s="325"/>
      <c r="CIE191" s="325"/>
      <c r="CIF191" s="325"/>
      <c r="CIG191" s="325"/>
      <c r="CIH191" s="325"/>
      <c r="CII191" s="325"/>
      <c r="CIJ191" s="325"/>
      <c r="CIK191" s="325"/>
      <c r="CIL191" s="324"/>
      <c r="CIM191" s="62"/>
      <c r="CIN191" s="62"/>
      <c r="CIO191" s="62"/>
      <c r="CIP191" s="62"/>
      <c r="CIQ191" s="62"/>
      <c r="CIR191" s="62"/>
      <c r="CIS191" s="62"/>
      <c r="CIT191" s="62"/>
      <c r="CIU191" s="62"/>
      <c r="CIV191" s="62"/>
      <c r="CIW191" s="325"/>
      <c r="CIX191" s="325"/>
      <c r="CIY191" s="325"/>
      <c r="CIZ191" s="325"/>
      <c r="CJA191" s="62"/>
      <c r="CJB191" s="325"/>
      <c r="CJC191" s="325"/>
      <c r="CJD191" s="325"/>
      <c r="CJE191" s="325"/>
      <c r="CJF191" s="62"/>
      <c r="CJG191" s="325"/>
      <c r="CJH191" s="325"/>
      <c r="CJI191" s="325"/>
      <c r="CJJ191" s="325"/>
      <c r="CJK191" s="325"/>
      <c r="CJL191" s="325"/>
      <c r="CJM191" s="325"/>
      <c r="CJN191" s="325"/>
      <c r="CJO191" s="325"/>
      <c r="CJP191" s="325"/>
      <c r="CJQ191" s="325"/>
      <c r="CJR191" s="325"/>
      <c r="CJS191" s="325"/>
      <c r="CJT191" s="325"/>
      <c r="CJU191" s="325"/>
      <c r="CJV191" s="325"/>
      <c r="CJW191" s="325"/>
      <c r="CJX191" s="324"/>
      <c r="CJY191" s="62"/>
      <c r="CJZ191" s="62"/>
      <c r="CKA191" s="62"/>
      <c r="CKB191" s="62"/>
      <c r="CKC191" s="62"/>
      <c r="CKD191" s="62"/>
      <c r="CKE191" s="62"/>
      <c r="CKF191" s="62"/>
      <c r="CKG191" s="62"/>
      <c r="CKH191" s="62"/>
      <c r="CKI191" s="325"/>
      <c r="CKJ191" s="325"/>
      <c r="CKK191" s="325"/>
      <c r="CKL191" s="325"/>
      <c r="CKM191" s="62"/>
      <c r="CKN191" s="325"/>
      <c r="CKO191" s="325"/>
      <c r="CKP191" s="325"/>
      <c r="CKQ191" s="325"/>
      <c r="CKR191" s="62"/>
      <c r="CKS191" s="325"/>
      <c r="CKT191" s="325"/>
      <c r="CKU191" s="325"/>
      <c r="CKV191" s="325"/>
      <c r="CKW191" s="325"/>
      <c r="CKX191" s="325"/>
      <c r="CKY191" s="325"/>
      <c r="CKZ191" s="325"/>
      <c r="CLA191" s="325"/>
      <c r="CLB191" s="325"/>
      <c r="CLC191" s="325"/>
      <c r="CLD191" s="325"/>
      <c r="CLE191" s="325"/>
      <c r="CLF191" s="325"/>
      <c r="CLG191" s="325"/>
      <c r="CLH191" s="325"/>
      <c r="CLI191" s="325"/>
      <c r="CLJ191" s="324"/>
      <c r="CLK191" s="62"/>
      <c r="CLL191" s="62"/>
      <c r="CLM191" s="62"/>
      <c r="CLN191" s="62"/>
      <c r="CLO191" s="62"/>
      <c r="CLP191" s="62"/>
      <c r="CLQ191" s="62"/>
      <c r="CLR191" s="62"/>
      <c r="CLS191" s="62"/>
      <c r="CLT191" s="62"/>
      <c r="CLU191" s="325"/>
      <c r="CLV191" s="325"/>
      <c r="CLW191" s="325"/>
      <c r="CLX191" s="325"/>
      <c r="CLY191" s="62"/>
      <c r="CLZ191" s="325"/>
      <c r="CMA191" s="325"/>
      <c r="CMB191" s="325"/>
      <c r="CMC191" s="325"/>
      <c r="CMD191" s="62"/>
      <c r="CME191" s="325"/>
      <c r="CMF191" s="325"/>
      <c r="CMG191" s="325"/>
      <c r="CMH191" s="325"/>
      <c r="CMI191" s="325"/>
      <c r="CMJ191" s="325"/>
      <c r="CMK191" s="325"/>
      <c r="CML191" s="325"/>
      <c r="CMM191" s="325"/>
      <c r="CMN191" s="325"/>
      <c r="CMO191" s="325"/>
      <c r="CMP191" s="325"/>
      <c r="CMQ191" s="325"/>
      <c r="CMR191" s="325"/>
      <c r="CMS191" s="325"/>
      <c r="CMT191" s="325"/>
      <c r="CMU191" s="325"/>
      <c r="CMV191" s="324"/>
      <c r="CMW191" s="62"/>
      <c r="CMX191" s="62"/>
      <c r="CMY191" s="62"/>
      <c r="CMZ191" s="62"/>
      <c r="CNA191" s="62"/>
      <c r="CNB191" s="62"/>
      <c r="CNC191" s="62"/>
      <c r="CND191" s="62"/>
      <c r="CNE191" s="62"/>
      <c r="CNF191" s="62"/>
      <c r="CNG191" s="325"/>
      <c r="CNH191" s="325"/>
      <c r="CNI191" s="325"/>
      <c r="CNJ191" s="325"/>
      <c r="CNK191" s="62"/>
      <c r="CNL191" s="325"/>
      <c r="CNM191" s="325"/>
      <c r="CNN191" s="325"/>
      <c r="CNO191" s="325"/>
      <c r="CNP191" s="62"/>
      <c r="CNQ191" s="325"/>
      <c r="CNR191" s="325"/>
      <c r="CNS191" s="325"/>
      <c r="CNT191" s="325"/>
      <c r="CNU191" s="325"/>
      <c r="CNV191" s="325"/>
      <c r="CNW191" s="325"/>
      <c r="CNX191" s="325"/>
      <c r="CNY191" s="325"/>
      <c r="CNZ191" s="325"/>
      <c r="COA191" s="325"/>
      <c r="COB191" s="325"/>
      <c r="COC191" s="325"/>
      <c r="COD191" s="325"/>
      <c r="COE191" s="325"/>
      <c r="COF191" s="325"/>
      <c r="COG191" s="325"/>
      <c r="COH191" s="324"/>
      <c r="COI191" s="62"/>
      <c r="COJ191" s="62"/>
      <c r="COK191" s="62"/>
      <c r="COL191" s="62"/>
      <c r="COM191" s="62"/>
      <c r="CON191" s="62"/>
      <c r="COO191" s="62"/>
      <c r="COP191" s="62"/>
      <c r="COQ191" s="62"/>
      <c r="COR191" s="62"/>
      <c r="COS191" s="325"/>
      <c r="COT191" s="325"/>
      <c r="COU191" s="325"/>
      <c r="COV191" s="325"/>
      <c r="COW191" s="62"/>
      <c r="COX191" s="325"/>
      <c r="COY191" s="325"/>
      <c r="COZ191" s="325"/>
      <c r="CPA191" s="325"/>
      <c r="CPB191" s="62"/>
      <c r="CPC191" s="325"/>
      <c r="CPD191" s="325"/>
      <c r="CPE191" s="325"/>
      <c r="CPF191" s="325"/>
      <c r="CPG191" s="325"/>
      <c r="CPH191" s="325"/>
      <c r="CPI191" s="325"/>
      <c r="CPJ191" s="325"/>
      <c r="CPK191" s="325"/>
      <c r="CPL191" s="325"/>
      <c r="CPM191" s="325"/>
      <c r="CPN191" s="325"/>
      <c r="CPO191" s="325"/>
      <c r="CPP191" s="325"/>
      <c r="CPQ191" s="325"/>
      <c r="CPR191" s="325"/>
      <c r="CPS191" s="325"/>
      <c r="CPT191" s="324"/>
      <c r="CPU191" s="62"/>
      <c r="CPV191" s="62"/>
      <c r="CPW191" s="62"/>
      <c r="CPX191" s="62"/>
      <c r="CPY191" s="62"/>
      <c r="CPZ191" s="62"/>
      <c r="CQA191" s="62"/>
      <c r="CQB191" s="62"/>
      <c r="CQC191" s="62"/>
      <c r="CQD191" s="62"/>
      <c r="CQE191" s="325"/>
      <c r="CQF191" s="325"/>
      <c r="CQG191" s="325"/>
      <c r="CQH191" s="325"/>
      <c r="CQI191" s="62"/>
      <c r="CQJ191" s="325"/>
      <c r="CQK191" s="325"/>
      <c r="CQL191" s="325"/>
      <c r="CQM191" s="325"/>
      <c r="CQN191" s="62"/>
      <c r="CQO191" s="325"/>
      <c r="CQP191" s="325"/>
      <c r="CQQ191" s="325"/>
      <c r="CQR191" s="325"/>
      <c r="CQS191" s="325"/>
      <c r="CQT191" s="325"/>
      <c r="CQU191" s="325"/>
      <c r="CQV191" s="325"/>
      <c r="CQW191" s="325"/>
      <c r="CQX191" s="325"/>
      <c r="CQY191" s="325"/>
      <c r="CQZ191" s="325"/>
      <c r="CRA191" s="325"/>
      <c r="CRB191" s="325"/>
      <c r="CRC191" s="325"/>
      <c r="CRD191" s="325"/>
      <c r="CRE191" s="325"/>
      <c r="CRF191" s="324"/>
      <c r="CRG191" s="62"/>
      <c r="CRH191" s="62"/>
      <c r="CRI191" s="62"/>
      <c r="CRJ191" s="62"/>
      <c r="CRK191" s="62"/>
      <c r="CRL191" s="62"/>
      <c r="CRM191" s="62"/>
      <c r="CRN191" s="62"/>
      <c r="CRO191" s="62"/>
      <c r="CRP191" s="62"/>
      <c r="CRQ191" s="325"/>
      <c r="CRR191" s="325"/>
      <c r="CRS191" s="325"/>
      <c r="CRT191" s="325"/>
      <c r="CRU191" s="62"/>
      <c r="CRV191" s="325"/>
      <c r="CRW191" s="325"/>
      <c r="CRX191" s="325"/>
      <c r="CRY191" s="325"/>
      <c r="CRZ191" s="62"/>
      <c r="CSA191" s="325"/>
      <c r="CSB191" s="325"/>
      <c r="CSC191" s="325"/>
      <c r="CSD191" s="325"/>
      <c r="CSE191" s="325"/>
      <c r="CSF191" s="325"/>
      <c r="CSG191" s="325"/>
      <c r="CSH191" s="325"/>
      <c r="CSI191" s="325"/>
      <c r="CSJ191" s="325"/>
      <c r="CSK191" s="325"/>
      <c r="CSL191" s="325"/>
      <c r="CSM191" s="325"/>
      <c r="CSN191" s="325"/>
      <c r="CSO191" s="325"/>
      <c r="CSP191" s="325"/>
      <c r="CSQ191" s="325"/>
      <c r="CSR191" s="324"/>
      <c r="CSS191" s="62"/>
      <c r="CST191" s="62"/>
      <c r="CSU191" s="62"/>
      <c r="CSV191" s="62"/>
      <c r="CSW191" s="62"/>
      <c r="CSX191" s="62"/>
      <c r="CSY191" s="62"/>
      <c r="CSZ191" s="62"/>
      <c r="CTA191" s="62"/>
      <c r="CTB191" s="62"/>
      <c r="CTC191" s="325"/>
      <c r="CTD191" s="325"/>
      <c r="CTE191" s="325"/>
      <c r="CTF191" s="325"/>
      <c r="CTG191" s="62"/>
      <c r="CTH191" s="325"/>
      <c r="CTI191" s="325"/>
      <c r="CTJ191" s="325"/>
      <c r="CTK191" s="325"/>
      <c r="CTL191" s="62"/>
      <c r="CTM191" s="325"/>
      <c r="CTN191" s="325"/>
      <c r="CTO191" s="325"/>
      <c r="CTP191" s="325"/>
      <c r="CTQ191" s="325"/>
      <c r="CTR191" s="325"/>
      <c r="CTS191" s="325"/>
      <c r="CTT191" s="325"/>
      <c r="CTU191" s="325"/>
      <c r="CTV191" s="325"/>
      <c r="CTW191" s="325"/>
      <c r="CTX191" s="325"/>
      <c r="CTY191" s="325"/>
      <c r="CTZ191" s="325"/>
      <c r="CUA191" s="325"/>
      <c r="CUB191" s="325"/>
      <c r="CUC191" s="325"/>
      <c r="CUD191" s="324"/>
      <c r="CUE191" s="62"/>
      <c r="CUF191" s="62"/>
      <c r="CUG191" s="62"/>
      <c r="CUH191" s="62"/>
      <c r="CUI191" s="62"/>
      <c r="CUJ191" s="62"/>
      <c r="CUK191" s="62"/>
      <c r="CUL191" s="62"/>
      <c r="CUM191" s="62"/>
      <c r="CUN191" s="62"/>
      <c r="CUO191" s="325"/>
      <c r="CUP191" s="325"/>
      <c r="CUQ191" s="325"/>
      <c r="CUR191" s="325"/>
      <c r="CUS191" s="62"/>
      <c r="CUT191" s="325"/>
      <c r="CUU191" s="325"/>
      <c r="CUV191" s="325"/>
      <c r="CUW191" s="325"/>
      <c r="CUX191" s="62"/>
      <c r="CUY191" s="325"/>
      <c r="CUZ191" s="325"/>
      <c r="CVA191" s="325"/>
      <c r="CVB191" s="325"/>
      <c r="CVC191" s="325"/>
      <c r="CVD191" s="325"/>
      <c r="CVE191" s="325"/>
      <c r="CVF191" s="325"/>
      <c r="CVG191" s="325"/>
      <c r="CVH191" s="325"/>
      <c r="CVI191" s="325"/>
      <c r="CVJ191" s="325"/>
      <c r="CVK191" s="325"/>
      <c r="CVL191" s="325"/>
      <c r="CVM191" s="325"/>
      <c r="CVN191" s="325"/>
      <c r="CVO191" s="325"/>
      <c r="CVP191" s="324"/>
      <c r="CVQ191" s="62"/>
      <c r="CVR191" s="62"/>
      <c r="CVS191" s="62"/>
      <c r="CVT191" s="62"/>
      <c r="CVU191" s="62"/>
      <c r="CVV191" s="62"/>
      <c r="CVW191" s="62"/>
      <c r="CVX191" s="62"/>
      <c r="CVY191" s="62"/>
      <c r="CVZ191" s="62"/>
      <c r="CWA191" s="325"/>
      <c r="CWB191" s="325"/>
      <c r="CWC191" s="325"/>
      <c r="CWD191" s="325"/>
      <c r="CWE191" s="62"/>
      <c r="CWF191" s="325"/>
      <c r="CWG191" s="325"/>
      <c r="CWH191" s="325"/>
      <c r="CWI191" s="325"/>
      <c r="CWJ191" s="62"/>
      <c r="CWK191" s="325"/>
      <c r="CWL191" s="325"/>
      <c r="CWM191" s="325"/>
      <c r="CWN191" s="325"/>
      <c r="CWO191" s="325"/>
      <c r="CWP191" s="325"/>
      <c r="CWQ191" s="325"/>
      <c r="CWR191" s="325"/>
      <c r="CWS191" s="325"/>
      <c r="CWT191" s="325"/>
      <c r="CWU191" s="325"/>
      <c r="CWV191" s="325"/>
      <c r="CWW191" s="325"/>
      <c r="CWX191" s="325"/>
      <c r="CWY191" s="325"/>
      <c r="CWZ191" s="325"/>
      <c r="CXA191" s="325"/>
      <c r="CXB191" s="324"/>
      <c r="CXC191" s="62"/>
      <c r="CXD191" s="62"/>
      <c r="CXE191" s="62"/>
      <c r="CXF191" s="62"/>
      <c r="CXG191" s="62"/>
      <c r="CXH191" s="62"/>
      <c r="CXI191" s="62"/>
      <c r="CXJ191" s="62"/>
      <c r="CXK191" s="62"/>
      <c r="CXL191" s="62"/>
      <c r="CXM191" s="325"/>
      <c r="CXN191" s="325"/>
      <c r="CXO191" s="325"/>
      <c r="CXP191" s="325"/>
      <c r="CXQ191" s="62"/>
      <c r="CXR191" s="325"/>
      <c r="CXS191" s="325"/>
      <c r="CXT191" s="325"/>
      <c r="CXU191" s="325"/>
      <c r="CXV191" s="62"/>
      <c r="CXW191" s="325"/>
      <c r="CXX191" s="325"/>
      <c r="CXY191" s="325"/>
      <c r="CXZ191" s="325"/>
      <c r="CYA191" s="325"/>
      <c r="CYB191" s="325"/>
      <c r="CYC191" s="325"/>
      <c r="CYD191" s="325"/>
      <c r="CYE191" s="325"/>
      <c r="CYF191" s="325"/>
      <c r="CYG191" s="325"/>
      <c r="CYH191" s="325"/>
      <c r="CYI191" s="325"/>
      <c r="CYJ191" s="325"/>
      <c r="CYK191" s="325"/>
      <c r="CYL191" s="325"/>
      <c r="CYM191" s="325"/>
      <c r="CYN191" s="324"/>
      <c r="CYO191" s="62"/>
      <c r="CYP191" s="62"/>
      <c r="CYQ191" s="62"/>
      <c r="CYR191" s="62"/>
      <c r="CYS191" s="62"/>
      <c r="CYT191" s="62"/>
      <c r="CYU191" s="62"/>
      <c r="CYV191" s="62"/>
      <c r="CYW191" s="62"/>
      <c r="CYX191" s="62"/>
      <c r="CYY191" s="325"/>
      <c r="CYZ191" s="325"/>
      <c r="CZA191" s="325"/>
      <c r="CZB191" s="325"/>
      <c r="CZC191" s="62"/>
      <c r="CZD191" s="325"/>
      <c r="CZE191" s="325"/>
      <c r="CZF191" s="325"/>
      <c r="CZG191" s="325"/>
      <c r="CZH191" s="62"/>
      <c r="CZI191" s="325"/>
      <c r="CZJ191" s="325"/>
      <c r="CZK191" s="325"/>
      <c r="CZL191" s="325"/>
      <c r="CZM191" s="325"/>
      <c r="CZN191" s="325"/>
      <c r="CZO191" s="325"/>
      <c r="CZP191" s="325"/>
      <c r="CZQ191" s="325"/>
      <c r="CZR191" s="325"/>
      <c r="CZS191" s="325"/>
      <c r="CZT191" s="325"/>
      <c r="CZU191" s="325"/>
      <c r="CZV191" s="325"/>
      <c r="CZW191" s="325"/>
      <c r="CZX191" s="325"/>
      <c r="CZY191" s="325"/>
      <c r="CZZ191" s="324"/>
      <c r="DAA191" s="62"/>
      <c r="DAB191" s="62"/>
      <c r="DAC191" s="62"/>
      <c r="DAD191" s="62"/>
      <c r="DAE191" s="62"/>
      <c r="DAF191" s="62"/>
      <c r="DAG191" s="62"/>
      <c r="DAH191" s="62"/>
      <c r="DAI191" s="62"/>
      <c r="DAJ191" s="62"/>
      <c r="DAK191" s="325"/>
      <c r="DAL191" s="325"/>
      <c r="DAM191" s="325"/>
      <c r="DAN191" s="325"/>
      <c r="DAO191" s="62"/>
      <c r="DAP191" s="325"/>
      <c r="DAQ191" s="325"/>
      <c r="DAR191" s="325"/>
      <c r="DAS191" s="325"/>
      <c r="DAT191" s="62"/>
      <c r="DAU191" s="325"/>
      <c r="DAV191" s="325"/>
      <c r="DAW191" s="325"/>
      <c r="DAX191" s="325"/>
      <c r="DAY191" s="325"/>
      <c r="DAZ191" s="325"/>
      <c r="DBA191" s="325"/>
      <c r="DBB191" s="325"/>
      <c r="DBC191" s="325"/>
      <c r="DBD191" s="325"/>
      <c r="DBE191" s="325"/>
      <c r="DBF191" s="325"/>
      <c r="DBG191" s="325"/>
      <c r="DBH191" s="325"/>
      <c r="DBI191" s="325"/>
      <c r="DBJ191" s="325"/>
      <c r="DBK191" s="325"/>
      <c r="DBL191" s="324"/>
      <c r="DBM191" s="62"/>
      <c r="DBN191" s="62"/>
      <c r="DBO191" s="62"/>
      <c r="DBP191" s="62"/>
      <c r="DBQ191" s="62"/>
      <c r="DBR191" s="62"/>
      <c r="DBS191" s="62"/>
      <c r="DBT191" s="62"/>
      <c r="DBU191" s="62"/>
      <c r="DBV191" s="62"/>
      <c r="DBW191" s="325"/>
      <c r="DBX191" s="325"/>
      <c r="DBY191" s="325"/>
      <c r="DBZ191" s="325"/>
      <c r="DCA191" s="62"/>
      <c r="DCB191" s="325"/>
      <c r="DCC191" s="325"/>
      <c r="DCD191" s="325"/>
      <c r="DCE191" s="325"/>
      <c r="DCF191" s="62"/>
      <c r="DCG191" s="325"/>
      <c r="DCH191" s="325"/>
      <c r="DCI191" s="325"/>
      <c r="DCJ191" s="325"/>
      <c r="DCK191" s="325"/>
      <c r="DCL191" s="325"/>
      <c r="DCM191" s="325"/>
      <c r="DCN191" s="325"/>
      <c r="DCO191" s="325"/>
      <c r="DCP191" s="325"/>
      <c r="DCQ191" s="325"/>
      <c r="DCR191" s="325"/>
      <c r="DCS191" s="325"/>
      <c r="DCT191" s="325"/>
      <c r="DCU191" s="325"/>
      <c r="DCV191" s="325"/>
      <c r="DCW191" s="325"/>
      <c r="DCX191" s="324"/>
      <c r="DCY191" s="62"/>
      <c r="DCZ191" s="62"/>
      <c r="DDA191" s="62"/>
      <c r="DDB191" s="62"/>
      <c r="DDC191" s="62"/>
      <c r="DDD191" s="62"/>
      <c r="DDE191" s="62"/>
      <c r="DDF191" s="62"/>
      <c r="DDG191" s="62"/>
      <c r="DDH191" s="62"/>
      <c r="DDI191" s="325"/>
      <c r="DDJ191" s="325"/>
      <c r="DDK191" s="325"/>
      <c r="DDL191" s="325"/>
      <c r="DDM191" s="62"/>
      <c r="DDN191" s="325"/>
      <c r="DDO191" s="325"/>
      <c r="DDP191" s="325"/>
      <c r="DDQ191" s="325"/>
      <c r="DDR191" s="62"/>
      <c r="DDS191" s="325"/>
      <c r="DDT191" s="325"/>
      <c r="DDU191" s="325"/>
      <c r="DDV191" s="325"/>
      <c r="DDW191" s="325"/>
      <c r="DDX191" s="325"/>
      <c r="DDY191" s="325"/>
      <c r="DDZ191" s="325"/>
      <c r="DEA191" s="325"/>
      <c r="DEB191" s="325"/>
      <c r="DEC191" s="325"/>
      <c r="DED191" s="325"/>
      <c r="DEE191" s="325"/>
      <c r="DEF191" s="325"/>
      <c r="DEG191" s="325"/>
      <c r="DEH191" s="325"/>
      <c r="DEI191" s="325"/>
      <c r="DEJ191" s="324"/>
      <c r="DEK191" s="62"/>
      <c r="DEL191" s="62"/>
      <c r="DEM191" s="62"/>
      <c r="DEN191" s="62"/>
      <c r="DEO191" s="62"/>
      <c r="DEP191" s="62"/>
      <c r="DEQ191" s="62"/>
      <c r="DER191" s="62"/>
      <c r="DES191" s="62"/>
      <c r="DET191" s="62"/>
      <c r="DEU191" s="325"/>
      <c r="DEV191" s="325"/>
      <c r="DEW191" s="325"/>
      <c r="DEX191" s="325"/>
      <c r="DEY191" s="62"/>
      <c r="DEZ191" s="325"/>
      <c r="DFA191" s="325"/>
      <c r="DFB191" s="325"/>
      <c r="DFC191" s="325"/>
      <c r="DFD191" s="62"/>
      <c r="DFE191" s="325"/>
      <c r="DFF191" s="325"/>
      <c r="DFG191" s="325"/>
      <c r="DFH191" s="325"/>
      <c r="DFI191" s="325"/>
      <c r="DFJ191" s="325"/>
      <c r="DFK191" s="325"/>
      <c r="DFL191" s="325"/>
      <c r="DFM191" s="325"/>
      <c r="DFN191" s="325"/>
      <c r="DFO191" s="325"/>
      <c r="DFP191" s="325"/>
      <c r="DFQ191" s="325"/>
      <c r="DFR191" s="325"/>
      <c r="DFS191" s="325"/>
      <c r="DFT191" s="325"/>
      <c r="DFU191" s="325"/>
      <c r="DFV191" s="324"/>
      <c r="DFW191" s="62"/>
      <c r="DFX191" s="62"/>
      <c r="DFY191" s="62"/>
      <c r="DFZ191" s="62"/>
      <c r="DGA191" s="62"/>
      <c r="DGB191" s="62"/>
      <c r="DGC191" s="62"/>
      <c r="DGD191" s="62"/>
      <c r="DGE191" s="62"/>
      <c r="DGF191" s="62"/>
      <c r="DGG191" s="325"/>
      <c r="DGH191" s="325"/>
      <c r="DGI191" s="325"/>
      <c r="DGJ191" s="325"/>
      <c r="DGK191" s="62"/>
      <c r="DGL191" s="325"/>
      <c r="DGM191" s="325"/>
      <c r="DGN191" s="325"/>
      <c r="DGO191" s="325"/>
      <c r="DGP191" s="62"/>
      <c r="DGQ191" s="325"/>
      <c r="DGR191" s="325"/>
      <c r="DGS191" s="325"/>
      <c r="DGT191" s="325"/>
      <c r="DGU191" s="325"/>
      <c r="DGV191" s="325"/>
      <c r="DGW191" s="325"/>
      <c r="DGX191" s="325"/>
      <c r="DGY191" s="325"/>
      <c r="DGZ191" s="325"/>
      <c r="DHA191" s="325"/>
      <c r="DHB191" s="325"/>
      <c r="DHC191" s="325"/>
      <c r="DHD191" s="325"/>
      <c r="DHE191" s="325"/>
      <c r="DHF191" s="325"/>
      <c r="DHG191" s="325"/>
      <c r="DHH191" s="324"/>
      <c r="DHI191" s="62"/>
      <c r="DHJ191" s="62"/>
      <c r="DHK191" s="62"/>
      <c r="DHL191" s="62"/>
      <c r="DHM191" s="62"/>
      <c r="DHN191" s="62"/>
      <c r="DHO191" s="62"/>
      <c r="DHP191" s="62"/>
      <c r="DHQ191" s="62"/>
      <c r="DHR191" s="62"/>
      <c r="DHS191" s="325"/>
      <c r="DHT191" s="325"/>
      <c r="DHU191" s="325"/>
      <c r="DHV191" s="325"/>
      <c r="DHW191" s="62"/>
      <c r="DHX191" s="325"/>
      <c r="DHY191" s="325"/>
      <c r="DHZ191" s="325"/>
      <c r="DIA191" s="325"/>
      <c r="DIB191" s="62"/>
      <c r="DIC191" s="325"/>
      <c r="DID191" s="325"/>
      <c r="DIE191" s="325"/>
      <c r="DIF191" s="325"/>
      <c r="DIG191" s="325"/>
      <c r="DIH191" s="325"/>
      <c r="DII191" s="325"/>
      <c r="DIJ191" s="325"/>
      <c r="DIK191" s="325"/>
      <c r="DIL191" s="325"/>
      <c r="DIM191" s="325"/>
      <c r="DIN191" s="325"/>
      <c r="DIO191" s="325"/>
      <c r="DIP191" s="325"/>
      <c r="DIQ191" s="325"/>
      <c r="DIR191" s="325"/>
      <c r="DIS191" s="325"/>
      <c r="DIT191" s="324"/>
      <c r="DIU191" s="62"/>
      <c r="DIV191" s="62"/>
      <c r="DIW191" s="62"/>
      <c r="DIX191" s="62"/>
      <c r="DIY191" s="62"/>
      <c r="DIZ191" s="62"/>
      <c r="DJA191" s="62"/>
      <c r="DJB191" s="62"/>
      <c r="DJC191" s="62"/>
      <c r="DJD191" s="62"/>
      <c r="DJE191" s="325"/>
      <c r="DJF191" s="325"/>
      <c r="DJG191" s="325"/>
      <c r="DJH191" s="325"/>
      <c r="DJI191" s="62"/>
      <c r="DJJ191" s="325"/>
      <c r="DJK191" s="325"/>
      <c r="DJL191" s="325"/>
      <c r="DJM191" s="325"/>
      <c r="DJN191" s="62"/>
      <c r="DJO191" s="325"/>
      <c r="DJP191" s="325"/>
      <c r="DJQ191" s="325"/>
      <c r="DJR191" s="325"/>
      <c r="DJS191" s="325"/>
      <c r="DJT191" s="325"/>
      <c r="DJU191" s="325"/>
      <c r="DJV191" s="325"/>
      <c r="DJW191" s="325"/>
      <c r="DJX191" s="325"/>
      <c r="DJY191" s="325"/>
      <c r="DJZ191" s="325"/>
      <c r="DKA191" s="325"/>
      <c r="DKB191" s="325"/>
      <c r="DKC191" s="325"/>
      <c r="DKD191" s="325"/>
      <c r="DKE191" s="325"/>
      <c r="DKF191" s="324"/>
      <c r="DKG191" s="62"/>
      <c r="DKH191" s="62"/>
      <c r="DKI191" s="62"/>
      <c r="DKJ191" s="62"/>
      <c r="DKK191" s="62"/>
      <c r="DKL191" s="62"/>
      <c r="DKM191" s="62"/>
      <c r="DKN191" s="62"/>
      <c r="DKO191" s="62"/>
      <c r="DKP191" s="62"/>
      <c r="DKQ191" s="325"/>
      <c r="DKR191" s="325"/>
      <c r="DKS191" s="325"/>
      <c r="DKT191" s="325"/>
      <c r="DKU191" s="62"/>
      <c r="DKV191" s="325"/>
      <c r="DKW191" s="325"/>
      <c r="DKX191" s="325"/>
      <c r="DKY191" s="325"/>
      <c r="DKZ191" s="62"/>
      <c r="DLA191" s="325"/>
      <c r="DLB191" s="325"/>
      <c r="DLC191" s="325"/>
      <c r="DLD191" s="325"/>
      <c r="DLE191" s="325"/>
      <c r="DLF191" s="325"/>
      <c r="DLG191" s="325"/>
      <c r="DLH191" s="325"/>
      <c r="DLI191" s="325"/>
      <c r="DLJ191" s="325"/>
      <c r="DLK191" s="325"/>
      <c r="DLL191" s="325"/>
      <c r="DLM191" s="325"/>
      <c r="DLN191" s="325"/>
      <c r="DLO191" s="325"/>
      <c r="DLP191" s="325"/>
      <c r="DLQ191" s="325"/>
      <c r="DLR191" s="324"/>
      <c r="DLS191" s="62"/>
      <c r="DLT191" s="62"/>
      <c r="DLU191" s="62"/>
      <c r="DLV191" s="62"/>
      <c r="DLW191" s="62"/>
      <c r="DLX191" s="62"/>
      <c r="DLY191" s="62"/>
      <c r="DLZ191" s="62"/>
      <c r="DMA191" s="62"/>
      <c r="DMB191" s="62"/>
      <c r="DMC191" s="325"/>
      <c r="DMD191" s="325"/>
      <c r="DME191" s="325"/>
      <c r="DMF191" s="325"/>
      <c r="DMG191" s="62"/>
      <c r="DMH191" s="325"/>
      <c r="DMI191" s="325"/>
      <c r="DMJ191" s="325"/>
      <c r="DMK191" s="325"/>
      <c r="DML191" s="62"/>
      <c r="DMM191" s="325"/>
      <c r="DMN191" s="325"/>
      <c r="DMO191" s="325"/>
      <c r="DMP191" s="325"/>
      <c r="DMQ191" s="325"/>
      <c r="DMR191" s="325"/>
      <c r="DMS191" s="325"/>
      <c r="DMT191" s="325"/>
      <c r="DMU191" s="325"/>
      <c r="DMV191" s="325"/>
      <c r="DMW191" s="325"/>
      <c r="DMX191" s="325"/>
      <c r="DMY191" s="325"/>
      <c r="DMZ191" s="325"/>
      <c r="DNA191" s="325"/>
      <c r="DNB191" s="325"/>
      <c r="DNC191" s="325"/>
      <c r="DND191" s="324"/>
      <c r="DNE191" s="62"/>
      <c r="DNF191" s="62"/>
      <c r="DNG191" s="62"/>
      <c r="DNH191" s="62"/>
      <c r="DNI191" s="62"/>
      <c r="DNJ191" s="62"/>
      <c r="DNK191" s="62"/>
      <c r="DNL191" s="62"/>
      <c r="DNM191" s="62"/>
      <c r="DNN191" s="62"/>
      <c r="DNO191" s="325"/>
      <c r="DNP191" s="325"/>
      <c r="DNQ191" s="325"/>
      <c r="DNR191" s="325"/>
      <c r="DNS191" s="62"/>
      <c r="DNT191" s="325"/>
      <c r="DNU191" s="325"/>
      <c r="DNV191" s="325"/>
      <c r="DNW191" s="325"/>
      <c r="DNX191" s="62"/>
      <c r="DNY191" s="325"/>
      <c r="DNZ191" s="325"/>
      <c r="DOA191" s="325"/>
      <c r="DOB191" s="325"/>
      <c r="DOC191" s="325"/>
      <c r="DOD191" s="325"/>
      <c r="DOE191" s="325"/>
      <c r="DOF191" s="325"/>
      <c r="DOG191" s="325"/>
      <c r="DOH191" s="325"/>
      <c r="DOI191" s="325"/>
      <c r="DOJ191" s="325"/>
      <c r="DOK191" s="325"/>
      <c r="DOL191" s="325"/>
      <c r="DOM191" s="325"/>
      <c r="DON191" s="325"/>
      <c r="DOO191" s="325"/>
      <c r="DOP191" s="324"/>
      <c r="DOQ191" s="62"/>
      <c r="DOR191" s="62"/>
      <c r="DOS191" s="62"/>
      <c r="DOT191" s="62"/>
      <c r="DOU191" s="62"/>
      <c r="DOV191" s="62"/>
      <c r="DOW191" s="62"/>
      <c r="DOX191" s="62"/>
      <c r="DOY191" s="62"/>
      <c r="DOZ191" s="62"/>
      <c r="DPA191" s="325"/>
      <c r="DPB191" s="325"/>
      <c r="DPC191" s="325"/>
      <c r="DPD191" s="325"/>
      <c r="DPE191" s="62"/>
      <c r="DPF191" s="325"/>
      <c r="DPG191" s="325"/>
      <c r="DPH191" s="325"/>
      <c r="DPI191" s="325"/>
      <c r="DPJ191" s="62"/>
      <c r="DPK191" s="325"/>
      <c r="DPL191" s="325"/>
      <c r="DPM191" s="325"/>
      <c r="DPN191" s="325"/>
      <c r="DPO191" s="325"/>
      <c r="DPP191" s="325"/>
      <c r="DPQ191" s="325"/>
      <c r="DPR191" s="325"/>
      <c r="DPS191" s="325"/>
      <c r="DPT191" s="325"/>
      <c r="DPU191" s="325"/>
      <c r="DPV191" s="325"/>
      <c r="DPW191" s="325"/>
      <c r="DPX191" s="325"/>
      <c r="DPY191" s="325"/>
      <c r="DPZ191" s="325"/>
      <c r="DQA191" s="325"/>
      <c r="DQB191" s="324"/>
      <c r="DQC191" s="62"/>
      <c r="DQD191" s="62"/>
      <c r="DQE191" s="62"/>
      <c r="DQF191" s="62"/>
      <c r="DQG191" s="62"/>
      <c r="DQH191" s="62"/>
      <c r="DQI191" s="62"/>
      <c r="DQJ191" s="62"/>
      <c r="DQK191" s="62"/>
      <c r="DQL191" s="62"/>
      <c r="DQM191" s="325"/>
      <c r="DQN191" s="325"/>
      <c r="DQO191" s="325"/>
      <c r="DQP191" s="325"/>
      <c r="DQQ191" s="62"/>
      <c r="DQR191" s="325"/>
      <c r="DQS191" s="325"/>
      <c r="DQT191" s="325"/>
      <c r="DQU191" s="325"/>
      <c r="DQV191" s="62"/>
      <c r="DQW191" s="325"/>
      <c r="DQX191" s="325"/>
      <c r="DQY191" s="325"/>
      <c r="DQZ191" s="325"/>
      <c r="DRA191" s="325"/>
      <c r="DRB191" s="325"/>
      <c r="DRC191" s="325"/>
      <c r="DRD191" s="325"/>
      <c r="DRE191" s="325"/>
      <c r="DRF191" s="325"/>
      <c r="DRG191" s="325"/>
      <c r="DRH191" s="325"/>
      <c r="DRI191" s="325"/>
      <c r="DRJ191" s="325"/>
      <c r="DRK191" s="325"/>
      <c r="DRL191" s="325"/>
      <c r="DRM191" s="325"/>
      <c r="DRN191" s="324"/>
      <c r="DRO191" s="62"/>
      <c r="DRP191" s="62"/>
      <c r="DRQ191" s="62"/>
      <c r="DRR191" s="62"/>
      <c r="DRS191" s="62"/>
      <c r="DRT191" s="62"/>
      <c r="DRU191" s="62"/>
      <c r="DRV191" s="62"/>
      <c r="DRW191" s="62"/>
      <c r="DRX191" s="62"/>
      <c r="DRY191" s="325"/>
      <c r="DRZ191" s="325"/>
      <c r="DSA191" s="325"/>
      <c r="DSB191" s="325"/>
      <c r="DSC191" s="62"/>
      <c r="DSD191" s="325"/>
      <c r="DSE191" s="325"/>
      <c r="DSF191" s="325"/>
      <c r="DSG191" s="325"/>
      <c r="DSH191" s="62"/>
      <c r="DSI191" s="325"/>
      <c r="DSJ191" s="325"/>
      <c r="DSK191" s="325"/>
      <c r="DSL191" s="325"/>
      <c r="DSM191" s="325"/>
      <c r="DSN191" s="325"/>
      <c r="DSO191" s="325"/>
      <c r="DSP191" s="325"/>
      <c r="DSQ191" s="325"/>
      <c r="DSR191" s="325"/>
      <c r="DSS191" s="325"/>
      <c r="DST191" s="325"/>
      <c r="DSU191" s="325"/>
      <c r="DSV191" s="325"/>
      <c r="DSW191" s="325"/>
      <c r="DSX191" s="325"/>
      <c r="DSY191" s="325"/>
      <c r="DSZ191" s="324"/>
      <c r="DTA191" s="62"/>
      <c r="DTB191" s="62"/>
      <c r="DTC191" s="62"/>
      <c r="DTD191" s="62"/>
      <c r="DTE191" s="62"/>
      <c r="DTF191" s="62"/>
      <c r="DTG191" s="62"/>
      <c r="DTH191" s="62"/>
      <c r="DTI191" s="62"/>
      <c r="DTJ191" s="62"/>
      <c r="DTK191" s="325"/>
      <c r="DTL191" s="325"/>
      <c r="DTM191" s="325"/>
      <c r="DTN191" s="325"/>
      <c r="DTO191" s="62"/>
      <c r="DTP191" s="325"/>
      <c r="DTQ191" s="325"/>
      <c r="DTR191" s="325"/>
      <c r="DTS191" s="325"/>
      <c r="DTT191" s="62"/>
      <c r="DTU191" s="325"/>
      <c r="DTV191" s="325"/>
      <c r="DTW191" s="325"/>
      <c r="DTX191" s="325"/>
      <c r="DTY191" s="325"/>
      <c r="DTZ191" s="325"/>
      <c r="DUA191" s="325"/>
      <c r="DUB191" s="325"/>
      <c r="DUC191" s="325"/>
      <c r="DUD191" s="325"/>
      <c r="DUE191" s="325"/>
      <c r="DUF191" s="325"/>
      <c r="DUG191" s="325"/>
      <c r="DUH191" s="325"/>
      <c r="DUI191" s="325"/>
      <c r="DUJ191" s="325"/>
      <c r="DUK191" s="325"/>
      <c r="DUL191" s="324"/>
      <c r="DUM191" s="62"/>
      <c r="DUN191" s="62"/>
      <c r="DUO191" s="62"/>
      <c r="DUP191" s="62"/>
      <c r="DUQ191" s="62"/>
      <c r="DUR191" s="62"/>
      <c r="DUS191" s="62"/>
      <c r="DUT191" s="62"/>
      <c r="DUU191" s="62"/>
      <c r="DUV191" s="62"/>
      <c r="DUW191" s="325"/>
      <c r="DUX191" s="325"/>
      <c r="DUY191" s="325"/>
      <c r="DUZ191" s="325"/>
      <c r="DVA191" s="62"/>
      <c r="DVB191" s="325"/>
      <c r="DVC191" s="325"/>
      <c r="DVD191" s="325"/>
      <c r="DVE191" s="325"/>
      <c r="DVF191" s="62"/>
      <c r="DVG191" s="325"/>
      <c r="DVH191" s="325"/>
      <c r="DVI191" s="325"/>
      <c r="DVJ191" s="325"/>
      <c r="DVK191" s="325"/>
      <c r="DVL191" s="325"/>
      <c r="DVM191" s="325"/>
      <c r="DVN191" s="325"/>
      <c r="DVO191" s="325"/>
      <c r="DVP191" s="325"/>
      <c r="DVQ191" s="325"/>
      <c r="DVR191" s="325"/>
      <c r="DVS191" s="325"/>
      <c r="DVT191" s="325"/>
      <c r="DVU191" s="325"/>
      <c r="DVV191" s="325"/>
      <c r="DVW191" s="325"/>
      <c r="DVX191" s="324"/>
      <c r="DVY191" s="62"/>
      <c r="DVZ191" s="62"/>
      <c r="DWA191" s="62"/>
      <c r="DWB191" s="62"/>
      <c r="DWC191" s="62"/>
      <c r="DWD191" s="62"/>
      <c r="DWE191" s="62"/>
      <c r="DWF191" s="62"/>
      <c r="DWG191" s="62"/>
      <c r="DWH191" s="62"/>
      <c r="DWI191" s="325"/>
      <c r="DWJ191" s="325"/>
      <c r="DWK191" s="325"/>
      <c r="DWL191" s="325"/>
      <c r="DWM191" s="62"/>
      <c r="DWN191" s="325"/>
      <c r="DWO191" s="325"/>
      <c r="DWP191" s="325"/>
      <c r="DWQ191" s="325"/>
      <c r="DWR191" s="62"/>
      <c r="DWS191" s="325"/>
      <c r="DWT191" s="325"/>
      <c r="DWU191" s="325"/>
      <c r="DWV191" s="325"/>
      <c r="DWW191" s="325"/>
      <c r="DWX191" s="325"/>
      <c r="DWY191" s="325"/>
      <c r="DWZ191" s="325"/>
      <c r="DXA191" s="325"/>
      <c r="DXB191" s="325"/>
      <c r="DXC191" s="325"/>
      <c r="DXD191" s="325"/>
      <c r="DXE191" s="325"/>
      <c r="DXF191" s="325"/>
      <c r="DXG191" s="325"/>
      <c r="DXH191" s="325"/>
      <c r="DXI191" s="325"/>
      <c r="DXJ191" s="324"/>
      <c r="DXK191" s="62"/>
      <c r="DXL191" s="62"/>
      <c r="DXM191" s="62"/>
      <c r="DXN191" s="62"/>
      <c r="DXO191" s="62"/>
      <c r="DXP191" s="62"/>
      <c r="DXQ191" s="62"/>
      <c r="DXR191" s="62"/>
      <c r="DXS191" s="62"/>
      <c r="DXT191" s="62"/>
      <c r="DXU191" s="325"/>
      <c r="DXV191" s="325"/>
      <c r="DXW191" s="325"/>
      <c r="DXX191" s="325"/>
      <c r="DXY191" s="62"/>
      <c r="DXZ191" s="325"/>
      <c r="DYA191" s="325"/>
      <c r="DYB191" s="325"/>
      <c r="DYC191" s="325"/>
      <c r="DYD191" s="62"/>
      <c r="DYE191" s="325"/>
      <c r="DYF191" s="325"/>
      <c r="DYG191" s="325"/>
      <c r="DYH191" s="325"/>
      <c r="DYI191" s="325"/>
      <c r="DYJ191" s="325"/>
      <c r="DYK191" s="325"/>
      <c r="DYL191" s="325"/>
      <c r="DYM191" s="325"/>
      <c r="DYN191" s="325"/>
      <c r="DYO191" s="325"/>
      <c r="DYP191" s="325"/>
      <c r="DYQ191" s="325"/>
      <c r="DYR191" s="325"/>
      <c r="DYS191" s="325"/>
      <c r="DYT191" s="325"/>
      <c r="DYU191" s="325"/>
      <c r="DYV191" s="324"/>
      <c r="DYW191" s="62"/>
      <c r="DYX191" s="62"/>
      <c r="DYY191" s="62"/>
      <c r="DYZ191" s="62"/>
      <c r="DZA191" s="62"/>
      <c r="DZB191" s="62"/>
      <c r="DZC191" s="62"/>
      <c r="DZD191" s="62"/>
      <c r="DZE191" s="62"/>
      <c r="DZF191" s="62"/>
      <c r="DZG191" s="325"/>
      <c r="DZH191" s="325"/>
      <c r="DZI191" s="325"/>
      <c r="DZJ191" s="325"/>
      <c r="DZK191" s="62"/>
      <c r="DZL191" s="325"/>
      <c r="DZM191" s="325"/>
      <c r="DZN191" s="325"/>
      <c r="DZO191" s="325"/>
      <c r="DZP191" s="62"/>
      <c r="DZQ191" s="325"/>
      <c r="DZR191" s="325"/>
      <c r="DZS191" s="325"/>
      <c r="DZT191" s="325"/>
      <c r="DZU191" s="325"/>
      <c r="DZV191" s="325"/>
      <c r="DZW191" s="325"/>
      <c r="DZX191" s="325"/>
      <c r="DZY191" s="325"/>
      <c r="DZZ191" s="325"/>
      <c r="EAA191" s="325"/>
      <c r="EAB191" s="325"/>
      <c r="EAC191" s="325"/>
      <c r="EAD191" s="325"/>
      <c r="EAE191" s="325"/>
      <c r="EAF191" s="325"/>
      <c r="EAG191" s="325"/>
      <c r="EAH191" s="324"/>
      <c r="EAI191" s="62"/>
      <c r="EAJ191" s="62"/>
      <c r="EAK191" s="62"/>
      <c r="EAL191" s="62"/>
      <c r="EAM191" s="62"/>
      <c r="EAN191" s="62"/>
      <c r="EAO191" s="62"/>
      <c r="EAP191" s="62"/>
      <c r="EAQ191" s="62"/>
      <c r="EAR191" s="62"/>
      <c r="EAS191" s="325"/>
      <c r="EAT191" s="325"/>
      <c r="EAU191" s="325"/>
      <c r="EAV191" s="325"/>
      <c r="EAW191" s="62"/>
      <c r="EAX191" s="325"/>
      <c r="EAY191" s="325"/>
      <c r="EAZ191" s="325"/>
      <c r="EBA191" s="325"/>
      <c r="EBB191" s="62"/>
      <c r="EBC191" s="325"/>
      <c r="EBD191" s="325"/>
      <c r="EBE191" s="325"/>
      <c r="EBF191" s="325"/>
      <c r="EBG191" s="325"/>
      <c r="EBH191" s="325"/>
      <c r="EBI191" s="325"/>
      <c r="EBJ191" s="325"/>
      <c r="EBK191" s="325"/>
      <c r="EBL191" s="325"/>
      <c r="EBM191" s="325"/>
      <c r="EBN191" s="325"/>
      <c r="EBO191" s="325"/>
      <c r="EBP191" s="325"/>
      <c r="EBQ191" s="325"/>
      <c r="EBR191" s="325"/>
      <c r="EBS191" s="325"/>
      <c r="EBT191" s="324"/>
      <c r="EBU191" s="62"/>
      <c r="EBV191" s="62"/>
      <c r="EBW191" s="62"/>
      <c r="EBX191" s="62"/>
      <c r="EBY191" s="62"/>
      <c r="EBZ191" s="62"/>
      <c r="ECA191" s="62"/>
      <c r="ECB191" s="62"/>
      <c r="ECC191" s="62"/>
      <c r="ECD191" s="62"/>
      <c r="ECE191" s="325"/>
      <c r="ECF191" s="325"/>
      <c r="ECG191" s="325"/>
      <c r="ECH191" s="325"/>
      <c r="ECI191" s="62"/>
      <c r="ECJ191" s="325"/>
      <c r="ECK191" s="325"/>
      <c r="ECL191" s="325"/>
      <c r="ECM191" s="325"/>
      <c r="ECN191" s="62"/>
      <c r="ECO191" s="325"/>
      <c r="ECP191" s="325"/>
      <c r="ECQ191" s="325"/>
      <c r="ECR191" s="325"/>
      <c r="ECS191" s="325"/>
      <c r="ECT191" s="325"/>
      <c r="ECU191" s="325"/>
      <c r="ECV191" s="325"/>
      <c r="ECW191" s="325"/>
      <c r="ECX191" s="325"/>
      <c r="ECY191" s="325"/>
      <c r="ECZ191" s="325"/>
      <c r="EDA191" s="325"/>
      <c r="EDB191" s="325"/>
      <c r="EDC191" s="325"/>
      <c r="EDD191" s="325"/>
      <c r="EDE191" s="325"/>
      <c r="EDF191" s="324"/>
      <c r="EDG191" s="62"/>
      <c r="EDH191" s="62"/>
      <c r="EDI191" s="62"/>
      <c r="EDJ191" s="62"/>
      <c r="EDK191" s="62"/>
      <c r="EDL191" s="62"/>
      <c r="EDM191" s="62"/>
      <c r="EDN191" s="62"/>
      <c r="EDO191" s="62"/>
      <c r="EDP191" s="62"/>
      <c r="EDQ191" s="325"/>
      <c r="EDR191" s="325"/>
      <c r="EDS191" s="325"/>
      <c r="EDT191" s="325"/>
      <c r="EDU191" s="62"/>
      <c r="EDV191" s="325"/>
      <c r="EDW191" s="325"/>
      <c r="EDX191" s="325"/>
      <c r="EDY191" s="325"/>
      <c r="EDZ191" s="62"/>
      <c r="EEA191" s="325"/>
      <c r="EEB191" s="325"/>
      <c r="EEC191" s="325"/>
      <c r="EED191" s="325"/>
      <c r="EEE191" s="325"/>
      <c r="EEF191" s="325"/>
      <c r="EEG191" s="325"/>
      <c r="EEH191" s="325"/>
      <c r="EEI191" s="325"/>
      <c r="EEJ191" s="325"/>
      <c r="EEK191" s="325"/>
      <c r="EEL191" s="325"/>
      <c r="EEM191" s="325"/>
      <c r="EEN191" s="325"/>
      <c r="EEO191" s="325"/>
      <c r="EEP191" s="325"/>
      <c r="EEQ191" s="325"/>
      <c r="EER191" s="324"/>
      <c r="EES191" s="62"/>
      <c r="EET191" s="62"/>
      <c r="EEU191" s="62"/>
      <c r="EEV191" s="62"/>
      <c r="EEW191" s="62"/>
      <c r="EEX191" s="62"/>
      <c r="EEY191" s="62"/>
      <c r="EEZ191" s="62"/>
      <c r="EFA191" s="62"/>
      <c r="EFB191" s="62"/>
      <c r="EFC191" s="325"/>
      <c r="EFD191" s="325"/>
      <c r="EFE191" s="325"/>
      <c r="EFF191" s="325"/>
      <c r="EFG191" s="62"/>
      <c r="EFH191" s="325"/>
      <c r="EFI191" s="325"/>
      <c r="EFJ191" s="325"/>
      <c r="EFK191" s="325"/>
      <c r="EFL191" s="62"/>
      <c r="EFM191" s="325"/>
      <c r="EFN191" s="325"/>
      <c r="EFO191" s="325"/>
      <c r="EFP191" s="325"/>
      <c r="EFQ191" s="325"/>
      <c r="EFR191" s="325"/>
      <c r="EFS191" s="325"/>
      <c r="EFT191" s="325"/>
      <c r="EFU191" s="325"/>
      <c r="EFV191" s="325"/>
      <c r="EFW191" s="325"/>
      <c r="EFX191" s="325"/>
      <c r="EFY191" s="325"/>
      <c r="EFZ191" s="325"/>
      <c r="EGA191" s="325"/>
      <c r="EGB191" s="325"/>
      <c r="EGC191" s="325"/>
      <c r="EGD191" s="324"/>
      <c r="EGE191" s="62"/>
      <c r="EGF191" s="62"/>
      <c r="EGG191" s="62"/>
      <c r="EGH191" s="62"/>
      <c r="EGI191" s="62"/>
      <c r="EGJ191" s="62"/>
      <c r="EGK191" s="62"/>
      <c r="EGL191" s="62"/>
      <c r="EGM191" s="62"/>
      <c r="EGN191" s="62"/>
      <c r="EGO191" s="325"/>
      <c r="EGP191" s="325"/>
      <c r="EGQ191" s="325"/>
      <c r="EGR191" s="325"/>
      <c r="EGS191" s="62"/>
      <c r="EGT191" s="325"/>
      <c r="EGU191" s="325"/>
      <c r="EGV191" s="325"/>
      <c r="EGW191" s="325"/>
      <c r="EGX191" s="62"/>
      <c r="EGY191" s="325"/>
      <c r="EGZ191" s="325"/>
      <c r="EHA191" s="325"/>
      <c r="EHB191" s="325"/>
      <c r="EHC191" s="325"/>
      <c r="EHD191" s="325"/>
      <c r="EHE191" s="325"/>
      <c r="EHF191" s="325"/>
      <c r="EHG191" s="325"/>
      <c r="EHH191" s="325"/>
      <c r="EHI191" s="325"/>
      <c r="EHJ191" s="325"/>
      <c r="EHK191" s="325"/>
      <c r="EHL191" s="325"/>
      <c r="EHM191" s="325"/>
      <c r="EHN191" s="325"/>
      <c r="EHO191" s="325"/>
      <c r="EHP191" s="324"/>
      <c r="EHQ191" s="62"/>
      <c r="EHR191" s="62"/>
      <c r="EHS191" s="62"/>
      <c r="EHT191" s="62"/>
      <c r="EHU191" s="62"/>
      <c r="EHV191" s="62"/>
      <c r="EHW191" s="62"/>
      <c r="EHX191" s="62"/>
      <c r="EHY191" s="62"/>
      <c r="EHZ191" s="62"/>
      <c r="EIA191" s="325"/>
      <c r="EIB191" s="325"/>
      <c r="EIC191" s="325"/>
      <c r="EID191" s="325"/>
      <c r="EIE191" s="62"/>
      <c r="EIF191" s="325"/>
      <c r="EIG191" s="325"/>
      <c r="EIH191" s="325"/>
      <c r="EII191" s="325"/>
      <c r="EIJ191" s="62"/>
      <c r="EIK191" s="325"/>
      <c r="EIL191" s="325"/>
      <c r="EIM191" s="325"/>
      <c r="EIN191" s="325"/>
      <c r="EIO191" s="325"/>
      <c r="EIP191" s="325"/>
      <c r="EIQ191" s="325"/>
      <c r="EIR191" s="325"/>
      <c r="EIS191" s="325"/>
      <c r="EIT191" s="325"/>
      <c r="EIU191" s="325"/>
      <c r="EIV191" s="325"/>
      <c r="EIW191" s="325"/>
      <c r="EIX191" s="325"/>
      <c r="EIY191" s="325"/>
      <c r="EIZ191" s="325"/>
      <c r="EJA191" s="325"/>
      <c r="EJB191" s="324"/>
      <c r="EJC191" s="62"/>
      <c r="EJD191" s="62"/>
      <c r="EJE191" s="62"/>
      <c r="EJF191" s="62"/>
      <c r="EJG191" s="62"/>
      <c r="EJH191" s="62"/>
      <c r="EJI191" s="62"/>
      <c r="EJJ191" s="62"/>
      <c r="EJK191" s="62"/>
      <c r="EJL191" s="62"/>
      <c r="EJM191" s="325"/>
      <c r="EJN191" s="325"/>
      <c r="EJO191" s="325"/>
      <c r="EJP191" s="325"/>
      <c r="EJQ191" s="62"/>
      <c r="EJR191" s="325"/>
      <c r="EJS191" s="325"/>
      <c r="EJT191" s="325"/>
      <c r="EJU191" s="325"/>
      <c r="EJV191" s="62"/>
      <c r="EJW191" s="325"/>
      <c r="EJX191" s="325"/>
      <c r="EJY191" s="325"/>
      <c r="EJZ191" s="325"/>
      <c r="EKA191" s="325"/>
      <c r="EKB191" s="325"/>
      <c r="EKC191" s="325"/>
      <c r="EKD191" s="325"/>
      <c r="EKE191" s="325"/>
      <c r="EKF191" s="325"/>
      <c r="EKG191" s="325"/>
      <c r="EKH191" s="325"/>
      <c r="EKI191" s="325"/>
      <c r="EKJ191" s="325"/>
      <c r="EKK191" s="325"/>
      <c r="EKL191" s="325"/>
      <c r="EKM191" s="325"/>
      <c r="EKN191" s="324"/>
      <c r="EKO191" s="62"/>
      <c r="EKP191" s="62"/>
      <c r="EKQ191" s="62"/>
      <c r="EKR191" s="62"/>
      <c r="EKS191" s="62"/>
      <c r="EKT191" s="62"/>
      <c r="EKU191" s="62"/>
      <c r="EKV191" s="62"/>
      <c r="EKW191" s="62"/>
      <c r="EKX191" s="62"/>
      <c r="EKY191" s="325"/>
      <c r="EKZ191" s="325"/>
      <c r="ELA191" s="325"/>
      <c r="ELB191" s="325"/>
      <c r="ELC191" s="62"/>
      <c r="ELD191" s="325"/>
      <c r="ELE191" s="325"/>
      <c r="ELF191" s="325"/>
      <c r="ELG191" s="325"/>
      <c r="ELH191" s="62"/>
      <c r="ELI191" s="325"/>
      <c r="ELJ191" s="325"/>
      <c r="ELK191" s="325"/>
      <c r="ELL191" s="325"/>
      <c r="ELM191" s="325"/>
      <c r="ELN191" s="325"/>
      <c r="ELO191" s="325"/>
      <c r="ELP191" s="325"/>
      <c r="ELQ191" s="325"/>
      <c r="ELR191" s="325"/>
      <c r="ELS191" s="325"/>
      <c r="ELT191" s="325"/>
      <c r="ELU191" s="325"/>
      <c r="ELV191" s="325"/>
      <c r="ELW191" s="325"/>
      <c r="ELX191" s="325"/>
      <c r="ELY191" s="325"/>
      <c r="ELZ191" s="324"/>
      <c r="EMA191" s="62"/>
      <c r="EMB191" s="62"/>
      <c r="EMC191" s="62"/>
      <c r="EMD191" s="62"/>
      <c r="EME191" s="62"/>
      <c r="EMF191" s="62"/>
      <c r="EMG191" s="62"/>
      <c r="EMH191" s="62"/>
      <c r="EMI191" s="62"/>
      <c r="EMJ191" s="62"/>
      <c r="EMK191" s="325"/>
      <c r="EML191" s="325"/>
      <c r="EMM191" s="325"/>
      <c r="EMN191" s="325"/>
      <c r="EMO191" s="62"/>
      <c r="EMP191" s="325"/>
      <c r="EMQ191" s="325"/>
      <c r="EMR191" s="325"/>
      <c r="EMS191" s="325"/>
      <c r="EMT191" s="62"/>
      <c r="EMU191" s="325"/>
      <c r="EMV191" s="325"/>
      <c r="EMW191" s="325"/>
      <c r="EMX191" s="325"/>
      <c r="EMY191" s="325"/>
      <c r="EMZ191" s="325"/>
      <c r="ENA191" s="325"/>
      <c r="ENB191" s="325"/>
      <c r="ENC191" s="325"/>
      <c r="END191" s="325"/>
      <c r="ENE191" s="325"/>
      <c r="ENF191" s="325"/>
      <c r="ENG191" s="325"/>
      <c r="ENH191" s="325"/>
      <c r="ENI191" s="325"/>
      <c r="ENJ191" s="325"/>
      <c r="ENK191" s="325"/>
      <c r="ENL191" s="324"/>
      <c r="ENM191" s="62"/>
      <c r="ENN191" s="62"/>
      <c r="ENO191" s="62"/>
      <c r="ENP191" s="62"/>
      <c r="ENQ191" s="62"/>
      <c r="ENR191" s="62"/>
      <c r="ENS191" s="62"/>
      <c r="ENT191" s="62"/>
      <c r="ENU191" s="62"/>
      <c r="ENV191" s="62"/>
      <c r="ENW191" s="325"/>
      <c r="ENX191" s="325"/>
      <c r="ENY191" s="325"/>
      <c r="ENZ191" s="325"/>
      <c r="EOA191" s="62"/>
      <c r="EOB191" s="325"/>
      <c r="EOC191" s="325"/>
      <c r="EOD191" s="325"/>
      <c r="EOE191" s="325"/>
      <c r="EOF191" s="62"/>
      <c r="EOG191" s="325"/>
      <c r="EOH191" s="325"/>
      <c r="EOI191" s="325"/>
      <c r="EOJ191" s="325"/>
      <c r="EOK191" s="325"/>
      <c r="EOL191" s="325"/>
      <c r="EOM191" s="325"/>
      <c r="EON191" s="325"/>
      <c r="EOO191" s="325"/>
      <c r="EOP191" s="325"/>
      <c r="EOQ191" s="325"/>
      <c r="EOR191" s="325"/>
      <c r="EOS191" s="325"/>
      <c r="EOT191" s="325"/>
      <c r="EOU191" s="325"/>
      <c r="EOV191" s="325"/>
      <c r="EOW191" s="325"/>
      <c r="EOX191" s="324"/>
      <c r="EOY191" s="62"/>
      <c r="EOZ191" s="62"/>
      <c r="EPA191" s="62"/>
      <c r="EPB191" s="62"/>
      <c r="EPC191" s="62"/>
      <c r="EPD191" s="62"/>
      <c r="EPE191" s="62"/>
      <c r="EPF191" s="62"/>
      <c r="EPG191" s="62"/>
      <c r="EPH191" s="62"/>
      <c r="EPI191" s="325"/>
      <c r="EPJ191" s="325"/>
      <c r="EPK191" s="325"/>
      <c r="EPL191" s="325"/>
      <c r="EPM191" s="62"/>
      <c r="EPN191" s="325"/>
      <c r="EPO191" s="325"/>
      <c r="EPP191" s="325"/>
      <c r="EPQ191" s="325"/>
      <c r="EPR191" s="62"/>
      <c r="EPS191" s="325"/>
      <c r="EPT191" s="325"/>
      <c r="EPU191" s="325"/>
      <c r="EPV191" s="325"/>
      <c r="EPW191" s="325"/>
      <c r="EPX191" s="325"/>
      <c r="EPY191" s="325"/>
      <c r="EPZ191" s="325"/>
      <c r="EQA191" s="325"/>
      <c r="EQB191" s="325"/>
      <c r="EQC191" s="325"/>
      <c r="EQD191" s="325"/>
      <c r="EQE191" s="325"/>
      <c r="EQF191" s="325"/>
      <c r="EQG191" s="325"/>
      <c r="EQH191" s="325"/>
      <c r="EQI191" s="325"/>
      <c r="EQJ191" s="324"/>
      <c r="EQK191" s="62"/>
      <c r="EQL191" s="62"/>
      <c r="EQM191" s="62"/>
      <c r="EQN191" s="62"/>
      <c r="EQO191" s="62"/>
      <c r="EQP191" s="62"/>
      <c r="EQQ191" s="62"/>
      <c r="EQR191" s="62"/>
      <c r="EQS191" s="62"/>
      <c r="EQT191" s="62"/>
      <c r="EQU191" s="325"/>
      <c r="EQV191" s="325"/>
      <c r="EQW191" s="325"/>
      <c r="EQX191" s="325"/>
      <c r="EQY191" s="62"/>
      <c r="EQZ191" s="325"/>
      <c r="ERA191" s="325"/>
      <c r="ERB191" s="325"/>
      <c r="ERC191" s="325"/>
      <c r="ERD191" s="62"/>
      <c r="ERE191" s="325"/>
      <c r="ERF191" s="325"/>
      <c r="ERG191" s="325"/>
      <c r="ERH191" s="325"/>
      <c r="ERI191" s="325"/>
      <c r="ERJ191" s="325"/>
      <c r="ERK191" s="325"/>
      <c r="ERL191" s="325"/>
      <c r="ERM191" s="325"/>
      <c r="ERN191" s="325"/>
      <c r="ERO191" s="325"/>
      <c r="ERP191" s="325"/>
      <c r="ERQ191" s="325"/>
      <c r="ERR191" s="325"/>
      <c r="ERS191" s="325"/>
      <c r="ERT191" s="325"/>
      <c r="ERU191" s="325"/>
      <c r="ERV191" s="324"/>
      <c r="ERW191" s="62"/>
      <c r="ERX191" s="62"/>
      <c r="ERY191" s="62"/>
      <c r="ERZ191" s="62"/>
      <c r="ESA191" s="62"/>
      <c r="ESB191" s="62"/>
      <c r="ESC191" s="62"/>
      <c r="ESD191" s="62"/>
      <c r="ESE191" s="62"/>
      <c r="ESF191" s="62"/>
      <c r="ESG191" s="325"/>
      <c r="ESH191" s="325"/>
      <c r="ESI191" s="325"/>
      <c r="ESJ191" s="325"/>
      <c r="ESK191" s="62"/>
      <c r="ESL191" s="325"/>
      <c r="ESM191" s="325"/>
      <c r="ESN191" s="325"/>
      <c r="ESO191" s="325"/>
      <c r="ESP191" s="62"/>
      <c r="ESQ191" s="325"/>
      <c r="ESR191" s="325"/>
      <c r="ESS191" s="325"/>
      <c r="EST191" s="325"/>
      <c r="ESU191" s="325"/>
      <c r="ESV191" s="325"/>
      <c r="ESW191" s="325"/>
      <c r="ESX191" s="325"/>
      <c r="ESY191" s="325"/>
      <c r="ESZ191" s="325"/>
      <c r="ETA191" s="325"/>
      <c r="ETB191" s="325"/>
      <c r="ETC191" s="325"/>
      <c r="ETD191" s="325"/>
      <c r="ETE191" s="325"/>
      <c r="ETF191" s="325"/>
      <c r="ETG191" s="325"/>
      <c r="ETH191" s="324"/>
      <c r="ETI191" s="62"/>
      <c r="ETJ191" s="62"/>
      <c r="ETK191" s="62"/>
      <c r="ETL191" s="62"/>
      <c r="ETM191" s="62"/>
      <c r="ETN191" s="62"/>
      <c r="ETO191" s="62"/>
      <c r="ETP191" s="62"/>
      <c r="ETQ191" s="62"/>
      <c r="ETR191" s="62"/>
      <c r="ETS191" s="325"/>
      <c r="ETT191" s="325"/>
      <c r="ETU191" s="325"/>
      <c r="ETV191" s="325"/>
      <c r="ETW191" s="62"/>
      <c r="ETX191" s="325"/>
      <c r="ETY191" s="325"/>
      <c r="ETZ191" s="325"/>
      <c r="EUA191" s="325"/>
      <c r="EUB191" s="62"/>
      <c r="EUC191" s="325"/>
      <c r="EUD191" s="325"/>
      <c r="EUE191" s="325"/>
      <c r="EUF191" s="325"/>
      <c r="EUG191" s="325"/>
      <c r="EUH191" s="325"/>
      <c r="EUI191" s="325"/>
      <c r="EUJ191" s="325"/>
      <c r="EUK191" s="325"/>
      <c r="EUL191" s="325"/>
      <c r="EUM191" s="325"/>
      <c r="EUN191" s="325"/>
      <c r="EUO191" s="325"/>
      <c r="EUP191" s="325"/>
      <c r="EUQ191" s="325"/>
      <c r="EUR191" s="325"/>
      <c r="EUS191" s="325"/>
      <c r="EUT191" s="324"/>
      <c r="EUU191" s="62"/>
      <c r="EUV191" s="62"/>
      <c r="EUW191" s="62"/>
      <c r="EUX191" s="62"/>
      <c r="EUY191" s="62"/>
      <c r="EUZ191" s="62"/>
      <c r="EVA191" s="62"/>
      <c r="EVB191" s="62"/>
      <c r="EVC191" s="62"/>
      <c r="EVD191" s="62"/>
      <c r="EVE191" s="325"/>
      <c r="EVF191" s="325"/>
      <c r="EVG191" s="325"/>
      <c r="EVH191" s="325"/>
      <c r="EVI191" s="62"/>
      <c r="EVJ191" s="325"/>
      <c r="EVK191" s="325"/>
      <c r="EVL191" s="325"/>
      <c r="EVM191" s="325"/>
      <c r="EVN191" s="62"/>
      <c r="EVO191" s="325"/>
      <c r="EVP191" s="325"/>
      <c r="EVQ191" s="325"/>
      <c r="EVR191" s="325"/>
      <c r="EVS191" s="325"/>
      <c r="EVT191" s="325"/>
      <c r="EVU191" s="325"/>
      <c r="EVV191" s="325"/>
      <c r="EVW191" s="325"/>
      <c r="EVX191" s="325"/>
      <c r="EVY191" s="325"/>
      <c r="EVZ191" s="325"/>
      <c r="EWA191" s="325"/>
      <c r="EWB191" s="325"/>
      <c r="EWC191" s="325"/>
      <c r="EWD191" s="325"/>
      <c r="EWE191" s="325"/>
      <c r="EWF191" s="324"/>
      <c r="EWG191" s="62"/>
      <c r="EWH191" s="62"/>
      <c r="EWI191" s="62"/>
      <c r="EWJ191" s="62"/>
      <c r="EWK191" s="62"/>
      <c r="EWL191" s="62"/>
      <c r="EWM191" s="62"/>
      <c r="EWN191" s="62"/>
      <c r="EWO191" s="62"/>
      <c r="EWP191" s="62"/>
      <c r="EWQ191" s="325"/>
      <c r="EWR191" s="325"/>
      <c r="EWS191" s="325"/>
      <c r="EWT191" s="325"/>
      <c r="EWU191" s="62"/>
      <c r="EWV191" s="325"/>
      <c r="EWW191" s="325"/>
      <c r="EWX191" s="325"/>
      <c r="EWY191" s="325"/>
      <c r="EWZ191" s="62"/>
      <c r="EXA191" s="325"/>
      <c r="EXB191" s="325"/>
      <c r="EXC191" s="325"/>
      <c r="EXD191" s="325"/>
      <c r="EXE191" s="325"/>
      <c r="EXF191" s="325"/>
      <c r="EXG191" s="325"/>
      <c r="EXH191" s="325"/>
      <c r="EXI191" s="325"/>
      <c r="EXJ191" s="325"/>
      <c r="EXK191" s="325"/>
      <c r="EXL191" s="325"/>
      <c r="EXM191" s="325"/>
      <c r="EXN191" s="325"/>
      <c r="EXO191" s="325"/>
      <c r="EXP191" s="325"/>
      <c r="EXQ191" s="325"/>
      <c r="EXR191" s="324"/>
      <c r="EXS191" s="62"/>
      <c r="EXT191" s="62"/>
      <c r="EXU191" s="62"/>
      <c r="EXV191" s="62"/>
      <c r="EXW191" s="62"/>
      <c r="EXX191" s="62"/>
      <c r="EXY191" s="62"/>
      <c r="EXZ191" s="62"/>
      <c r="EYA191" s="62"/>
      <c r="EYB191" s="62"/>
      <c r="EYC191" s="325"/>
      <c r="EYD191" s="325"/>
      <c r="EYE191" s="325"/>
      <c r="EYF191" s="325"/>
      <c r="EYG191" s="62"/>
      <c r="EYH191" s="325"/>
      <c r="EYI191" s="325"/>
      <c r="EYJ191" s="325"/>
      <c r="EYK191" s="325"/>
      <c r="EYL191" s="62"/>
      <c r="EYM191" s="325"/>
      <c r="EYN191" s="325"/>
      <c r="EYO191" s="325"/>
      <c r="EYP191" s="325"/>
      <c r="EYQ191" s="325"/>
      <c r="EYR191" s="325"/>
      <c r="EYS191" s="325"/>
      <c r="EYT191" s="325"/>
      <c r="EYU191" s="325"/>
      <c r="EYV191" s="325"/>
      <c r="EYW191" s="325"/>
      <c r="EYX191" s="325"/>
      <c r="EYY191" s="325"/>
      <c r="EYZ191" s="325"/>
      <c r="EZA191" s="325"/>
      <c r="EZB191" s="325"/>
      <c r="EZC191" s="325"/>
      <c r="EZD191" s="324"/>
      <c r="EZE191" s="62"/>
      <c r="EZF191" s="62"/>
      <c r="EZG191" s="62"/>
      <c r="EZH191" s="62"/>
      <c r="EZI191" s="62"/>
      <c r="EZJ191" s="62"/>
      <c r="EZK191" s="62"/>
      <c r="EZL191" s="62"/>
      <c r="EZM191" s="62"/>
      <c r="EZN191" s="62"/>
      <c r="EZO191" s="325"/>
      <c r="EZP191" s="325"/>
      <c r="EZQ191" s="325"/>
      <c r="EZR191" s="325"/>
      <c r="EZS191" s="62"/>
      <c r="EZT191" s="325"/>
      <c r="EZU191" s="325"/>
      <c r="EZV191" s="325"/>
      <c r="EZW191" s="325"/>
      <c r="EZX191" s="62"/>
      <c r="EZY191" s="325"/>
      <c r="EZZ191" s="325"/>
      <c r="FAA191" s="325"/>
      <c r="FAB191" s="325"/>
      <c r="FAC191" s="325"/>
      <c r="FAD191" s="325"/>
      <c r="FAE191" s="325"/>
      <c r="FAF191" s="325"/>
      <c r="FAG191" s="325"/>
      <c r="FAH191" s="325"/>
      <c r="FAI191" s="325"/>
      <c r="FAJ191" s="325"/>
      <c r="FAK191" s="325"/>
      <c r="FAL191" s="325"/>
      <c r="FAM191" s="325"/>
      <c r="FAN191" s="325"/>
      <c r="FAO191" s="325"/>
      <c r="FAP191" s="324"/>
      <c r="FAQ191" s="62"/>
      <c r="FAR191" s="62"/>
      <c r="FAS191" s="62"/>
      <c r="FAT191" s="62"/>
      <c r="FAU191" s="62"/>
      <c r="FAV191" s="62"/>
      <c r="FAW191" s="62"/>
      <c r="FAX191" s="62"/>
      <c r="FAY191" s="62"/>
      <c r="FAZ191" s="62"/>
      <c r="FBA191" s="325"/>
      <c r="FBB191" s="325"/>
      <c r="FBC191" s="325"/>
      <c r="FBD191" s="325"/>
      <c r="FBE191" s="62"/>
      <c r="FBF191" s="325"/>
      <c r="FBG191" s="325"/>
      <c r="FBH191" s="325"/>
      <c r="FBI191" s="325"/>
      <c r="FBJ191" s="62"/>
      <c r="FBK191" s="325"/>
      <c r="FBL191" s="325"/>
      <c r="FBM191" s="325"/>
      <c r="FBN191" s="325"/>
      <c r="FBO191" s="325"/>
      <c r="FBP191" s="325"/>
      <c r="FBQ191" s="325"/>
      <c r="FBR191" s="325"/>
      <c r="FBS191" s="325"/>
      <c r="FBT191" s="325"/>
      <c r="FBU191" s="325"/>
      <c r="FBV191" s="325"/>
      <c r="FBW191" s="325"/>
      <c r="FBX191" s="325"/>
      <c r="FBY191" s="325"/>
      <c r="FBZ191" s="325"/>
      <c r="FCA191" s="325"/>
      <c r="FCB191" s="324"/>
      <c r="FCC191" s="62"/>
      <c r="FCD191" s="62"/>
      <c r="FCE191" s="62"/>
      <c r="FCF191" s="62"/>
      <c r="FCG191" s="62"/>
      <c r="FCH191" s="62"/>
      <c r="FCI191" s="62"/>
      <c r="FCJ191" s="62"/>
      <c r="FCK191" s="62"/>
      <c r="FCL191" s="62"/>
      <c r="FCM191" s="325"/>
      <c r="FCN191" s="325"/>
      <c r="FCO191" s="325"/>
      <c r="FCP191" s="325"/>
      <c r="FCQ191" s="62"/>
      <c r="FCR191" s="325"/>
      <c r="FCS191" s="325"/>
      <c r="FCT191" s="325"/>
      <c r="FCU191" s="325"/>
      <c r="FCV191" s="62"/>
      <c r="FCW191" s="325"/>
      <c r="FCX191" s="325"/>
      <c r="FCY191" s="325"/>
      <c r="FCZ191" s="325"/>
      <c r="FDA191" s="325"/>
      <c r="FDB191" s="325"/>
      <c r="FDC191" s="325"/>
      <c r="FDD191" s="325"/>
      <c r="FDE191" s="325"/>
      <c r="FDF191" s="325"/>
      <c r="FDG191" s="325"/>
      <c r="FDH191" s="325"/>
      <c r="FDI191" s="325"/>
      <c r="FDJ191" s="325"/>
      <c r="FDK191" s="325"/>
      <c r="FDL191" s="325"/>
      <c r="FDM191" s="325"/>
      <c r="FDN191" s="324"/>
      <c r="FDO191" s="62"/>
      <c r="FDP191" s="62"/>
      <c r="FDQ191" s="62"/>
      <c r="FDR191" s="62"/>
      <c r="FDS191" s="62"/>
      <c r="FDT191" s="62"/>
      <c r="FDU191" s="62"/>
      <c r="FDV191" s="62"/>
      <c r="FDW191" s="62"/>
      <c r="FDX191" s="62"/>
      <c r="FDY191" s="325"/>
      <c r="FDZ191" s="325"/>
      <c r="FEA191" s="325"/>
      <c r="FEB191" s="325"/>
      <c r="FEC191" s="62"/>
      <c r="FED191" s="325"/>
      <c r="FEE191" s="325"/>
      <c r="FEF191" s="325"/>
      <c r="FEG191" s="325"/>
      <c r="FEH191" s="62"/>
      <c r="FEI191" s="325"/>
      <c r="FEJ191" s="325"/>
      <c r="FEK191" s="325"/>
      <c r="FEL191" s="325"/>
      <c r="FEM191" s="325"/>
      <c r="FEN191" s="325"/>
      <c r="FEO191" s="325"/>
      <c r="FEP191" s="325"/>
      <c r="FEQ191" s="325"/>
      <c r="FER191" s="325"/>
      <c r="FES191" s="325"/>
      <c r="FET191" s="325"/>
      <c r="FEU191" s="325"/>
      <c r="FEV191" s="325"/>
      <c r="FEW191" s="325"/>
      <c r="FEX191" s="325"/>
      <c r="FEY191" s="325"/>
      <c r="FEZ191" s="324"/>
      <c r="FFA191" s="62"/>
      <c r="FFB191" s="62"/>
      <c r="FFC191" s="62"/>
      <c r="FFD191" s="62"/>
      <c r="FFE191" s="62"/>
      <c r="FFF191" s="62"/>
      <c r="FFG191" s="62"/>
      <c r="FFH191" s="62"/>
      <c r="FFI191" s="62"/>
      <c r="FFJ191" s="62"/>
      <c r="FFK191" s="325"/>
      <c r="FFL191" s="325"/>
      <c r="FFM191" s="325"/>
      <c r="FFN191" s="325"/>
      <c r="FFO191" s="62"/>
      <c r="FFP191" s="325"/>
      <c r="FFQ191" s="325"/>
      <c r="FFR191" s="325"/>
      <c r="FFS191" s="325"/>
      <c r="FFT191" s="62"/>
      <c r="FFU191" s="325"/>
      <c r="FFV191" s="325"/>
      <c r="FFW191" s="325"/>
      <c r="FFX191" s="325"/>
      <c r="FFY191" s="325"/>
      <c r="FFZ191" s="325"/>
      <c r="FGA191" s="325"/>
      <c r="FGB191" s="325"/>
      <c r="FGC191" s="325"/>
      <c r="FGD191" s="325"/>
      <c r="FGE191" s="325"/>
      <c r="FGF191" s="325"/>
      <c r="FGG191" s="325"/>
      <c r="FGH191" s="325"/>
      <c r="FGI191" s="325"/>
      <c r="FGJ191" s="325"/>
      <c r="FGK191" s="325"/>
      <c r="FGL191" s="324"/>
      <c r="FGM191" s="62"/>
      <c r="FGN191" s="62"/>
      <c r="FGO191" s="62"/>
      <c r="FGP191" s="62"/>
      <c r="FGQ191" s="62"/>
      <c r="FGR191" s="62"/>
      <c r="FGS191" s="62"/>
      <c r="FGT191" s="62"/>
      <c r="FGU191" s="62"/>
      <c r="FGV191" s="62"/>
      <c r="FGW191" s="325"/>
      <c r="FGX191" s="325"/>
      <c r="FGY191" s="325"/>
      <c r="FGZ191" s="325"/>
      <c r="FHA191" s="62"/>
      <c r="FHB191" s="325"/>
      <c r="FHC191" s="325"/>
      <c r="FHD191" s="325"/>
      <c r="FHE191" s="325"/>
      <c r="FHF191" s="62"/>
      <c r="FHG191" s="325"/>
      <c r="FHH191" s="325"/>
      <c r="FHI191" s="325"/>
      <c r="FHJ191" s="325"/>
      <c r="FHK191" s="325"/>
      <c r="FHL191" s="325"/>
      <c r="FHM191" s="325"/>
      <c r="FHN191" s="325"/>
      <c r="FHO191" s="325"/>
      <c r="FHP191" s="325"/>
      <c r="FHQ191" s="325"/>
      <c r="FHR191" s="325"/>
      <c r="FHS191" s="325"/>
      <c r="FHT191" s="325"/>
      <c r="FHU191" s="325"/>
      <c r="FHV191" s="325"/>
      <c r="FHW191" s="325"/>
      <c r="FHX191" s="324"/>
      <c r="FHY191" s="62"/>
      <c r="FHZ191" s="62"/>
      <c r="FIA191" s="62"/>
      <c r="FIB191" s="62"/>
      <c r="FIC191" s="62"/>
      <c r="FID191" s="62"/>
      <c r="FIE191" s="62"/>
      <c r="FIF191" s="62"/>
      <c r="FIG191" s="62"/>
      <c r="FIH191" s="62"/>
      <c r="FII191" s="325"/>
      <c r="FIJ191" s="325"/>
      <c r="FIK191" s="325"/>
      <c r="FIL191" s="325"/>
      <c r="FIM191" s="62"/>
      <c r="FIN191" s="325"/>
      <c r="FIO191" s="325"/>
      <c r="FIP191" s="325"/>
      <c r="FIQ191" s="325"/>
      <c r="FIR191" s="62"/>
      <c r="FIS191" s="325"/>
      <c r="FIT191" s="325"/>
      <c r="FIU191" s="325"/>
      <c r="FIV191" s="325"/>
      <c r="FIW191" s="325"/>
      <c r="FIX191" s="325"/>
      <c r="FIY191" s="325"/>
      <c r="FIZ191" s="325"/>
      <c r="FJA191" s="325"/>
      <c r="FJB191" s="325"/>
      <c r="FJC191" s="325"/>
      <c r="FJD191" s="325"/>
      <c r="FJE191" s="325"/>
      <c r="FJF191" s="325"/>
      <c r="FJG191" s="325"/>
      <c r="FJH191" s="325"/>
      <c r="FJI191" s="325"/>
      <c r="FJJ191" s="324"/>
      <c r="FJK191" s="62"/>
      <c r="FJL191" s="62"/>
      <c r="FJM191" s="62"/>
      <c r="FJN191" s="62"/>
      <c r="FJO191" s="62"/>
      <c r="FJP191" s="62"/>
      <c r="FJQ191" s="62"/>
      <c r="FJR191" s="62"/>
      <c r="FJS191" s="62"/>
      <c r="FJT191" s="62"/>
      <c r="FJU191" s="325"/>
      <c r="FJV191" s="325"/>
      <c r="FJW191" s="325"/>
      <c r="FJX191" s="325"/>
      <c r="FJY191" s="62"/>
      <c r="FJZ191" s="325"/>
      <c r="FKA191" s="325"/>
      <c r="FKB191" s="325"/>
      <c r="FKC191" s="325"/>
      <c r="FKD191" s="62"/>
      <c r="FKE191" s="325"/>
      <c r="FKF191" s="325"/>
      <c r="FKG191" s="325"/>
      <c r="FKH191" s="325"/>
      <c r="FKI191" s="325"/>
      <c r="FKJ191" s="325"/>
      <c r="FKK191" s="325"/>
      <c r="FKL191" s="325"/>
      <c r="FKM191" s="325"/>
      <c r="FKN191" s="325"/>
      <c r="FKO191" s="325"/>
      <c r="FKP191" s="325"/>
      <c r="FKQ191" s="325"/>
      <c r="FKR191" s="325"/>
      <c r="FKS191" s="325"/>
      <c r="FKT191" s="325"/>
      <c r="FKU191" s="325"/>
      <c r="FKV191" s="324"/>
      <c r="FKW191" s="62"/>
      <c r="FKX191" s="62"/>
      <c r="FKY191" s="62"/>
      <c r="FKZ191" s="62"/>
      <c r="FLA191" s="62"/>
      <c r="FLB191" s="62"/>
      <c r="FLC191" s="62"/>
      <c r="FLD191" s="62"/>
      <c r="FLE191" s="62"/>
      <c r="FLF191" s="62"/>
      <c r="FLG191" s="325"/>
      <c r="FLH191" s="325"/>
      <c r="FLI191" s="325"/>
      <c r="FLJ191" s="325"/>
      <c r="FLK191" s="62"/>
      <c r="FLL191" s="325"/>
      <c r="FLM191" s="325"/>
      <c r="FLN191" s="325"/>
      <c r="FLO191" s="325"/>
      <c r="FLP191" s="62"/>
      <c r="FLQ191" s="325"/>
      <c r="FLR191" s="325"/>
      <c r="FLS191" s="325"/>
      <c r="FLT191" s="325"/>
      <c r="FLU191" s="325"/>
      <c r="FLV191" s="325"/>
      <c r="FLW191" s="325"/>
      <c r="FLX191" s="325"/>
      <c r="FLY191" s="325"/>
      <c r="FLZ191" s="325"/>
      <c r="FMA191" s="325"/>
      <c r="FMB191" s="325"/>
      <c r="FMC191" s="325"/>
      <c r="FMD191" s="325"/>
      <c r="FME191" s="325"/>
      <c r="FMF191" s="325"/>
      <c r="FMG191" s="325"/>
      <c r="FMH191" s="324"/>
      <c r="FMI191" s="62"/>
      <c r="FMJ191" s="62"/>
      <c r="FMK191" s="62"/>
      <c r="FML191" s="62"/>
      <c r="FMM191" s="62"/>
      <c r="FMN191" s="62"/>
      <c r="FMO191" s="62"/>
      <c r="FMP191" s="62"/>
      <c r="FMQ191" s="62"/>
      <c r="FMR191" s="62"/>
      <c r="FMS191" s="325"/>
      <c r="FMT191" s="325"/>
      <c r="FMU191" s="325"/>
      <c r="FMV191" s="325"/>
      <c r="FMW191" s="62"/>
      <c r="FMX191" s="325"/>
      <c r="FMY191" s="325"/>
      <c r="FMZ191" s="325"/>
      <c r="FNA191" s="325"/>
      <c r="FNB191" s="62"/>
      <c r="FNC191" s="325"/>
      <c r="FND191" s="325"/>
      <c r="FNE191" s="325"/>
      <c r="FNF191" s="325"/>
      <c r="FNG191" s="325"/>
      <c r="FNH191" s="325"/>
      <c r="FNI191" s="325"/>
      <c r="FNJ191" s="325"/>
      <c r="FNK191" s="325"/>
      <c r="FNL191" s="325"/>
      <c r="FNM191" s="325"/>
      <c r="FNN191" s="325"/>
      <c r="FNO191" s="325"/>
      <c r="FNP191" s="325"/>
      <c r="FNQ191" s="325"/>
      <c r="FNR191" s="325"/>
      <c r="FNS191" s="325"/>
      <c r="FNT191" s="324"/>
      <c r="FNU191" s="62"/>
      <c r="FNV191" s="62"/>
      <c r="FNW191" s="62"/>
      <c r="FNX191" s="62"/>
      <c r="FNY191" s="62"/>
      <c r="FNZ191" s="62"/>
      <c r="FOA191" s="62"/>
      <c r="FOB191" s="62"/>
      <c r="FOC191" s="62"/>
      <c r="FOD191" s="62"/>
      <c r="FOE191" s="325"/>
      <c r="FOF191" s="325"/>
      <c r="FOG191" s="325"/>
      <c r="FOH191" s="325"/>
      <c r="FOI191" s="62"/>
      <c r="FOJ191" s="325"/>
      <c r="FOK191" s="325"/>
      <c r="FOL191" s="325"/>
      <c r="FOM191" s="325"/>
      <c r="FON191" s="62"/>
      <c r="FOO191" s="325"/>
      <c r="FOP191" s="325"/>
      <c r="FOQ191" s="325"/>
      <c r="FOR191" s="325"/>
      <c r="FOS191" s="325"/>
      <c r="FOT191" s="325"/>
      <c r="FOU191" s="325"/>
      <c r="FOV191" s="325"/>
      <c r="FOW191" s="325"/>
      <c r="FOX191" s="325"/>
      <c r="FOY191" s="325"/>
      <c r="FOZ191" s="325"/>
      <c r="FPA191" s="325"/>
      <c r="FPB191" s="325"/>
      <c r="FPC191" s="325"/>
      <c r="FPD191" s="325"/>
      <c r="FPE191" s="325"/>
      <c r="FPF191" s="324"/>
      <c r="FPG191" s="62"/>
      <c r="FPH191" s="62"/>
      <c r="FPI191" s="62"/>
      <c r="FPJ191" s="62"/>
      <c r="FPK191" s="62"/>
      <c r="FPL191" s="62"/>
      <c r="FPM191" s="62"/>
      <c r="FPN191" s="62"/>
      <c r="FPO191" s="62"/>
      <c r="FPP191" s="62"/>
      <c r="FPQ191" s="325"/>
      <c r="FPR191" s="325"/>
      <c r="FPS191" s="325"/>
      <c r="FPT191" s="325"/>
      <c r="FPU191" s="62"/>
      <c r="FPV191" s="325"/>
      <c r="FPW191" s="325"/>
      <c r="FPX191" s="325"/>
      <c r="FPY191" s="325"/>
      <c r="FPZ191" s="62"/>
      <c r="FQA191" s="325"/>
      <c r="FQB191" s="325"/>
      <c r="FQC191" s="325"/>
      <c r="FQD191" s="325"/>
      <c r="FQE191" s="325"/>
      <c r="FQF191" s="325"/>
      <c r="FQG191" s="325"/>
      <c r="FQH191" s="325"/>
      <c r="FQI191" s="325"/>
      <c r="FQJ191" s="325"/>
      <c r="FQK191" s="325"/>
      <c r="FQL191" s="325"/>
      <c r="FQM191" s="325"/>
      <c r="FQN191" s="325"/>
      <c r="FQO191" s="325"/>
      <c r="FQP191" s="325"/>
      <c r="FQQ191" s="325"/>
      <c r="FQR191" s="324"/>
      <c r="FQS191" s="62"/>
      <c r="FQT191" s="62"/>
      <c r="FQU191" s="62"/>
      <c r="FQV191" s="62"/>
      <c r="FQW191" s="62"/>
      <c r="FQX191" s="62"/>
      <c r="FQY191" s="62"/>
      <c r="FQZ191" s="62"/>
      <c r="FRA191" s="62"/>
      <c r="FRB191" s="62"/>
      <c r="FRC191" s="325"/>
      <c r="FRD191" s="325"/>
      <c r="FRE191" s="325"/>
      <c r="FRF191" s="325"/>
      <c r="FRG191" s="62"/>
      <c r="FRH191" s="325"/>
      <c r="FRI191" s="325"/>
      <c r="FRJ191" s="325"/>
      <c r="FRK191" s="325"/>
      <c r="FRL191" s="62"/>
      <c r="FRM191" s="325"/>
      <c r="FRN191" s="325"/>
      <c r="FRO191" s="325"/>
      <c r="FRP191" s="325"/>
      <c r="FRQ191" s="325"/>
      <c r="FRR191" s="325"/>
      <c r="FRS191" s="325"/>
      <c r="FRT191" s="325"/>
      <c r="FRU191" s="325"/>
      <c r="FRV191" s="325"/>
      <c r="FRW191" s="325"/>
      <c r="FRX191" s="325"/>
      <c r="FRY191" s="325"/>
      <c r="FRZ191" s="325"/>
      <c r="FSA191" s="325"/>
      <c r="FSB191" s="325"/>
      <c r="FSC191" s="325"/>
      <c r="FSD191" s="324"/>
      <c r="FSE191" s="62"/>
      <c r="FSF191" s="62"/>
      <c r="FSG191" s="62"/>
      <c r="FSH191" s="62"/>
      <c r="FSI191" s="62"/>
      <c r="FSJ191" s="62"/>
      <c r="FSK191" s="62"/>
      <c r="FSL191" s="62"/>
      <c r="FSM191" s="62"/>
      <c r="FSN191" s="62"/>
      <c r="FSO191" s="325"/>
      <c r="FSP191" s="325"/>
      <c r="FSQ191" s="325"/>
      <c r="FSR191" s="325"/>
      <c r="FSS191" s="62"/>
      <c r="FST191" s="325"/>
      <c r="FSU191" s="325"/>
      <c r="FSV191" s="325"/>
      <c r="FSW191" s="325"/>
      <c r="FSX191" s="62"/>
      <c r="FSY191" s="325"/>
      <c r="FSZ191" s="325"/>
      <c r="FTA191" s="325"/>
      <c r="FTB191" s="325"/>
      <c r="FTC191" s="325"/>
      <c r="FTD191" s="325"/>
      <c r="FTE191" s="325"/>
      <c r="FTF191" s="325"/>
      <c r="FTG191" s="325"/>
      <c r="FTH191" s="325"/>
      <c r="FTI191" s="325"/>
      <c r="FTJ191" s="325"/>
      <c r="FTK191" s="325"/>
      <c r="FTL191" s="325"/>
      <c r="FTM191" s="325"/>
      <c r="FTN191" s="325"/>
      <c r="FTO191" s="325"/>
      <c r="FTP191" s="324"/>
      <c r="FTQ191" s="62"/>
      <c r="FTR191" s="62"/>
      <c r="FTS191" s="62"/>
      <c r="FTT191" s="62"/>
      <c r="FTU191" s="62"/>
      <c r="FTV191" s="62"/>
      <c r="FTW191" s="62"/>
      <c r="FTX191" s="62"/>
      <c r="FTY191" s="62"/>
      <c r="FTZ191" s="62"/>
      <c r="FUA191" s="325"/>
      <c r="FUB191" s="325"/>
      <c r="FUC191" s="325"/>
      <c r="FUD191" s="325"/>
      <c r="FUE191" s="62"/>
      <c r="FUF191" s="325"/>
      <c r="FUG191" s="325"/>
      <c r="FUH191" s="325"/>
      <c r="FUI191" s="325"/>
      <c r="FUJ191" s="62"/>
      <c r="FUK191" s="325"/>
      <c r="FUL191" s="325"/>
      <c r="FUM191" s="325"/>
      <c r="FUN191" s="325"/>
      <c r="FUO191" s="325"/>
      <c r="FUP191" s="325"/>
      <c r="FUQ191" s="325"/>
      <c r="FUR191" s="325"/>
      <c r="FUS191" s="325"/>
      <c r="FUT191" s="325"/>
      <c r="FUU191" s="325"/>
      <c r="FUV191" s="325"/>
      <c r="FUW191" s="325"/>
      <c r="FUX191" s="325"/>
      <c r="FUY191" s="325"/>
      <c r="FUZ191" s="325"/>
      <c r="FVA191" s="325"/>
      <c r="FVB191" s="324"/>
      <c r="FVC191" s="62"/>
      <c r="FVD191" s="62"/>
      <c r="FVE191" s="62"/>
      <c r="FVF191" s="62"/>
      <c r="FVG191" s="62"/>
      <c r="FVH191" s="62"/>
      <c r="FVI191" s="62"/>
      <c r="FVJ191" s="62"/>
      <c r="FVK191" s="62"/>
      <c r="FVL191" s="62"/>
      <c r="FVM191" s="325"/>
      <c r="FVN191" s="325"/>
      <c r="FVO191" s="325"/>
      <c r="FVP191" s="325"/>
      <c r="FVQ191" s="62"/>
      <c r="FVR191" s="325"/>
      <c r="FVS191" s="325"/>
      <c r="FVT191" s="325"/>
      <c r="FVU191" s="325"/>
      <c r="FVV191" s="62"/>
      <c r="FVW191" s="325"/>
      <c r="FVX191" s="325"/>
      <c r="FVY191" s="325"/>
      <c r="FVZ191" s="325"/>
      <c r="FWA191" s="325"/>
      <c r="FWB191" s="325"/>
      <c r="FWC191" s="325"/>
      <c r="FWD191" s="325"/>
      <c r="FWE191" s="325"/>
      <c r="FWF191" s="325"/>
      <c r="FWG191" s="325"/>
      <c r="FWH191" s="325"/>
      <c r="FWI191" s="325"/>
      <c r="FWJ191" s="325"/>
      <c r="FWK191" s="325"/>
      <c r="FWL191" s="325"/>
      <c r="FWM191" s="325"/>
      <c r="FWN191" s="324"/>
      <c r="FWO191" s="62"/>
      <c r="FWP191" s="62"/>
      <c r="FWQ191" s="62"/>
      <c r="FWR191" s="62"/>
      <c r="FWS191" s="62"/>
      <c r="FWT191" s="62"/>
      <c r="FWU191" s="62"/>
      <c r="FWV191" s="62"/>
      <c r="FWW191" s="62"/>
      <c r="FWX191" s="62"/>
      <c r="FWY191" s="325"/>
      <c r="FWZ191" s="325"/>
      <c r="FXA191" s="325"/>
      <c r="FXB191" s="325"/>
      <c r="FXC191" s="62"/>
      <c r="FXD191" s="325"/>
      <c r="FXE191" s="325"/>
      <c r="FXF191" s="325"/>
      <c r="FXG191" s="325"/>
      <c r="FXH191" s="62"/>
      <c r="FXI191" s="325"/>
      <c r="FXJ191" s="325"/>
      <c r="FXK191" s="325"/>
      <c r="FXL191" s="325"/>
      <c r="FXM191" s="325"/>
      <c r="FXN191" s="325"/>
      <c r="FXO191" s="325"/>
      <c r="FXP191" s="325"/>
      <c r="FXQ191" s="325"/>
      <c r="FXR191" s="325"/>
      <c r="FXS191" s="325"/>
      <c r="FXT191" s="325"/>
      <c r="FXU191" s="325"/>
      <c r="FXV191" s="325"/>
      <c r="FXW191" s="325"/>
      <c r="FXX191" s="325"/>
      <c r="FXY191" s="325"/>
      <c r="FXZ191" s="324"/>
      <c r="FYA191" s="62"/>
      <c r="FYB191" s="62"/>
      <c r="FYC191" s="62"/>
      <c r="FYD191" s="62"/>
      <c r="FYE191" s="62"/>
      <c r="FYF191" s="62"/>
      <c r="FYG191" s="62"/>
      <c r="FYH191" s="62"/>
      <c r="FYI191" s="62"/>
      <c r="FYJ191" s="62"/>
      <c r="FYK191" s="325"/>
      <c r="FYL191" s="325"/>
      <c r="FYM191" s="325"/>
      <c r="FYN191" s="325"/>
      <c r="FYO191" s="62"/>
      <c r="FYP191" s="325"/>
      <c r="FYQ191" s="325"/>
      <c r="FYR191" s="325"/>
      <c r="FYS191" s="325"/>
      <c r="FYT191" s="62"/>
      <c r="FYU191" s="325"/>
      <c r="FYV191" s="325"/>
      <c r="FYW191" s="325"/>
      <c r="FYX191" s="325"/>
      <c r="FYY191" s="325"/>
      <c r="FYZ191" s="325"/>
      <c r="FZA191" s="325"/>
      <c r="FZB191" s="325"/>
      <c r="FZC191" s="325"/>
      <c r="FZD191" s="325"/>
      <c r="FZE191" s="325"/>
      <c r="FZF191" s="325"/>
      <c r="FZG191" s="325"/>
      <c r="FZH191" s="325"/>
      <c r="FZI191" s="325"/>
      <c r="FZJ191" s="325"/>
      <c r="FZK191" s="325"/>
      <c r="FZL191" s="324"/>
      <c r="FZM191" s="62"/>
      <c r="FZN191" s="62"/>
      <c r="FZO191" s="62"/>
      <c r="FZP191" s="62"/>
      <c r="FZQ191" s="62"/>
      <c r="FZR191" s="62"/>
      <c r="FZS191" s="62"/>
      <c r="FZT191" s="62"/>
      <c r="FZU191" s="62"/>
      <c r="FZV191" s="62"/>
      <c r="FZW191" s="325"/>
      <c r="FZX191" s="325"/>
      <c r="FZY191" s="325"/>
      <c r="FZZ191" s="325"/>
      <c r="GAA191" s="62"/>
      <c r="GAB191" s="325"/>
      <c r="GAC191" s="325"/>
      <c r="GAD191" s="325"/>
      <c r="GAE191" s="325"/>
      <c r="GAF191" s="62"/>
      <c r="GAG191" s="325"/>
      <c r="GAH191" s="325"/>
      <c r="GAI191" s="325"/>
      <c r="GAJ191" s="325"/>
      <c r="GAK191" s="325"/>
      <c r="GAL191" s="325"/>
      <c r="GAM191" s="325"/>
      <c r="GAN191" s="325"/>
      <c r="GAO191" s="325"/>
      <c r="GAP191" s="325"/>
      <c r="GAQ191" s="325"/>
      <c r="GAR191" s="325"/>
      <c r="GAS191" s="325"/>
      <c r="GAT191" s="325"/>
      <c r="GAU191" s="325"/>
      <c r="GAV191" s="325"/>
      <c r="GAW191" s="325"/>
      <c r="GAX191" s="324"/>
      <c r="GAY191" s="62"/>
      <c r="GAZ191" s="62"/>
      <c r="GBA191" s="62"/>
      <c r="GBB191" s="62"/>
      <c r="GBC191" s="62"/>
      <c r="GBD191" s="62"/>
      <c r="GBE191" s="62"/>
      <c r="GBF191" s="62"/>
      <c r="GBG191" s="62"/>
      <c r="GBH191" s="62"/>
      <c r="GBI191" s="325"/>
      <c r="GBJ191" s="325"/>
      <c r="GBK191" s="325"/>
      <c r="GBL191" s="325"/>
      <c r="GBM191" s="62"/>
      <c r="GBN191" s="325"/>
      <c r="GBO191" s="325"/>
      <c r="GBP191" s="325"/>
      <c r="GBQ191" s="325"/>
      <c r="GBR191" s="62"/>
      <c r="GBS191" s="325"/>
      <c r="GBT191" s="325"/>
      <c r="GBU191" s="325"/>
      <c r="GBV191" s="325"/>
      <c r="GBW191" s="325"/>
      <c r="GBX191" s="325"/>
      <c r="GBY191" s="325"/>
      <c r="GBZ191" s="325"/>
      <c r="GCA191" s="325"/>
      <c r="GCB191" s="325"/>
      <c r="GCC191" s="325"/>
      <c r="GCD191" s="325"/>
      <c r="GCE191" s="325"/>
      <c r="GCF191" s="325"/>
      <c r="GCG191" s="325"/>
      <c r="GCH191" s="325"/>
      <c r="GCI191" s="325"/>
      <c r="GCJ191" s="324"/>
      <c r="GCK191" s="62"/>
      <c r="GCL191" s="62"/>
      <c r="GCM191" s="62"/>
      <c r="GCN191" s="62"/>
      <c r="GCO191" s="62"/>
      <c r="GCP191" s="62"/>
      <c r="GCQ191" s="62"/>
      <c r="GCR191" s="62"/>
      <c r="GCS191" s="62"/>
      <c r="GCT191" s="62"/>
      <c r="GCU191" s="325"/>
      <c r="GCV191" s="325"/>
      <c r="GCW191" s="325"/>
      <c r="GCX191" s="325"/>
      <c r="GCY191" s="62"/>
      <c r="GCZ191" s="325"/>
      <c r="GDA191" s="325"/>
      <c r="GDB191" s="325"/>
      <c r="GDC191" s="325"/>
      <c r="GDD191" s="62"/>
      <c r="GDE191" s="325"/>
      <c r="GDF191" s="325"/>
      <c r="GDG191" s="325"/>
      <c r="GDH191" s="325"/>
      <c r="GDI191" s="325"/>
      <c r="GDJ191" s="325"/>
      <c r="GDK191" s="325"/>
      <c r="GDL191" s="325"/>
      <c r="GDM191" s="325"/>
      <c r="GDN191" s="325"/>
      <c r="GDO191" s="325"/>
      <c r="GDP191" s="325"/>
      <c r="GDQ191" s="325"/>
      <c r="GDR191" s="325"/>
      <c r="GDS191" s="325"/>
      <c r="GDT191" s="325"/>
      <c r="GDU191" s="325"/>
      <c r="GDV191" s="324"/>
      <c r="GDW191" s="62"/>
      <c r="GDX191" s="62"/>
      <c r="GDY191" s="62"/>
      <c r="GDZ191" s="62"/>
      <c r="GEA191" s="62"/>
      <c r="GEB191" s="62"/>
      <c r="GEC191" s="62"/>
      <c r="GED191" s="62"/>
      <c r="GEE191" s="62"/>
      <c r="GEF191" s="62"/>
      <c r="GEG191" s="325"/>
      <c r="GEH191" s="325"/>
      <c r="GEI191" s="325"/>
      <c r="GEJ191" s="325"/>
      <c r="GEK191" s="62"/>
      <c r="GEL191" s="325"/>
      <c r="GEM191" s="325"/>
      <c r="GEN191" s="325"/>
      <c r="GEO191" s="325"/>
      <c r="GEP191" s="62"/>
      <c r="GEQ191" s="325"/>
      <c r="GER191" s="325"/>
      <c r="GES191" s="325"/>
      <c r="GET191" s="325"/>
      <c r="GEU191" s="325"/>
      <c r="GEV191" s="325"/>
      <c r="GEW191" s="325"/>
      <c r="GEX191" s="325"/>
      <c r="GEY191" s="325"/>
      <c r="GEZ191" s="325"/>
      <c r="GFA191" s="325"/>
      <c r="GFB191" s="325"/>
      <c r="GFC191" s="325"/>
      <c r="GFD191" s="325"/>
      <c r="GFE191" s="325"/>
      <c r="GFF191" s="325"/>
      <c r="GFG191" s="325"/>
      <c r="GFH191" s="324"/>
      <c r="GFI191" s="62"/>
      <c r="GFJ191" s="62"/>
      <c r="GFK191" s="62"/>
      <c r="GFL191" s="62"/>
      <c r="GFM191" s="62"/>
      <c r="GFN191" s="62"/>
      <c r="GFO191" s="62"/>
      <c r="GFP191" s="62"/>
      <c r="GFQ191" s="62"/>
      <c r="GFR191" s="62"/>
      <c r="GFS191" s="325"/>
      <c r="GFT191" s="325"/>
      <c r="GFU191" s="325"/>
      <c r="GFV191" s="325"/>
      <c r="GFW191" s="62"/>
      <c r="GFX191" s="325"/>
      <c r="GFY191" s="325"/>
      <c r="GFZ191" s="325"/>
      <c r="GGA191" s="325"/>
      <c r="GGB191" s="62"/>
      <c r="GGC191" s="325"/>
      <c r="GGD191" s="325"/>
      <c r="GGE191" s="325"/>
      <c r="GGF191" s="325"/>
      <c r="GGG191" s="325"/>
      <c r="GGH191" s="325"/>
      <c r="GGI191" s="325"/>
      <c r="GGJ191" s="325"/>
      <c r="GGK191" s="325"/>
      <c r="GGL191" s="325"/>
      <c r="GGM191" s="325"/>
      <c r="GGN191" s="325"/>
      <c r="GGO191" s="325"/>
      <c r="GGP191" s="325"/>
      <c r="GGQ191" s="325"/>
      <c r="GGR191" s="325"/>
      <c r="GGS191" s="325"/>
      <c r="GGT191" s="324"/>
      <c r="GGU191" s="62"/>
      <c r="GGV191" s="62"/>
      <c r="GGW191" s="62"/>
      <c r="GGX191" s="62"/>
      <c r="GGY191" s="62"/>
      <c r="GGZ191" s="62"/>
      <c r="GHA191" s="62"/>
      <c r="GHB191" s="62"/>
      <c r="GHC191" s="62"/>
      <c r="GHD191" s="62"/>
      <c r="GHE191" s="325"/>
      <c r="GHF191" s="325"/>
      <c r="GHG191" s="325"/>
      <c r="GHH191" s="325"/>
      <c r="GHI191" s="62"/>
      <c r="GHJ191" s="325"/>
      <c r="GHK191" s="325"/>
      <c r="GHL191" s="325"/>
      <c r="GHM191" s="325"/>
      <c r="GHN191" s="62"/>
      <c r="GHO191" s="325"/>
      <c r="GHP191" s="325"/>
      <c r="GHQ191" s="325"/>
      <c r="GHR191" s="325"/>
      <c r="GHS191" s="325"/>
      <c r="GHT191" s="325"/>
      <c r="GHU191" s="325"/>
      <c r="GHV191" s="325"/>
      <c r="GHW191" s="325"/>
      <c r="GHX191" s="325"/>
      <c r="GHY191" s="325"/>
      <c r="GHZ191" s="325"/>
      <c r="GIA191" s="325"/>
      <c r="GIB191" s="325"/>
      <c r="GIC191" s="325"/>
      <c r="GID191" s="325"/>
      <c r="GIE191" s="325"/>
      <c r="GIF191" s="324"/>
      <c r="GIG191" s="62"/>
      <c r="GIH191" s="62"/>
      <c r="GII191" s="62"/>
      <c r="GIJ191" s="62"/>
      <c r="GIK191" s="62"/>
      <c r="GIL191" s="62"/>
      <c r="GIM191" s="62"/>
      <c r="GIN191" s="62"/>
      <c r="GIO191" s="62"/>
      <c r="GIP191" s="62"/>
      <c r="GIQ191" s="325"/>
      <c r="GIR191" s="325"/>
      <c r="GIS191" s="325"/>
      <c r="GIT191" s="325"/>
      <c r="GIU191" s="62"/>
      <c r="GIV191" s="325"/>
      <c r="GIW191" s="325"/>
      <c r="GIX191" s="325"/>
      <c r="GIY191" s="325"/>
      <c r="GIZ191" s="62"/>
      <c r="GJA191" s="325"/>
      <c r="GJB191" s="325"/>
      <c r="GJC191" s="325"/>
      <c r="GJD191" s="325"/>
      <c r="GJE191" s="325"/>
      <c r="GJF191" s="325"/>
      <c r="GJG191" s="325"/>
      <c r="GJH191" s="325"/>
      <c r="GJI191" s="325"/>
      <c r="GJJ191" s="325"/>
      <c r="GJK191" s="325"/>
      <c r="GJL191" s="325"/>
      <c r="GJM191" s="325"/>
      <c r="GJN191" s="325"/>
      <c r="GJO191" s="325"/>
      <c r="GJP191" s="325"/>
      <c r="GJQ191" s="325"/>
      <c r="GJR191" s="324"/>
      <c r="GJS191" s="62"/>
      <c r="GJT191" s="62"/>
      <c r="GJU191" s="62"/>
      <c r="GJV191" s="62"/>
      <c r="GJW191" s="62"/>
      <c r="GJX191" s="62"/>
      <c r="GJY191" s="62"/>
      <c r="GJZ191" s="62"/>
      <c r="GKA191" s="62"/>
      <c r="GKB191" s="62"/>
      <c r="GKC191" s="325"/>
      <c r="GKD191" s="325"/>
      <c r="GKE191" s="325"/>
      <c r="GKF191" s="325"/>
      <c r="GKG191" s="62"/>
      <c r="GKH191" s="325"/>
      <c r="GKI191" s="325"/>
      <c r="GKJ191" s="325"/>
      <c r="GKK191" s="325"/>
      <c r="GKL191" s="62"/>
      <c r="GKM191" s="325"/>
      <c r="GKN191" s="325"/>
      <c r="GKO191" s="325"/>
      <c r="GKP191" s="325"/>
      <c r="GKQ191" s="325"/>
      <c r="GKR191" s="325"/>
      <c r="GKS191" s="325"/>
      <c r="GKT191" s="325"/>
      <c r="GKU191" s="325"/>
      <c r="GKV191" s="325"/>
      <c r="GKW191" s="325"/>
      <c r="GKX191" s="325"/>
      <c r="GKY191" s="325"/>
      <c r="GKZ191" s="325"/>
      <c r="GLA191" s="325"/>
      <c r="GLB191" s="325"/>
      <c r="GLC191" s="325"/>
      <c r="GLD191" s="324"/>
      <c r="GLE191" s="62"/>
      <c r="GLF191" s="62"/>
      <c r="GLG191" s="62"/>
      <c r="GLH191" s="62"/>
      <c r="GLI191" s="62"/>
      <c r="GLJ191" s="62"/>
      <c r="GLK191" s="62"/>
      <c r="GLL191" s="62"/>
      <c r="GLM191" s="62"/>
      <c r="GLN191" s="62"/>
      <c r="GLO191" s="325"/>
      <c r="GLP191" s="325"/>
      <c r="GLQ191" s="325"/>
      <c r="GLR191" s="325"/>
      <c r="GLS191" s="62"/>
      <c r="GLT191" s="325"/>
      <c r="GLU191" s="325"/>
      <c r="GLV191" s="325"/>
      <c r="GLW191" s="325"/>
      <c r="GLX191" s="62"/>
      <c r="GLY191" s="325"/>
      <c r="GLZ191" s="325"/>
      <c r="GMA191" s="325"/>
      <c r="GMB191" s="325"/>
      <c r="GMC191" s="325"/>
      <c r="GMD191" s="325"/>
      <c r="GME191" s="325"/>
      <c r="GMF191" s="325"/>
      <c r="GMG191" s="325"/>
      <c r="GMH191" s="325"/>
      <c r="GMI191" s="325"/>
      <c r="GMJ191" s="325"/>
      <c r="GMK191" s="325"/>
      <c r="GML191" s="325"/>
      <c r="GMM191" s="325"/>
      <c r="GMN191" s="325"/>
      <c r="GMO191" s="325"/>
      <c r="GMP191" s="324"/>
      <c r="GMQ191" s="62"/>
      <c r="GMR191" s="62"/>
      <c r="GMS191" s="62"/>
      <c r="GMT191" s="62"/>
      <c r="GMU191" s="62"/>
      <c r="GMV191" s="62"/>
      <c r="GMW191" s="62"/>
      <c r="GMX191" s="62"/>
      <c r="GMY191" s="62"/>
      <c r="GMZ191" s="62"/>
      <c r="GNA191" s="325"/>
      <c r="GNB191" s="325"/>
      <c r="GNC191" s="325"/>
      <c r="GND191" s="325"/>
      <c r="GNE191" s="62"/>
      <c r="GNF191" s="325"/>
      <c r="GNG191" s="325"/>
      <c r="GNH191" s="325"/>
      <c r="GNI191" s="325"/>
      <c r="GNJ191" s="62"/>
      <c r="GNK191" s="325"/>
      <c r="GNL191" s="325"/>
      <c r="GNM191" s="325"/>
      <c r="GNN191" s="325"/>
      <c r="GNO191" s="325"/>
      <c r="GNP191" s="325"/>
      <c r="GNQ191" s="325"/>
      <c r="GNR191" s="325"/>
      <c r="GNS191" s="325"/>
      <c r="GNT191" s="325"/>
      <c r="GNU191" s="325"/>
      <c r="GNV191" s="325"/>
      <c r="GNW191" s="325"/>
      <c r="GNX191" s="325"/>
      <c r="GNY191" s="325"/>
      <c r="GNZ191" s="325"/>
      <c r="GOA191" s="325"/>
      <c r="GOB191" s="324"/>
      <c r="GOC191" s="62"/>
      <c r="GOD191" s="62"/>
      <c r="GOE191" s="62"/>
      <c r="GOF191" s="62"/>
      <c r="GOG191" s="62"/>
      <c r="GOH191" s="62"/>
      <c r="GOI191" s="62"/>
      <c r="GOJ191" s="62"/>
      <c r="GOK191" s="62"/>
      <c r="GOL191" s="62"/>
      <c r="GOM191" s="325"/>
      <c r="GON191" s="325"/>
      <c r="GOO191" s="325"/>
      <c r="GOP191" s="325"/>
      <c r="GOQ191" s="62"/>
      <c r="GOR191" s="325"/>
      <c r="GOS191" s="325"/>
      <c r="GOT191" s="325"/>
      <c r="GOU191" s="325"/>
      <c r="GOV191" s="62"/>
      <c r="GOW191" s="325"/>
      <c r="GOX191" s="325"/>
      <c r="GOY191" s="325"/>
      <c r="GOZ191" s="325"/>
      <c r="GPA191" s="325"/>
      <c r="GPB191" s="325"/>
      <c r="GPC191" s="325"/>
      <c r="GPD191" s="325"/>
      <c r="GPE191" s="325"/>
      <c r="GPF191" s="325"/>
      <c r="GPG191" s="325"/>
      <c r="GPH191" s="325"/>
      <c r="GPI191" s="325"/>
      <c r="GPJ191" s="325"/>
      <c r="GPK191" s="325"/>
      <c r="GPL191" s="325"/>
      <c r="GPM191" s="325"/>
      <c r="GPN191" s="324"/>
      <c r="GPO191" s="62"/>
      <c r="GPP191" s="62"/>
      <c r="GPQ191" s="62"/>
      <c r="GPR191" s="62"/>
      <c r="GPS191" s="62"/>
      <c r="GPT191" s="62"/>
      <c r="GPU191" s="62"/>
      <c r="GPV191" s="62"/>
      <c r="GPW191" s="62"/>
      <c r="GPX191" s="62"/>
      <c r="GPY191" s="325"/>
      <c r="GPZ191" s="325"/>
      <c r="GQA191" s="325"/>
      <c r="GQB191" s="325"/>
      <c r="GQC191" s="62"/>
      <c r="GQD191" s="325"/>
      <c r="GQE191" s="325"/>
      <c r="GQF191" s="325"/>
      <c r="GQG191" s="325"/>
      <c r="GQH191" s="62"/>
      <c r="GQI191" s="325"/>
      <c r="GQJ191" s="325"/>
      <c r="GQK191" s="325"/>
      <c r="GQL191" s="325"/>
      <c r="GQM191" s="325"/>
      <c r="GQN191" s="325"/>
      <c r="GQO191" s="325"/>
      <c r="GQP191" s="325"/>
      <c r="GQQ191" s="325"/>
      <c r="GQR191" s="325"/>
      <c r="GQS191" s="325"/>
      <c r="GQT191" s="325"/>
      <c r="GQU191" s="325"/>
      <c r="GQV191" s="325"/>
      <c r="GQW191" s="325"/>
      <c r="GQX191" s="325"/>
      <c r="GQY191" s="325"/>
      <c r="GQZ191" s="324"/>
      <c r="GRA191" s="62"/>
      <c r="GRB191" s="62"/>
      <c r="GRC191" s="62"/>
      <c r="GRD191" s="62"/>
      <c r="GRE191" s="62"/>
      <c r="GRF191" s="62"/>
      <c r="GRG191" s="62"/>
      <c r="GRH191" s="62"/>
      <c r="GRI191" s="62"/>
      <c r="GRJ191" s="62"/>
      <c r="GRK191" s="325"/>
      <c r="GRL191" s="325"/>
      <c r="GRM191" s="325"/>
      <c r="GRN191" s="325"/>
      <c r="GRO191" s="62"/>
      <c r="GRP191" s="325"/>
      <c r="GRQ191" s="325"/>
      <c r="GRR191" s="325"/>
      <c r="GRS191" s="325"/>
      <c r="GRT191" s="62"/>
      <c r="GRU191" s="325"/>
      <c r="GRV191" s="325"/>
      <c r="GRW191" s="325"/>
      <c r="GRX191" s="325"/>
      <c r="GRY191" s="325"/>
      <c r="GRZ191" s="325"/>
      <c r="GSA191" s="325"/>
      <c r="GSB191" s="325"/>
      <c r="GSC191" s="325"/>
      <c r="GSD191" s="325"/>
      <c r="GSE191" s="325"/>
      <c r="GSF191" s="325"/>
      <c r="GSG191" s="325"/>
      <c r="GSH191" s="325"/>
      <c r="GSI191" s="325"/>
      <c r="GSJ191" s="325"/>
      <c r="GSK191" s="325"/>
      <c r="GSL191" s="324"/>
      <c r="GSM191" s="62"/>
      <c r="GSN191" s="62"/>
      <c r="GSO191" s="62"/>
      <c r="GSP191" s="62"/>
      <c r="GSQ191" s="62"/>
      <c r="GSR191" s="62"/>
      <c r="GSS191" s="62"/>
      <c r="GST191" s="62"/>
      <c r="GSU191" s="62"/>
      <c r="GSV191" s="62"/>
      <c r="GSW191" s="325"/>
      <c r="GSX191" s="325"/>
      <c r="GSY191" s="325"/>
      <c r="GSZ191" s="325"/>
      <c r="GTA191" s="62"/>
      <c r="GTB191" s="325"/>
      <c r="GTC191" s="325"/>
      <c r="GTD191" s="325"/>
      <c r="GTE191" s="325"/>
      <c r="GTF191" s="62"/>
      <c r="GTG191" s="325"/>
      <c r="GTH191" s="325"/>
      <c r="GTI191" s="325"/>
      <c r="GTJ191" s="325"/>
      <c r="GTK191" s="325"/>
      <c r="GTL191" s="325"/>
      <c r="GTM191" s="325"/>
      <c r="GTN191" s="325"/>
      <c r="GTO191" s="325"/>
      <c r="GTP191" s="325"/>
      <c r="GTQ191" s="325"/>
      <c r="GTR191" s="325"/>
      <c r="GTS191" s="325"/>
      <c r="GTT191" s="325"/>
      <c r="GTU191" s="325"/>
      <c r="GTV191" s="325"/>
      <c r="GTW191" s="325"/>
      <c r="GTX191" s="324"/>
      <c r="GTY191" s="62"/>
      <c r="GTZ191" s="62"/>
      <c r="GUA191" s="62"/>
      <c r="GUB191" s="62"/>
      <c r="GUC191" s="62"/>
      <c r="GUD191" s="62"/>
      <c r="GUE191" s="62"/>
      <c r="GUF191" s="62"/>
      <c r="GUG191" s="62"/>
      <c r="GUH191" s="62"/>
      <c r="GUI191" s="325"/>
      <c r="GUJ191" s="325"/>
      <c r="GUK191" s="325"/>
      <c r="GUL191" s="325"/>
      <c r="GUM191" s="62"/>
      <c r="GUN191" s="325"/>
      <c r="GUO191" s="325"/>
      <c r="GUP191" s="325"/>
      <c r="GUQ191" s="325"/>
      <c r="GUR191" s="62"/>
      <c r="GUS191" s="325"/>
      <c r="GUT191" s="325"/>
      <c r="GUU191" s="325"/>
      <c r="GUV191" s="325"/>
      <c r="GUW191" s="325"/>
      <c r="GUX191" s="325"/>
      <c r="GUY191" s="325"/>
      <c r="GUZ191" s="325"/>
      <c r="GVA191" s="325"/>
      <c r="GVB191" s="325"/>
      <c r="GVC191" s="325"/>
      <c r="GVD191" s="325"/>
      <c r="GVE191" s="325"/>
      <c r="GVF191" s="325"/>
      <c r="GVG191" s="325"/>
      <c r="GVH191" s="325"/>
      <c r="GVI191" s="325"/>
      <c r="GVJ191" s="324"/>
      <c r="GVK191" s="62"/>
      <c r="GVL191" s="62"/>
      <c r="GVM191" s="62"/>
      <c r="GVN191" s="62"/>
      <c r="GVO191" s="62"/>
      <c r="GVP191" s="62"/>
      <c r="GVQ191" s="62"/>
      <c r="GVR191" s="62"/>
      <c r="GVS191" s="62"/>
      <c r="GVT191" s="62"/>
      <c r="GVU191" s="325"/>
      <c r="GVV191" s="325"/>
      <c r="GVW191" s="325"/>
      <c r="GVX191" s="325"/>
      <c r="GVY191" s="62"/>
      <c r="GVZ191" s="325"/>
      <c r="GWA191" s="325"/>
      <c r="GWB191" s="325"/>
      <c r="GWC191" s="325"/>
      <c r="GWD191" s="62"/>
      <c r="GWE191" s="325"/>
      <c r="GWF191" s="325"/>
      <c r="GWG191" s="325"/>
      <c r="GWH191" s="325"/>
      <c r="GWI191" s="325"/>
      <c r="GWJ191" s="325"/>
      <c r="GWK191" s="325"/>
      <c r="GWL191" s="325"/>
      <c r="GWM191" s="325"/>
      <c r="GWN191" s="325"/>
      <c r="GWO191" s="325"/>
      <c r="GWP191" s="325"/>
      <c r="GWQ191" s="325"/>
      <c r="GWR191" s="325"/>
      <c r="GWS191" s="325"/>
      <c r="GWT191" s="325"/>
      <c r="GWU191" s="325"/>
      <c r="GWV191" s="324"/>
      <c r="GWW191" s="62"/>
      <c r="GWX191" s="62"/>
      <c r="GWY191" s="62"/>
      <c r="GWZ191" s="62"/>
      <c r="GXA191" s="62"/>
      <c r="GXB191" s="62"/>
      <c r="GXC191" s="62"/>
      <c r="GXD191" s="62"/>
      <c r="GXE191" s="62"/>
      <c r="GXF191" s="62"/>
      <c r="GXG191" s="325"/>
      <c r="GXH191" s="325"/>
      <c r="GXI191" s="325"/>
      <c r="GXJ191" s="325"/>
      <c r="GXK191" s="62"/>
      <c r="GXL191" s="325"/>
      <c r="GXM191" s="325"/>
      <c r="GXN191" s="325"/>
      <c r="GXO191" s="325"/>
      <c r="GXP191" s="62"/>
      <c r="GXQ191" s="325"/>
      <c r="GXR191" s="325"/>
      <c r="GXS191" s="325"/>
      <c r="GXT191" s="325"/>
      <c r="GXU191" s="325"/>
      <c r="GXV191" s="325"/>
      <c r="GXW191" s="325"/>
      <c r="GXX191" s="325"/>
      <c r="GXY191" s="325"/>
      <c r="GXZ191" s="325"/>
      <c r="GYA191" s="325"/>
      <c r="GYB191" s="325"/>
      <c r="GYC191" s="325"/>
      <c r="GYD191" s="325"/>
      <c r="GYE191" s="325"/>
      <c r="GYF191" s="325"/>
      <c r="GYG191" s="325"/>
      <c r="GYH191" s="324"/>
      <c r="GYI191" s="62"/>
      <c r="GYJ191" s="62"/>
      <c r="GYK191" s="62"/>
      <c r="GYL191" s="62"/>
      <c r="GYM191" s="62"/>
      <c r="GYN191" s="62"/>
      <c r="GYO191" s="62"/>
      <c r="GYP191" s="62"/>
      <c r="GYQ191" s="62"/>
      <c r="GYR191" s="62"/>
      <c r="GYS191" s="325"/>
      <c r="GYT191" s="325"/>
      <c r="GYU191" s="325"/>
      <c r="GYV191" s="325"/>
      <c r="GYW191" s="62"/>
      <c r="GYX191" s="325"/>
      <c r="GYY191" s="325"/>
      <c r="GYZ191" s="325"/>
      <c r="GZA191" s="325"/>
      <c r="GZB191" s="62"/>
      <c r="GZC191" s="325"/>
      <c r="GZD191" s="325"/>
      <c r="GZE191" s="325"/>
      <c r="GZF191" s="325"/>
      <c r="GZG191" s="325"/>
      <c r="GZH191" s="325"/>
      <c r="GZI191" s="325"/>
      <c r="GZJ191" s="325"/>
      <c r="GZK191" s="325"/>
      <c r="GZL191" s="325"/>
      <c r="GZM191" s="325"/>
      <c r="GZN191" s="325"/>
      <c r="GZO191" s="325"/>
      <c r="GZP191" s="325"/>
      <c r="GZQ191" s="325"/>
      <c r="GZR191" s="325"/>
      <c r="GZS191" s="325"/>
      <c r="GZT191" s="324"/>
      <c r="GZU191" s="62"/>
      <c r="GZV191" s="62"/>
      <c r="GZW191" s="62"/>
      <c r="GZX191" s="62"/>
      <c r="GZY191" s="62"/>
      <c r="GZZ191" s="62"/>
      <c r="HAA191" s="62"/>
      <c r="HAB191" s="62"/>
      <c r="HAC191" s="62"/>
      <c r="HAD191" s="62"/>
      <c r="HAE191" s="325"/>
      <c r="HAF191" s="325"/>
      <c r="HAG191" s="325"/>
      <c r="HAH191" s="325"/>
      <c r="HAI191" s="62"/>
      <c r="HAJ191" s="325"/>
      <c r="HAK191" s="325"/>
      <c r="HAL191" s="325"/>
      <c r="HAM191" s="325"/>
      <c r="HAN191" s="62"/>
      <c r="HAO191" s="325"/>
      <c r="HAP191" s="325"/>
      <c r="HAQ191" s="325"/>
      <c r="HAR191" s="325"/>
      <c r="HAS191" s="325"/>
      <c r="HAT191" s="325"/>
      <c r="HAU191" s="325"/>
      <c r="HAV191" s="325"/>
      <c r="HAW191" s="325"/>
      <c r="HAX191" s="325"/>
      <c r="HAY191" s="325"/>
      <c r="HAZ191" s="325"/>
      <c r="HBA191" s="325"/>
      <c r="HBB191" s="325"/>
      <c r="HBC191" s="325"/>
      <c r="HBD191" s="325"/>
      <c r="HBE191" s="325"/>
      <c r="HBF191" s="324"/>
      <c r="HBG191" s="62"/>
      <c r="HBH191" s="62"/>
      <c r="HBI191" s="62"/>
      <c r="HBJ191" s="62"/>
      <c r="HBK191" s="62"/>
      <c r="HBL191" s="62"/>
      <c r="HBM191" s="62"/>
      <c r="HBN191" s="62"/>
      <c r="HBO191" s="62"/>
      <c r="HBP191" s="62"/>
      <c r="HBQ191" s="325"/>
      <c r="HBR191" s="325"/>
      <c r="HBS191" s="325"/>
      <c r="HBT191" s="325"/>
      <c r="HBU191" s="62"/>
      <c r="HBV191" s="325"/>
      <c r="HBW191" s="325"/>
      <c r="HBX191" s="325"/>
      <c r="HBY191" s="325"/>
      <c r="HBZ191" s="62"/>
      <c r="HCA191" s="325"/>
      <c r="HCB191" s="325"/>
      <c r="HCC191" s="325"/>
      <c r="HCD191" s="325"/>
      <c r="HCE191" s="325"/>
      <c r="HCF191" s="325"/>
      <c r="HCG191" s="325"/>
      <c r="HCH191" s="325"/>
      <c r="HCI191" s="325"/>
      <c r="HCJ191" s="325"/>
      <c r="HCK191" s="325"/>
      <c r="HCL191" s="325"/>
      <c r="HCM191" s="325"/>
      <c r="HCN191" s="325"/>
      <c r="HCO191" s="325"/>
      <c r="HCP191" s="325"/>
      <c r="HCQ191" s="325"/>
      <c r="HCR191" s="324"/>
      <c r="HCS191" s="62"/>
      <c r="HCT191" s="62"/>
      <c r="HCU191" s="62"/>
      <c r="HCV191" s="62"/>
      <c r="HCW191" s="62"/>
      <c r="HCX191" s="62"/>
      <c r="HCY191" s="62"/>
      <c r="HCZ191" s="62"/>
      <c r="HDA191" s="62"/>
      <c r="HDB191" s="62"/>
      <c r="HDC191" s="325"/>
      <c r="HDD191" s="325"/>
      <c r="HDE191" s="325"/>
      <c r="HDF191" s="325"/>
      <c r="HDG191" s="62"/>
      <c r="HDH191" s="325"/>
      <c r="HDI191" s="325"/>
      <c r="HDJ191" s="325"/>
      <c r="HDK191" s="325"/>
      <c r="HDL191" s="62"/>
      <c r="HDM191" s="325"/>
      <c r="HDN191" s="325"/>
      <c r="HDO191" s="325"/>
      <c r="HDP191" s="325"/>
      <c r="HDQ191" s="325"/>
      <c r="HDR191" s="325"/>
      <c r="HDS191" s="325"/>
      <c r="HDT191" s="325"/>
      <c r="HDU191" s="325"/>
      <c r="HDV191" s="325"/>
      <c r="HDW191" s="325"/>
      <c r="HDX191" s="325"/>
      <c r="HDY191" s="325"/>
      <c r="HDZ191" s="325"/>
      <c r="HEA191" s="325"/>
      <c r="HEB191" s="325"/>
      <c r="HEC191" s="325"/>
      <c r="HED191" s="324"/>
      <c r="HEE191" s="62"/>
      <c r="HEF191" s="62"/>
      <c r="HEG191" s="62"/>
      <c r="HEH191" s="62"/>
      <c r="HEI191" s="62"/>
      <c r="HEJ191" s="62"/>
      <c r="HEK191" s="62"/>
      <c r="HEL191" s="62"/>
      <c r="HEM191" s="62"/>
      <c r="HEN191" s="62"/>
      <c r="HEO191" s="325"/>
      <c r="HEP191" s="325"/>
      <c r="HEQ191" s="325"/>
      <c r="HER191" s="325"/>
      <c r="HES191" s="62"/>
      <c r="HET191" s="325"/>
      <c r="HEU191" s="325"/>
      <c r="HEV191" s="325"/>
      <c r="HEW191" s="325"/>
      <c r="HEX191" s="62"/>
      <c r="HEY191" s="325"/>
      <c r="HEZ191" s="325"/>
      <c r="HFA191" s="325"/>
      <c r="HFB191" s="325"/>
      <c r="HFC191" s="325"/>
      <c r="HFD191" s="325"/>
      <c r="HFE191" s="325"/>
      <c r="HFF191" s="325"/>
      <c r="HFG191" s="325"/>
      <c r="HFH191" s="325"/>
      <c r="HFI191" s="325"/>
      <c r="HFJ191" s="325"/>
      <c r="HFK191" s="325"/>
      <c r="HFL191" s="325"/>
      <c r="HFM191" s="325"/>
      <c r="HFN191" s="325"/>
      <c r="HFO191" s="325"/>
      <c r="HFP191" s="324"/>
      <c r="HFQ191" s="62"/>
      <c r="HFR191" s="62"/>
      <c r="HFS191" s="62"/>
      <c r="HFT191" s="62"/>
      <c r="HFU191" s="62"/>
      <c r="HFV191" s="62"/>
      <c r="HFW191" s="62"/>
      <c r="HFX191" s="62"/>
      <c r="HFY191" s="62"/>
      <c r="HFZ191" s="62"/>
      <c r="HGA191" s="325"/>
      <c r="HGB191" s="325"/>
      <c r="HGC191" s="325"/>
      <c r="HGD191" s="325"/>
      <c r="HGE191" s="62"/>
      <c r="HGF191" s="325"/>
      <c r="HGG191" s="325"/>
      <c r="HGH191" s="325"/>
      <c r="HGI191" s="325"/>
      <c r="HGJ191" s="62"/>
      <c r="HGK191" s="325"/>
      <c r="HGL191" s="325"/>
      <c r="HGM191" s="325"/>
      <c r="HGN191" s="325"/>
      <c r="HGO191" s="325"/>
      <c r="HGP191" s="325"/>
      <c r="HGQ191" s="325"/>
      <c r="HGR191" s="325"/>
      <c r="HGS191" s="325"/>
      <c r="HGT191" s="325"/>
      <c r="HGU191" s="325"/>
      <c r="HGV191" s="325"/>
      <c r="HGW191" s="325"/>
      <c r="HGX191" s="325"/>
      <c r="HGY191" s="325"/>
      <c r="HGZ191" s="325"/>
      <c r="HHA191" s="325"/>
      <c r="HHB191" s="324"/>
      <c r="HHC191" s="62"/>
      <c r="HHD191" s="62"/>
      <c r="HHE191" s="62"/>
      <c r="HHF191" s="62"/>
      <c r="HHG191" s="62"/>
      <c r="HHH191" s="62"/>
      <c r="HHI191" s="62"/>
      <c r="HHJ191" s="62"/>
      <c r="HHK191" s="62"/>
      <c r="HHL191" s="62"/>
      <c r="HHM191" s="325"/>
      <c r="HHN191" s="325"/>
      <c r="HHO191" s="325"/>
      <c r="HHP191" s="325"/>
      <c r="HHQ191" s="62"/>
      <c r="HHR191" s="325"/>
      <c r="HHS191" s="325"/>
      <c r="HHT191" s="325"/>
      <c r="HHU191" s="325"/>
      <c r="HHV191" s="62"/>
      <c r="HHW191" s="325"/>
      <c r="HHX191" s="325"/>
      <c r="HHY191" s="325"/>
      <c r="HHZ191" s="325"/>
      <c r="HIA191" s="325"/>
      <c r="HIB191" s="325"/>
      <c r="HIC191" s="325"/>
      <c r="HID191" s="325"/>
      <c r="HIE191" s="325"/>
      <c r="HIF191" s="325"/>
      <c r="HIG191" s="325"/>
      <c r="HIH191" s="325"/>
      <c r="HII191" s="325"/>
      <c r="HIJ191" s="325"/>
      <c r="HIK191" s="325"/>
      <c r="HIL191" s="325"/>
      <c r="HIM191" s="325"/>
      <c r="HIN191" s="324"/>
      <c r="HIO191" s="62"/>
      <c r="HIP191" s="62"/>
      <c r="HIQ191" s="62"/>
      <c r="HIR191" s="62"/>
      <c r="HIS191" s="62"/>
      <c r="HIT191" s="62"/>
      <c r="HIU191" s="62"/>
      <c r="HIV191" s="62"/>
      <c r="HIW191" s="62"/>
      <c r="HIX191" s="62"/>
      <c r="HIY191" s="325"/>
      <c r="HIZ191" s="325"/>
      <c r="HJA191" s="325"/>
      <c r="HJB191" s="325"/>
      <c r="HJC191" s="62"/>
      <c r="HJD191" s="325"/>
      <c r="HJE191" s="325"/>
      <c r="HJF191" s="325"/>
      <c r="HJG191" s="325"/>
      <c r="HJH191" s="62"/>
      <c r="HJI191" s="325"/>
      <c r="HJJ191" s="325"/>
      <c r="HJK191" s="325"/>
      <c r="HJL191" s="325"/>
      <c r="HJM191" s="325"/>
      <c r="HJN191" s="325"/>
      <c r="HJO191" s="325"/>
      <c r="HJP191" s="325"/>
      <c r="HJQ191" s="325"/>
      <c r="HJR191" s="325"/>
      <c r="HJS191" s="325"/>
      <c r="HJT191" s="325"/>
      <c r="HJU191" s="325"/>
      <c r="HJV191" s="325"/>
      <c r="HJW191" s="325"/>
      <c r="HJX191" s="325"/>
      <c r="HJY191" s="325"/>
      <c r="HJZ191" s="324"/>
      <c r="HKA191" s="62"/>
      <c r="HKB191" s="62"/>
      <c r="HKC191" s="62"/>
      <c r="HKD191" s="62"/>
      <c r="HKE191" s="62"/>
      <c r="HKF191" s="62"/>
      <c r="HKG191" s="62"/>
      <c r="HKH191" s="62"/>
      <c r="HKI191" s="62"/>
      <c r="HKJ191" s="62"/>
      <c r="HKK191" s="325"/>
      <c r="HKL191" s="325"/>
      <c r="HKM191" s="325"/>
      <c r="HKN191" s="325"/>
      <c r="HKO191" s="62"/>
      <c r="HKP191" s="325"/>
      <c r="HKQ191" s="325"/>
      <c r="HKR191" s="325"/>
      <c r="HKS191" s="325"/>
      <c r="HKT191" s="62"/>
      <c r="HKU191" s="325"/>
      <c r="HKV191" s="325"/>
      <c r="HKW191" s="325"/>
      <c r="HKX191" s="325"/>
      <c r="HKY191" s="325"/>
      <c r="HKZ191" s="325"/>
      <c r="HLA191" s="325"/>
      <c r="HLB191" s="325"/>
      <c r="HLC191" s="325"/>
      <c r="HLD191" s="325"/>
      <c r="HLE191" s="325"/>
      <c r="HLF191" s="325"/>
      <c r="HLG191" s="325"/>
      <c r="HLH191" s="325"/>
      <c r="HLI191" s="325"/>
      <c r="HLJ191" s="325"/>
      <c r="HLK191" s="325"/>
      <c r="HLL191" s="324"/>
      <c r="HLM191" s="62"/>
      <c r="HLN191" s="62"/>
      <c r="HLO191" s="62"/>
      <c r="HLP191" s="62"/>
      <c r="HLQ191" s="62"/>
      <c r="HLR191" s="62"/>
      <c r="HLS191" s="62"/>
      <c r="HLT191" s="62"/>
      <c r="HLU191" s="62"/>
      <c r="HLV191" s="62"/>
      <c r="HLW191" s="325"/>
      <c r="HLX191" s="325"/>
      <c r="HLY191" s="325"/>
      <c r="HLZ191" s="325"/>
      <c r="HMA191" s="62"/>
      <c r="HMB191" s="325"/>
      <c r="HMC191" s="325"/>
      <c r="HMD191" s="325"/>
      <c r="HME191" s="325"/>
      <c r="HMF191" s="62"/>
      <c r="HMG191" s="325"/>
      <c r="HMH191" s="325"/>
      <c r="HMI191" s="325"/>
      <c r="HMJ191" s="325"/>
      <c r="HMK191" s="325"/>
      <c r="HML191" s="325"/>
      <c r="HMM191" s="325"/>
      <c r="HMN191" s="325"/>
      <c r="HMO191" s="325"/>
      <c r="HMP191" s="325"/>
      <c r="HMQ191" s="325"/>
      <c r="HMR191" s="325"/>
      <c r="HMS191" s="325"/>
      <c r="HMT191" s="325"/>
      <c r="HMU191" s="325"/>
      <c r="HMV191" s="325"/>
      <c r="HMW191" s="325"/>
      <c r="HMX191" s="324"/>
      <c r="HMY191" s="62"/>
      <c r="HMZ191" s="62"/>
      <c r="HNA191" s="62"/>
      <c r="HNB191" s="62"/>
      <c r="HNC191" s="62"/>
      <c r="HND191" s="62"/>
      <c r="HNE191" s="62"/>
      <c r="HNF191" s="62"/>
      <c r="HNG191" s="62"/>
      <c r="HNH191" s="62"/>
      <c r="HNI191" s="325"/>
      <c r="HNJ191" s="325"/>
      <c r="HNK191" s="325"/>
      <c r="HNL191" s="325"/>
      <c r="HNM191" s="62"/>
      <c r="HNN191" s="325"/>
      <c r="HNO191" s="325"/>
      <c r="HNP191" s="325"/>
      <c r="HNQ191" s="325"/>
      <c r="HNR191" s="62"/>
      <c r="HNS191" s="325"/>
      <c r="HNT191" s="325"/>
      <c r="HNU191" s="325"/>
      <c r="HNV191" s="325"/>
      <c r="HNW191" s="325"/>
      <c r="HNX191" s="325"/>
      <c r="HNY191" s="325"/>
      <c r="HNZ191" s="325"/>
      <c r="HOA191" s="325"/>
      <c r="HOB191" s="325"/>
      <c r="HOC191" s="325"/>
      <c r="HOD191" s="325"/>
      <c r="HOE191" s="325"/>
      <c r="HOF191" s="325"/>
      <c r="HOG191" s="325"/>
      <c r="HOH191" s="325"/>
      <c r="HOI191" s="325"/>
      <c r="HOJ191" s="324"/>
      <c r="HOK191" s="62"/>
      <c r="HOL191" s="62"/>
      <c r="HOM191" s="62"/>
      <c r="HON191" s="62"/>
      <c r="HOO191" s="62"/>
      <c r="HOP191" s="62"/>
      <c r="HOQ191" s="62"/>
      <c r="HOR191" s="62"/>
      <c r="HOS191" s="62"/>
      <c r="HOT191" s="62"/>
      <c r="HOU191" s="325"/>
      <c r="HOV191" s="325"/>
      <c r="HOW191" s="325"/>
      <c r="HOX191" s="325"/>
      <c r="HOY191" s="62"/>
      <c r="HOZ191" s="325"/>
      <c r="HPA191" s="325"/>
      <c r="HPB191" s="325"/>
      <c r="HPC191" s="325"/>
      <c r="HPD191" s="62"/>
      <c r="HPE191" s="325"/>
      <c r="HPF191" s="325"/>
      <c r="HPG191" s="325"/>
      <c r="HPH191" s="325"/>
      <c r="HPI191" s="325"/>
      <c r="HPJ191" s="325"/>
      <c r="HPK191" s="325"/>
      <c r="HPL191" s="325"/>
      <c r="HPM191" s="325"/>
      <c r="HPN191" s="325"/>
      <c r="HPO191" s="325"/>
      <c r="HPP191" s="325"/>
      <c r="HPQ191" s="325"/>
      <c r="HPR191" s="325"/>
      <c r="HPS191" s="325"/>
      <c r="HPT191" s="325"/>
      <c r="HPU191" s="325"/>
      <c r="HPV191" s="324"/>
      <c r="HPW191" s="62"/>
      <c r="HPX191" s="62"/>
      <c r="HPY191" s="62"/>
      <c r="HPZ191" s="62"/>
      <c r="HQA191" s="62"/>
      <c r="HQB191" s="62"/>
      <c r="HQC191" s="62"/>
      <c r="HQD191" s="62"/>
      <c r="HQE191" s="62"/>
      <c r="HQF191" s="62"/>
      <c r="HQG191" s="325"/>
      <c r="HQH191" s="325"/>
      <c r="HQI191" s="325"/>
      <c r="HQJ191" s="325"/>
      <c r="HQK191" s="62"/>
      <c r="HQL191" s="325"/>
      <c r="HQM191" s="325"/>
      <c r="HQN191" s="325"/>
      <c r="HQO191" s="325"/>
      <c r="HQP191" s="62"/>
      <c r="HQQ191" s="325"/>
      <c r="HQR191" s="325"/>
      <c r="HQS191" s="325"/>
      <c r="HQT191" s="325"/>
      <c r="HQU191" s="325"/>
      <c r="HQV191" s="325"/>
      <c r="HQW191" s="325"/>
      <c r="HQX191" s="325"/>
      <c r="HQY191" s="325"/>
      <c r="HQZ191" s="325"/>
      <c r="HRA191" s="325"/>
      <c r="HRB191" s="325"/>
      <c r="HRC191" s="325"/>
      <c r="HRD191" s="325"/>
      <c r="HRE191" s="325"/>
      <c r="HRF191" s="325"/>
      <c r="HRG191" s="325"/>
      <c r="HRH191" s="324"/>
      <c r="HRI191" s="62"/>
      <c r="HRJ191" s="62"/>
      <c r="HRK191" s="62"/>
      <c r="HRL191" s="62"/>
      <c r="HRM191" s="62"/>
      <c r="HRN191" s="62"/>
      <c r="HRO191" s="62"/>
      <c r="HRP191" s="62"/>
      <c r="HRQ191" s="62"/>
      <c r="HRR191" s="62"/>
      <c r="HRS191" s="325"/>
      <c r="HRT191" s="325"/>
      <c r="HRU191" s="325"/>
      <c r="HRV191" s="325"/>
      <c r="HRW191" s="62"/>
      <c r="HRX191" s="325"/>
      <c r="HRY191" s="325"/>
      <c r="HRZ191" s="325"/>
      <c r="HSA191" s="325"/>
      <c r="HSB191" s="62"/>
      <c r="HSC191" s="325"/>
      <c r="HSD191" s="325"/>
      <c r="HSE191" s="325"/>
      <c r="HSF191" s="325"/>
      <c r="HSG191" s="325"/>
      <c r="HSH191" s="325"/>
      <c r="HSI191" s="325"/>
      <c r="HSJ191" s="325"/>
      <c r="HSK191" s="325"/>
      <c r="HSL191" s="325"/>
      <c r="HSM191" s="325"/>
      <c r="HSN191" s="325"/>
      <c r="HSO191" s="325"/>
      <c r="HSP191" s="325"/>
      <c r="HSQ191" s="325"/>
      <c r="HSR191" s="325"/>
      <c r="HSS191" s="325"/>
      <c r="HST191" s="324"/>
      <c r="HSU191" s="62"/>
      <c r="HSV191" s="62"/>
      <c r="HSW191" s="62"/>
      <c r="HSX191" s="62"/>
      <c r="HSY191" s="62"/>
      <c r="HSZ191" s="62"/>
      <c r="HTA191" s="62"/>
      <c r="HTB191" s="62"/>
      <c r="HTC191" s="62"/>
      <c r="HTD191" s="62"/>
      <c r="HTE191" s="325"/>
      <c r="HTF191" s="325"/>
      <c r="HTG191" s="325"/>
      <c r="HTH191" s="325"/>
      <c r="HTI191" s="62"/>
      <c r="HTJ191" s="325"/>
      <c r="HTK191" s="325"/>
      <c r="HTL191" s="325"/>
      <c r="HTM191" s="325"/>
      <c r="HTN191" s="62"/>
      <c r="HTO191" s="325"/>
      <c r="HTP191" s="325"/>
      <c r="HTQ191" s="325"/>
      <c r="HTR191" s="325"/>
      <c r="HTS191" s="325"/>
      <c r="HTT191" s="325"/>
      <c r="HTU191" s="325"/>
      <c r="HTV191" s="325"/>
      <c r="HTW191" s="325"/>
      <c r="HTX191" s="325"/>
      <c r="HTY191" s="325"/>
      <c r="HTZ191" s="325"/>
      <c r="HUA191" s="325"/>
      <c r="HUB191" s="325"/>
      <c r="HUC191" s="325"/>
      <c r="HUD191" s="325"/>
      <c r="HUE191" s="325"/>
      <c r="HUF191" s="324"/>
      <c r="HUG191" s="62"/>
      <c r="HUH191" s="62"/>
      <c r="HUI191" s="62"/>
      <c r="HUJ191" s="62"/>
      <c r="HUK191" s="62"/>
      <c r="HUL191" s="62"/>
      <c r="HUM191" s="62"/>
      <c r="HUN191" s="62"/>
      <c r="HUO191" s="62"/>
      <c r="HUP191" s="62"/>
      <c r="HUQ191" s="325"/>
      <c r="HUR191" s="325"/>
      <c r="HUS191" s="325"/>
      <c r="HUT191" s="325"/>
      <c r="HUU191" s="62"/>
      <c r="HUV191" s="325"/>
      <c r="HUW191" s="325"/>
      <c r="HUX191" s="325"/>
      <c r="HUY191" s="325"/>
      <c r="HUZ191" s="62"/>
      <c r="HVA191" s="325"/>
      <c r="HVB191" s="325"/>
      <c r="HVC191" s="325"/>
      <c r="HVD191" s="325"/>
      <c r="HVE191" s="325"/>
      <c r="HVF191" s="325"/>
      <c r="HVG191" s="325"/>
      <c r="HVH191" s="325"/>
      <c r="HVI191" s="325"/>
      <c r="HVJ191" s="325"/>
      <c r="HVK191" s="325"/>
      <c r="HVL191" s="325"/>
      <c r="HVM191" s="325"/>
      <c r="HVN191" s="325"/>
      <c r="HVO191" s="325"/>
      <c r="HVP191" s="325"/>
      <c r="HVQ191" s="325"/>
      <c r="HVR191" s="324"/>
      <c r="HVS191" s="62"/>
      <c r="HVT191" s="62"/>
      <c r="HVU191" s="62"/>
      <c r="HVV191" s="62"/>
      <c r="HVW191" s="62"/>
      <c r="HVX191" s="62"/>
      <c r="HVY191" s="62"/>
      <c r="HVZ191" s="62"/>
      <c r="HWA191" s="62"/>
      <c r="HWB191" s="62"/>
      <c r="HWC191" s="325"/>
      <c r="HWD191" s="325"/>
      <c r="HWE191" s="325"/>
      <c r="HWF191" s="325"/>
      <c r="HWG191" s="62"/>
      <c r="HWH191" s="325"/>
      <c r="HWI191" s="325"/>
      <c r="HWJ191" s="325"/>
      <c r="HWK191" s="325"/>
      <c r="HWL191" s="62"/>
      <c r="HWM191" s="325"/>
      <c r="HWN191" s="325"/>
      <c r="HWO191" s="325"/>
      <c r="HWP191" s="325"/>
      <c r="HWQ191" s="325"/>
      <c r="HWR191" s="325"/>
      <c r="HWS191" s="325"/>
      <c r="HWT191" s="325"/>
      <c r="HWU191" s="325"/>
      <c r="HWV191" s="325"/>
      <c r="HWW191" s="325"/>
      <c r="HWX191" s="325"/>
      <c r="HWY191" s="325"/>
      <c r="HWZ191" s="325"/>
      <c r="HXA191" s="325"/>
      <c r="HXB191" s="325"/>
      <c r="HXC191" s="325"/>
      <c r="HXD191" s="324"/>
      <c r="HXE191" s="62"/>
      <c r="HXF191" s="62"/>
      <c r="HXG191" s="62"/>
      <c r="HXH191" s="62"/>
      <c r="HXI191" s="62"/>
      <c r="HXJ191" s="62"/>
      <c r="HXK191" s="62"/>
      <c r="HXL191" s="62"/>
      <c r="HXM191" s="62"/>
      <c r="HXN191" s="62"/>
      <c r="HXO191" s="325"/>
      <c r="HXP191" s="325"/>
      <c r="HXQ191" s="325"/>
      <c r="HXR191" s="325"/>
      <c r="HXS191" s="62"/>
      <c r="HXT191" s="325"/>
      <c r="HXU191" s="325"/>
      <c r="HXV191" s="325"/>
      <c r="HXW191" s="325"/>
      <c r="HXX191" s="62"/>
      <c r="HXY191" s="325"/>
      <c r="HXZ191" s="325"/>
      <c r="HYA191" s="325"/>
      <c r="HYB191" s="325"/>
      <c r="HYC191" s="325"/>
      <c r="HYD191" s="325"/>
      <c r="HYE191" s="325"/>
      <c r="HYF191" s="325"/>
      <c r="HYG191" s="325"/>
      <c r="HYH191" s="325"/>
      <c r="HYI191" s="325"/>
      <c r="HYJ191" s="325"/>
      <c r="HYK191" s="325"/>
      <c r="HYL191" s="325"/>
      <c r="HYM191" s="325"/>
      <c r="HYN191" s="325"/>
      <c r="HYO191" s="325"/>
      <c r="HYP191" s="324"/>
      <c r="HYQ191" s="62"/>
      <c r="HYR191" s="62"/>
      <c r="HYS191" s="62"/>
      <c r="HYT191" s="62"/>
      <c r="HYU191" s="62"/>
      <c r="HYV191" s="62"/>
      <c r="HYW191" s="62"/>
      <c r="HYX191" s="62"/>
      <c r="HYY191" s="62"/>
      <c r="HYZ191" s="62"/>
      <c r="HZA191" s="325"/>
      <c r="HZB191" s="325"/>
      <c r="HZC191" s="325"/>
      <c r="HZD191" s="325"/>
      <c r="HZE191" s="62"/>
      <c r="HZF191" s="325"/>
      <c r="HZG191" s="325"/>
      <c r="HZH191" s="325"/>
      <c r="HZI191" s="325"/>
      <c r="HZJ191" s="62"/>
      <c r="HZK191" s="325"/>
      <c r="HZL191" s="325"/>
      <c r="HZM191" s="325"/>
      <c r="HZN191" s="325"/>
      <c r="HZO191" s="325"/>
      <c r="HZP191" s="325"/>
      <c r="HZQ191" s="325"/>
      <c r="HZR191" s="325"/>
      <c r="HZS191" s="325"/>
      <c r="HZT191" s="325"/>
      <c r="HZU191" s="325"/>
      <c r="HZV191" s="325"/>
      <c r="HZW191" s="325"/>
      <c r="HZX191" s="325"/>
      <c r="HZY191" s="325"/>
      <c r="HZZ191" s="325"/>
      <c r="IAA191" s="325"/>
      <c r="IAB191" s="324"/>
      <c r="IAC191" s="62"/>
      <c r="IAD191" s="62"/>
      <c r="IAE191" s="62"/>
      <c r="IAF191" s="62"/>
      <c r="IAG191" s="62"/>
      <c r="IAH191" s="62"/>
      <c r="IAI191" s="62"/>
      <c r="IAJ191" s="62"/>
      <c r="IAK191" s="62"/>
      <c r="IAL191" s="62"/>
      <c r="IAM191" s="325"/>
      <c r="IAN191" s="325"/>
      <c r="IAO191" s="325"/>
      <c r="IAP191" s="325"/>
      <c r="IAQ191" s="62"/>
      <c r="IAR191" s="325"/>
      <c r="IAS191" s="325"/>
      <c r="IAT191" s="325"/>
      <c r="IAU191" s="325"/>
      <c r="IAV191" s="62"/>
      <c r="IAW191" s="325"/>
      <c r="IAX191" s="325"/>
      <c r="IAY191" s="325"/>
      <c r="IAZ191" s="325"/>
      <c r="IBA191" s="325"/>
      <c r="IBB191" s="325"/>
      <c r="IBC191" s="325"/>
      <c r="IBD191" s="325"/>
      <c r="IBE191" s="325"/>
      <c r="IBF191" s="325"/>
      <c r="IBG191" s="325"/>
      <c r="IBH191" s="325"/>
      <c r="IBI191" s="325"/>
      <c r="IBJ191" s="325"/>
      <c r="IBK191" s="325"/>
      <c r="IBL191" s="325"/>
      <c r="IBM191" s="325"/>
      <c r="IBN191" s="324"/>
      <c r="IBO191" s="62"/>
      <c r="IBP191" s="62"/>
      <c r="IBQ191" s="62"/>
      <c r="IBR191" s="62"/>
      <c r="IBS191" s="62"/>
      <c r="IBT191" s="62"/>
      <c r="IBU191" s="62"/>
      <c r="IBV191" s="62"/>
      <c r="IBW191" s="62"/>
      <c r="IBX191" s="62"/>
      <c r="IBY191" s="325"/>
      <c r="IBZ191" s="325"/>
      <c r="ICA191" s="325"/>
      <c r="ICB191" s="325"/>
      <c r="ICC191" s="62"/>
      <c r="ICD191" s="325"/>
      <c r="ICE191" s="325"/>
      <c r="ICF191" s="325"/>
      <c r="ICG191" s="325"/>
      <c r="ICH191" s="62"/>
      <c r="ICI191" s="325"/>
      <c r="ICJ191" s="325"/>
      <c r="ICK191" s="325"/>
      <c r="ICL191" s="325"/>
      <c r="ICM191" s="325"/>
      <c r="ICN191" s="325"/>
      <c r="ICO191" s="325"/>
      <c r="ICP191" s="325"/>
      <c r="ICQ191" s="325"/>
      <c r="ICR191" s="325"/>
      <c r="ICS191" s="325"/>
      <c r="ICT191" s="325"/>
      <c r="ICU191" s="325"/>
      <c r="ICV191" s="325"/>
      <c r="ICW191" s="325"/>
      <c r="ICX191" s="325"/>
      <c r="ICY191" s="325"/>
      <c r="ICZ191" s="324"/>
      <c r="IDA191" s="62"/>
      <c r="IDB191" s="62"/>
      <c r="IDC191" s="62"/>
      <c r="IDD191" s="62"/>
      <c r="IDE191" s="62"/>
      <c r="IDF191" s="62"/>
      <c r="IDG191" s="62"/>
      <c r="IDH191" s="62"/>
      <c r="IDI191" s="62"/>
      <c r="IDJ191" s="62"/>
      <c r="IDK191" s="325"/>
      <c r="IDL191" s="325"/>
      <c r="IDM191" s="325"/>
      <c r="IDN191" s="325"/>
      <c r="IDO191" s="62"/>
      <c r="IDP191" s="325"/>
      <c r="IDQ191" s="325"/>
      <c r="IDR191" s="325"/>
      <c r="IDS191" s="325"/>
      <c r="IDT191" s="62"/>
      <c r="IDU191" s="325"/>
      <c r="IDV191" s="325"/>
      <c r="IDW191" s="325"/>
      <c r="IDX191" s="325"/>
      <c r="IDY191" s="325"/>
      <c r="IDZ191" s="325"/>
      <c r="IEA191" s="325"/>
      <c r="IEB191" s="325"/>
      <c r="IEC191" s="325"/>
      <c r="IED191" s="325"/>
      <c r="IEE191" s="325"/>
      <c r="IEF191" s="325"/>
      <c r="IEG191" s="325"/>
      <c r="IEH191" s="325"/>
      <c r="IEI191" s="325"/>
      <c r="IEJ191" s="325"/>
      <c r="IEK191" s="325"/>
      <c r="IEL191" s="324"/>
      <c r="IEM191" s="62"/>
      <c r="IEN191" s="62"/>
      <c r="IEO191" s="62"/>
      <c r="IEP191" s="62"/>
      <c r="IEQ191" s="62"/>
      <c r="IER191" s="62"/>
      <c r="IES191" s="62"/>
      <c r="IET191" s="62"/>
      <c r="IEU191" s="62"/>
      <c r="IEV191" s="62"/>
      <c r="IEW191" s="325"/>
      <c r="IEX191" s="325"/>
      <c r="IEY191" s="325"/>
      <c r="IEZ191" s="325"/>
      <c r="IFA191" s="62"/>
      <c r="IFB191" s="325"/>
      <c r="IFC191" s="325"/>
      <c r="IFD191" s="325"/>
      <c r="IFE191" s="325"/>
      <c r="IFF191" s="62"/>
      <c r="IFG191" s="325"/>
      <c r="IFH191" s="325"/>
      <c r="IFI191" s="325"/>
      <c r="IFJ191" s="325"/>
      <c r="IFK191" s="325"/>
      <c r="IFL191" s="325"/>
      <c r="IFM191" s="325"/>
      <c r="IFN191" s="325"/>
      <c r="IFO191" s="325"/>
      <c r="IFP191" s="325"/>
      <c r="IFQ191" s="325"/>
      <c r="IFR191" s="325"/>
      <c r="IFS191" s="325"/>
      <c r="IFT191" s="325"/>
      <c r="IFU191" s="325"/>
      <c r="IFV191" s="325"/>
      <c r="IFW191" s="325"/>
      <c r="IFX191" s="324"/>
      <c r="IFY191" s="62"/>
      <c r="IFZ191" s="62"/>
      <c r="IGA191" s="62"/>
      <c r="IGB191" s="62"/>
      <c r="IGC191" s="62"/>
      <c r="IGD191" s="62"/>
      <c r="IGE191" s="62"/>
      <c r="IGF191" s="62"/>
      <c r="IGG191" s="62"/>
      <c r="IGH191" s="62"/>
      <c r="IGI191" s="325"/>
      <c r="IGJ191" s="325"/>
      <c r="IGK191" s="325"/>
      <c r="IGL191" s="325"/>
      <c r="IGM191" s="62"/>
      <c r="IGN191" s="325"/>
      <c r="IGO191" s="325"/>
      <c r="IGP191" s="325"/>
      <c r="IGQ191" s="325"/>
      <c r="IGR191" s="62"/>
      <c r="IGS191" s="325"/>
      <c r="IGT191" s="325"/>
      <c r="IGU191" s="325"/>
      <c r="IGV191" s="325"/>
      <c r="IGW191" s="325"/>
      <c r="IGX191" s="325"/>
      <c r="IGY191" s="325"/>
      <c r="IGZ191" s="325"/>
      <c r="IHA191" s="325"/>
      <c r="IHB191" s="325"/>
      <c r="IHC191" s="325"/>
      <c r="IHD191" s="325"/>
      <c r="IHE191" s="325"/>
      <c r="IHF191" s="325"/>
      <c r="IHG191" s="325"/>
      <c r="IHH191" s="325"/>
      <c r="IHI191" s="325"/>
      <c r="IHJ191" s="324"/>
      <c r="IHK191" s="62"/>
      <c r="IHL191" s="62"/>
      <c r="IHM191" s="62"/>
      <c r="IHN191" s="62"/>
      <c r="IHO191" s="62"/>
      <c r="IHP191" s="62"/>
      <c r="IHQ191" s="62"/>
      <c r="IHR191" s="62"/>
      <c r="IHS191" s="62"/>
      <c r="IHT191" s="62"/>
      <c r="IHU191" s="325"/>
      <c r="IHV191" s="325"/>
      <c r="IHW191" s="325"/>
      <c r="IHX191" s="325"/>
      <c r="IHY191" s="62"/>
      <c r="IHZ191" s="325"/>
      <c r="IIA191" s="325"/>
      <c r="IIB191" s="325"/>
      <c r="IIC191" s="325"/>
      <c r="IID191" s="62"/>
      <c r="IIE191" s="325"/>
      <c r="IIF191" s="325"/>
      <c r="IIG191" s="325"/>
      <c r="IIH191" s="325"/>
      <c r="III191" s="325"/>
      <c r="IIJ191" s="325"/>
      <c r="IIK191" s="325"/>
      <c r="IIL191" s="325"/>
      <c r="IIM191" s="325"/>
      <c r="IIN191" s="325"/>
      <c r="IIO191" s="325"/>
      <c r="IIP191" s="325"/>
      <c r="IIQ191" s="325"/>
      <c r="IIR191" s="325"/>
      <c r="IIS191" s="325"/>
      <c r="IIT191" s="325"/>
      <c r="IIU191" s="325"/>
      <c r="IIV191" s="324"/>
      <c r="IIW191" s="62"/>
      <c r="IIX191" s="62"/>
      <c r="IIY191" s="62"/>
      <c r="IIZ191" s="62"/>
      <c r="IJA191" s="62"/>
      <c r="IJB191" s="62"/>
      <c r="IJC191" s="62"/>
      <c r="IJD191" s="62"/>
      <c r="IJE191" s="62"/>
      <c r="IJF191" s="62"/>
      <c r="IJG191" s="325"/>
      <c r="IJH191" s="325"/>
      <c r="IJI191" s="325"/>
      <c r="IJJ191" s="325"/>
      <c r="IJK191" s="62"/>
      <c r="IJL191" s="325"/>
      <c r="IJM191" s="325"/>
      <c r="IJN191" s="325"/>
      <c r="IJO191" s="325"/>
      <c r="IJP191" s="62"/>
      <c r="IJQ191" s="325"/>
      <c r="IJR191" s="325"/>
      <c r="IJS191" s="325"/>
      <c r="IJT191" s="325"/>
      <c r="IJU191" s="325"/>
      <c r="IJV191" s="325"/>
      <c r="IJW191" s="325"/>
      <c r="IJX191" s="325"/>
      <c r="IJY191" s="325"/>
      <c r="IJZ191" s="325"/>
      <c r="IKA191" s="325"/>
      <c r="IKB191" s="325"/>
      <c r="IKC191" s="325"/>
      <c r="IKD191" s="325"/>
      <c r="IKE191" s="325"/>
      <c r="IKF191" s="325"/>
      <c r="IKG191" s="325"/>
      <c r="IKH191" s="324"/>
      <c r="IKI191" s="62"/>
      <c r="IKJ191" s="62"/>
      <c r="IKK191" s="62"/>
      <c r="IKL191" s="62"/>
      <c r="IKM191" s="62"/>
      <c r="IKN191" s="62"/>
      <c r="IKO191" s="62"/>
      <c r="IKP191" s="62"/>
      <c r="IKQ191" s="62"/>
      <c r="IKR191" s="62"/>
      <c r="IKS191" s="325"/>
      <c r="IKT191" s="325"/>
      <c r="IKU191" s="325"/>
      <c r="IKV191" s="325"/>
      <c r="IKW191" s="62"/>
      <c r="IKX191" s="325"/>
      <c r="IKY191" s="325"/>
      <c r="IKZ191" s="325"/>
      <c r="ILA191" s="325"/>
      <c r="ILB191" s="62"/>
      <c r="ILC191" s="325"/>
      <c r="ILD191" s="325"/>
      <c r="ILE191" s="325"/>
      <c r="ILF191" s="325"/>
      <c r="ILG191" s="325"/>
      <c r="ILH191" s="325"/>
      <c r="ILI191" s="325"/>
      <c r="ILJ191" s="325"/>
      <c r="ILK191" s="325"/>
      <c r="ILL191" s="325"/>
      <c r="ILM191" s="325"/>
      <c r="ILN191" s="325"/>
      <c r="ILO191" s="325"/>
      <c r="ILP191" s="325"/>
      <c r="ILQ191" s="325"/>
      <c r="ILR191" s="325"/>
      <c r="ILS191" s="325"/>
      <c r="ILT191" s="324"/>
      <c r="ILU191" s="62"/>
      <c r="ILV191" s="62"/>
      <c r="ILW191" s="62"/>
      <c r="ILX191" s="62"/>
      <c r="ILY191" s="62"/>
      <c r="ILZ191" s="62"/>
      <c r="IMA191" s="62"/>
      <c r="IMB191" s="62"/>
      <c r="IMC191" s="62"/>
      <c r="IMD191" s="62"/>
      <c r="IME191" s="325"/>
      <c r="IMF191" s="325"/>
      <c r="IMG191" s="325"/>
      <c r="IMH191" s="325"/>
      <c r="IMI191" s="62"/>
      <c r="IMJ191" s="325"/>
      <c r="IMK191" s="325"/>
      <c r="IML191" s="325"/>
      <c r="IMM191" s="325"/>
      <c r="IMN191" s="62"/>
      <c r="IMO191" s="325"/>
      <c r="IMP191" s="325"/>
      <c r="IMQ191" s="325"/>
      <c r="IMR191" s="325"/>
      <c r="IMS191" s="325"/>
      <c r="IMT191" s="325"/>
      <c r="IMU191" s="325"/>
      <c r="IMV191" s="325"/>
      <c r="IMW191" s="325"/>
      <c r="IMX191" s="325"/>
      <c r="IMY191" s="325"/>
      <c r="IMZ191" s="325"/>
      <c r="INA191" s="325"/>
      <c r="INB191" s="325"/>
      <c r="INC191" s="325"/>
      <c r="IND191" s="325"/>
      <c r="INE191" s="325"/>
      <c r="INF191" s="324"/>
      <c r="ING191" s="62"/>
      <c r="INH191" s="62"/>
      <c r="INI191" s="62"/>
      <c r="INJ191" s="62"/>
      <c r="INK191" s="62"/>
      <c r="INL191" s="62"/>
      <c r="INM191" s="62"/>
      <c r="INN191" s="62"/>
      <c r="INO191" s="62"/>
      <c r="INP191" s="62"/>
      <c r="INQ191" s="325"/>
      <c r="INR191" s="325"/>
      <c r="INS191" s="325"/>
      <c r="INT191" s="325"/>
      <c r="INU191" s="62"/>
      <c r="INV191" s="325"/>
      <c r="INW191" s="325"/>
      <c r="INX191" s="325"/>
      <c r="INY191" s="325"/>
      <c r="INZ191" s="62"/>
      <c r="IOA191" s="325"/>
      <c r="IOB191" s="325"/>
      <c r="IOC191" s="325"/>
      <c r="IOD191" s="325"/>
      <c r="IOE191" s="325"/>
      <c r="IOF191" s="325"/>
      <c r="IOG191" s="325"/>
      <c r="IOH191" s="325"/>
      <c r="IOI191" s="325"/>
      <c r="IOJ191" s="325"/>
      <c r="IOK191" s="325"/>
      <c r="IOL191" s="325"/>
      <c r="IOM191" s="325"/>
      <c r="ION191" s="325"/>
      <c r="IOO191" s="325"/>
      <c r="IOP191" s="325"/>
      <c r="IOQ191" s="325"/>
      <c r="IOR191" s="324"/>
      <c r="IOS191" s="62"/>
      <c r="IOT191" s="62"/>
      <c r="IOU191" s="62"/>
      <c r="IOV191" s="62"/>
      <c r="IOW191" s="62"/>
      <c r="IOX191" s="62"/>
      <c r="IOY191" s="62"/>
      <c r="IOZ191" s="62"/>
      <c r="IPA191" s="62"/>
      <c r="IPB191" s="62"/>
      <c r="IPC191" s="325"/>
      <c r="IPD191" s="325"/>
      <c r="IPE191" s="325"/>
      <c r="IPF191" s="325"/>
      <c r="IPG191" s="62"/>
      <c r="IPH191" s="325"/>
      <c r="IPI191" s="325"/>
      <c r="IPJ191" s="325"/>
      <c r="IPK191" s="325"/>
      <c r="IPL191" s="62"/>
      <c r="IPM191" s="325"/>
      <c r="IPN191" s="325"/>
      <c r="IPO191" s="325"/>
      <c r="IPP191" s="325"/>
      <c r="IPQ191" s="325"/>
      <c r="IPR191" s="325"/>
      <c r="IPS191" s="325"/>
      <c r="IPT191" s="325"/>
      <c r="IPU191" s="325"/>
      <c r="IPV191" s="325"/>
      <c r="IPW191" s="325"/>
      <c r="IPX191" s="325"/>
      <c r="IPY191" s="325"/>
      <c r="IPZ191" s="325"/>
      <c r="IQA191" s="325"/>
      <c r="IQB191" s="325"/>
      <c r="IQC191" s="325"/>
      <c r="IQD191" s="324"/>
      <c r="IQE191" s="62"/>
      <c r="IQF191" s="62"/>
      <c r="IQG191" s="62"/>
      <c r="IQH191" s="62"/>
      <c r="IQI191" s="62"/>
      <c r="IQJ191" s="62"/>
      <c r="IQK191" s="62"/>
      <c r="IQL191" s="62"/>
      <c r="IQM191" s="62"/>
      <c r="IQN191" s="62"/>
      <c r="IQO191" s="325"/>
      <c r="IQP191" s="325"/>
      <c r="IQQ191" s="325"/>
      <c r="IQR191" s="325"/>
      <c r="IQS191" s="62"/>
      <c r="IQT191" s="325"/>
      <c r="IQU191" s="325"/>
      <c r="IQV191" s="325"/>
      <c r="IQW191" s="325"/>
      <c r="IQX191" s="62"/>
      <c r="IQY191" s="325"/>
      <c r="IQZ191" s="325"/>
      <c r="IRA191" s="325"/>
      <c r="IRB191" s="325"/>
      <c r="IRC191" s="325"/>
      <c r="IRD191" s="325"/>
      <c r="IRE191" s="325"/>
      <c r="IRF191" s="325"/>
      <c r="IRG191" s="325"/>
      <c r="IRH191" s="325"/>
      <c r="IRI191" s="325"/>
      <c r="IRJ191" s="325"/>
      <c r="IRK191" s="325"/>
      <c r="IRL191" s="325"/>
      <c r="IRM191" s="325"/>
      <c r="IRN191" s="325"/>
      <c r="IRO191" s="325"/>
      <c r="IRP191" s="324"/>
      <c r="IRQ191" s="62"/>
      <c r="IRR191" s="62"/>
      <c r="IRS191" s="62"/>
      <c r="IRT191" s="62"/>
      <c r="IRU191" s="62"/>
      <c r="IRV191" s="62"/>
      <c r="IRW191" s="62"/>
      <c r="IRX191" s="62"/>
      <c r="IRY191" s="62"/>
      <c r="IRZ191" s="62"/>
      <c r="ISA191" s="325"/>
      <c r="ISB191" s="325"/>
      <c r="ISC191" s="325"/>
      <c r="ISD191" s="325"/>
      <c r="ISE191" s="62"/>
      <c r="ISF191" s="325"/>
      <c r="ISG191" s="325"/>
      <c r="ISH191" s="325"/>
      <c r="ISI191" s="325"/>
      <c r="ISJ191" s="62"/>
      <c r="ISK191" s="325"/>
      <c r="ISL191" s="325"/>
      <c r="ISM191" s="325"/>
      <c r="ISN191" s="325"/>
      <c r="ISO191" s="325"/>
      <c r="ISP191" s="325"/>
      <c r="ISQ191" s="325"/>
      <c r="ISR191" s="325"/>
      <c r="ISS191" s="325"/>
      <c r="IST191" s="325"/>
      <c r="ISU191" s="325"/>
      <c r="ISV191" s="325"/>
      <c r="ISW191" s="325"/>
      <c r="ISX191" s="325"/>
      <c r="ISY191" s="325"/>
      <c r="ISZ191" s="325"/>
      <c r="ITA191" s="325"/>
      <c r="ITB191" s="324"/>
      <c r="ITC191" s="62"/>
      <c r="ITD191" s="62"/>
      <c r="ITE191" s="62"/>
      <c r="ITF191" s="62"/>
      <c r="ITG191" s="62"/>
      <c r="ITH191" s="62"/>
      <c r="ITI191" s="62"/>
      <c r="ITJ191" s="62"/>
      <c r="ITK191" s="62"/>
      <c r="ITL191" s="62"/>
      <c r="ITM191" s="325"/>
      <c r="ITN191" s="325"/>
      <c r="ITO191" s="325"/>
      <c r="ITP191" s="325"/>
      <c r="ITQ191" s="62"/>
      <c r="ITR191" s="325"/>
      <c r="ITS191" s="325"/>
      <c r="ITT191" s="325"/>
      <c r="ITU191" s="325"/>
      <c r="ITV191" s="62"/>
      <c r="ITW191" s="325"/>
      <c r="ITX191" s="325"/>
      <c r="ITY191" s="325"/>
      <c r="ITZ191" s="325"/>
      <c r="IUA191" s="325"/>
      <c r="IUB191" s="325"/>
      <c r="IUC191" s="325"/>
      <c r="IUD191" s="325"/>
      <c r="IUE191" s="325"/>
      <c r="IUF191" s="325"/>
      <c r="IUG191" s="325"/>
      <c r="IUH191" s="325"/>
      <c r="IUI191" s="325"/>
      <c r="IUJ191" s="325"/>
      <c r="IUK191" s="325"/>
      <c r="IUL191" s="325"/>
      <c r="IUM191" s="325"/>
      <c r="IUN191" s="324"/>
      <c r="IUO191" s="62"/>
      <c r="IUP191" s="62"/>
      <c r="IUQ191" s="62"/>
      <c r="IUR191" s="62"/>
      <c r="IUS191" s="62"/>
      <c r="IUT191" s="62"/>
      <c r="IUU191" s="62"/>
      <c r="IUV191" s="62"/>
      <c r="IUW191" s="62"/>
      <c r="IUX191" s="62"/>
      <c r="IUY191" s="325"/>
      <c r="IUZ191" s="325"/>
      <c r="IVA191" s="325"/>
      <c r="IVB191" s="325"/>
      <c r="IVC191" s="62"/>
      <c r="IVD191" s="325"/>
      <c r="IVE191" s="325"/>
      <c r="IVF191" s="325"/>
      <c r="IVG191" s="325"/>
      <c r="IVH191" s="62"/>
      <c r="IVI191" s="325"/>
      <c r="IVJ191" s="325"/>
      <c r="IVK191" s="325"/>
      <c r="IVL191" s="325"/>
      <c r="IVM191" s="325"/>
      <c r="IVN191" s="325"/>
      <c r="IVO191" s="325"/>
      <c r="IVP191" s="325"/>
      <c r="IVQ191" s="325"/>
      <c r="IVR191" s="325"/>
      <c r="IVS191" s="325"/>
      <c r="IVT191" s="325"/>
      <c r="IVU191" s="325"/>
      <c r="IVV191" s="325"/>
      <c r="IVW191" s="325"/>
      <c r="IVX191" s="325"/>
      <c r="IVY191" s="325"/>
      <c r="IVZ191" s="324"/>
      <c r="IWA191" s="62"/>
      <c r="IWB191" s="62"/>
      <c r="IWC191" s="62"/>
      <c r="IWD191" s="62"/>
      <c r="IWE191" s="62"/>
      <c r="IWF191" s="62"/>
      <c r="IWG191" s="62"/>
      <c r="IWH191" s="62"/>
      <c r="IWI191" s="62"/>
      <c r="IWJ191" s="62"/>
      <c r="IWK191" s="325"/>
      <c r="IWL191" s="325"/>
      <c r="IWM191" s="325"/>
      <c r="IWN191" s="325"/>
      <c r="IWO191" s="62"/>
      <c r="IWP191" s="325"/>
      <c r="IWQ191" s="325"/>
      <c r="IWR191" s="325"/>
      <c r="IWS191" s="325"/>
      <c r="IWT191" s="62"/>
      <c r="IWU191" s="325"/>
      <c r="IWV191" s="325"/>
      <c r="IWW191" s="325"/>
      <c r="IWX191" s="325"/>
      <c r="IWY191" s="325"/>
      <c r="IWZ191" s="325"/>
      <c r="IXA191" s="325"/>
      <c r="IXB191" s="325"/>
      <c r="IXC191" s="325"/>
      <c r="IXD191" s="325"/>
      <c r="IXE191" s="325"/>
      <c r="IXF191" s="325"/>
      <c r="IXG191" s="325"/>
      <c r="IXH191" s="325"/>
      <c r="IXI191" s="325"/>
      <c r="IXJ191" s="325"/>
      <c r="IXK191" s="325"/>
      <c r="IXL191" s="324"/>
      <c r="IXM191" s="62"/>
      <c r="IXN191" s="62"/>
      <c r="IXO191" s="62"/>
      <c r="IXP191" s="62"/>
      <c r="IXQ191" s="62"/>
      <c r="IXR191" s="62"/>
      <c r="IXS191" s="62"/>
      <c r="IXT191" s="62"/>
      <c r="IXU191" s="62"/>
      <c r="IXV191" s="62"/>
      <c r="IXW191" s="325"/>
      <c r="IXX191" s="325"/>
      <c r="IXY191" s="325"/>
      <c r="IXZ191" s="325"/>
      <c r="IYA191" s="62"/>
      <c r="IYB191" s="325"/>
      <c r="IYC191" s="325"/>
      <c r="IYD191" s="325"/>
      <c r="IYE191" s="325"/>
      <c r="IYF191" s="62"/>
      <c r="IYG191" s="325"/>
      <c r="IYH191" s="325"/>
      <c r="IYI191" s="325"/>
      <c r="IYJ191" s="325"/>
      <c r="IYK191" s="325"/>
      <c r="IYL191" s="325"/>
      <c r="IYM191" s="325"/>
      <c r="IYN191" s="325"/>
      <c r="IYO191" s="325"/>
      <c r="IYP191" s="325"/>
      <c r="IYQ191" s="325"/>
      <c r="IYR191" s="325"/>
      <c r="IYS191" s="325"/>
      <c r="IYT191" s="325"/>
      <c r="IYU191" s="325"/>
      <c r="IYV191" s="325"/>
      <c r="IYW191" s="325"/>
      <c r="IYX191" s="324"/>
      <c r="IYY191" s="62"/>
      <c r="IYZ191" s="62"/>
      <c r="IZA191" s="62"/>
      <c r="IZB191" s="62"/>
      <c r="IZC191" s="62"/>
      <c r="IZD191" s="62"/>
      <c r="IZE191" s="62"/>
      <c r="IZF191" s="62"/>
      <c r="IZG191" s="62"/>
      <c r="IZH191" s="62"/>
      <c r="IZI191" s="325"/>
      <c r="IZJ191" s="325"/>
      <c r="IZK191" s="325"/>
      <c r="IZL191" s="325"/>
      <c r="IZM191" s="62"/>
      <c r="IZN191" s="325"/>
      <c r="IZO191" s="325"/>
      <c r="IZP191" s="325"/>
      <c r="IZQ191" s="325"/>
      <c r="IZR191" s="62"/>
      <c r="IZS191" s="325"/>
      <c r="IZT191" s="325"/>
      <c r="IZU191" s="325"/>
      <c r="IZV191" s="325"/>
      <c r="IZW191" s="325"/>
      <c r="IZX191" s="325"/>
      <c r="IZY191" s="325"/>
      <c r="IZZ191" s="325"/>
      <c r="JAA191" s="325"/>
      <c r="JAB191" s="325"/>
      <c r="JAC191" s="325"/>
      <c r="JAD191" s="325"/>
      <c r="JAE191" s="325"/>
      <c r="JAF191" s="325"/>
      <c r="JAG191" s="325"/>
      <c r="JAH191" s="325"/>
      <c r="JAI191" s="325"/>
      <c r="JAJ191" s="324"/>
      <c r="JAK191" s="62"/>
      <c r="JAL191" s="62"/>
      <c r="JAM191" s="62"/>
      <c r="JAN191" s="62"/>
      <c r="JAO191" s="62"/>
      <c r="JAP191" s="62"/>
      <c r="JAQ191" s="62"/>
      <c r="JAR191" s="62"/>
      <c r="JAS191" s="62"/>
      <c r="JAT191" s="62"/>
      <c r="JAU191" s="325"/>
      <c r="JAV191" s="325"/>
      <c r="JAW191" s="325"/>
      <c r="JAX191" s="325"/>
      <c r="JAY191" s="62"/>
      <c r="JAZ191" s="325"/>
      <c r="JBA191" s="325"/>
      <c r="JBB191" s="325"/>
      <c r="JBC191" s="325"/>
      <c r="JBD191" s="62"/>
      <c r="JBE191" s="325"/>
      <c r="JBF191" s="325"/>
      <c r="JBG191" s="325"/>
      <c r="JBH191" s="325"/>
      <c r="JBI191" s="325"/>
      <c r="JBJ191" s="325"/>
      <c r="JBK191" s="325"/>
      <c r="JBL191" s="325"/>
      <c r="JBM191" s="325"/>
      <c r="JBN191" s="325"/>
      <c r="JBO191" s="325"/>
      <c r="JBP191" s="325"/>
      <c r="JBQ191" s="325"/>
      <c r="JBR191" s="325"/>
      <c r="JBS191" s="325"/>
      <c r="JBT191" s="325"/>
      <c r="JBU191" s="325"/>
      <c r="JBV191" s="324"/>
      <c r="JBW191" s="62"/>
      <c r="JBX191" s="62"/>
      <c r="JBY191" s="62"/>
      <c r="JBZ191" s="62"/>
      <c r="JCA191" s="62"/>
      <c r="JCB191" s="62"/>
      <c r="JCC191" s="62"/>
      <c r="JCD191" s="62"/>
      <c r="JCE191" s="62"/>
      <c r="JCF191" s="62"/>
      <c r="JCG191" s="325"/>
      <c r="JCH191" s="325"/>
      <c r="JCI191" s="325"/>
      <c r="JCJ191" s="325"/>
      <c r="JCK191" s="62"/>
      <c r="JCL191" s="325"/>
      <c r="JCM191" s="325"/>
      <c r="JCN191" s="325"/>
      <c r="JCO191" s="325"/>
      <c r="JCP191" s="62"/>
      <c r="JCQ191" s="325"/>
      <c r="JCR191" s="325"/>
      <c r="JCS191" s="325"/>
      <c r="JCT191" s="325"/>
      <c r="JCU191" s="325"/>
      <c r="JCV191" s="325"/>
      <c r="JCW191" s="325"/>
      <c r="JCX191" s="325"/>
      <c r="JCY191" s="325"/>
      <c r="JCZ191" s="325"/>
      <c r="JDA191" s="325"/>
      <c r="JDB191" s="325"/>
      <c r="JDC191" s="325"/>
      <c r="JDD191" s="325"/>
      <c r="JDE191" s="325"/>
      <c r="JDF191" s="325"/>
      <c r="JDG191" s="325"/>
      <c r="JDH191" s="324"/>
      <c r="JDI191" s="62"/>
      <c r="JDJ191" s="62"/>
      <c r="JDK191" s="62"/>
      <c r="JDL191" s="62"/>
      <c r="JDM191" s="62"/>
      <c r="JDN191" s="62"/>
      <c r="JDO191" s="62"/>
      <c r="JDP191" s="62"/>
      <c r="JDQ191" s="62"/>
      <c r="JDR191" s="62"/>
      <c r="JDS191" s="325"/>
      <c r="JDT191" s="325"/>
      <c r="JDU191" s="325"/>
      <c r="JDV191" s="325"/>
      <c r="JDW191" s="62"/>
      <c r="JDX191" s="325"/>
      <c r="JDY191" s="325"/>
      <c r="JDZ191" s="325"/>
      <c r="JEA191" s="325"/>
      <c r="JEB191" s="62"/>
      <c r="JEC191" s="325"/>
      <c r="JED191" s="325"/>
      <c r="JEE191" s="325"/>
      <c r="JEF191" s="325"/>
      <c r="JEG191" s="325"/>
      <c r="JEH191" s="325"/>
      <c r="JEI191" s="325"/>
      <c r="JEJ191" s="325"/>
      <c r="JEK191" s="325"/>
      <c r="JEL191" s="325"/>
      <c r="JEM191" s="325"/>
      <c r="JEN191" s="325"/>
      <c r="JEO191" s="325"/>
      <c r="JEP191" s="325"/>
      <c r="JEQ191" s="325"/>
      <c r="JER191" s="325"/>
      <c r="JES191" s="325"/>
      <c r="JET191" s="324"/>
      <c r="JEU191" s="62"/>
      <c r="JEV191" s="62"/>
      <c r="JEW191" s="62"/>
      <c r="JEX191" s="62"/>
      <c r="JEY191" s="62"/>
      <c r="JEZ191" s="62"/>
      <c r="JFA191" s="62"/>
      <c r="JFB191" s="62"/>
      <c r="JFC191" s="62"/>
      <c r="JFD191" s="62"/>
      <c r="JFE191" s="325"/>
      <c r="JFF191" s="325"/>
      <c r="JFG191" s="325"/>
      <c r="JFH191" s="325"/>
      <c r="JFI191" s="62"/>
      <c r="JFJ191" s="325"/>
      <c r="JFK191" s="325"/>
      <c r="JFL191" s="325"/>
      <c r="JFM191" s="325"/>
      <c r="JFN191" s="62"/>
      <c r="JFO191" s="325"/>
      <c r="JFP191" s="325"/>
      <c r="JFQ191" s="325"/>
      <c r="JFR191" s="325"/>
      <c r="JFS191" s="325"/>
      <c r="JFT191" s="325"/>
      <c r="JFU191" s="325"/>
      <c r="JFV191" s="325"/>
      <c r="JFW191" s="325"/>
      <c r="JFX191" s="325"/>
      <c r="JFY191" s="325"/>
      <c r="JFZ191" s="325"/>
      <c r="JGA191" s="325"/>
      <c r="JGB191" s="325"/>
      <c r="JGC191" s="325"/>
      <c r="JGD191" s="325"/>
      <c r="JGE191" s="325"/>
      <c r="JGF191" s="324"/>
      <c r="JGG191" s="62"/>
      <c r="JGH191" s="62"/>
      <c r="JGI191" s="62"/>
      <c r="JGJ191" s="62"/>
      <c r="JGK191" s="62"/>
      <c r="JGL191" s="62"/>
      <c r="JGM191" s="62"/>
      <c r="JGN191" s="62"/>
      <c r="JGO191" s="62"/>
      <c r="JGP191" s="62"/>
      <c r="JGQ191" s="325"/>
      <c r="JGR191" s="325"/>
      <c r="JGS191" s="325"/>
      <c r="JGT191" s="325"/>
      <c r="JGU191" s="62"/>
      <c r="JGV191" s="325"/>
      <c r="JGW191" s="325"/>
      <c r="JGX191" s="325"/>
      <c r="JGY191" s="325"/>
      <c r="JGZ191" s="62"/>
      <c r="JHA191" s="325"/>
      <c r="JHB191" s="325"/>
      <c r="JHC191" s="325"/>
      <c r="JHD191" s="325"/>
      <c r="JHE191" s="325"/>
      <c r="JHF191" s="325"/>
      <c r="JHG191" s="325"/>
      <c r="JHH191" s="325"/>
      <c r="JHI191" s="325"/>
      <c r="JHJ191" s="325"/>
      <c r="JHK191" s="325"/>
      <c r="JHL191" s="325"/>
      <c r="JHM191" s="325"/>
      <c r="JHN191" s="325"/>
      <c r="JHO191" s="325"/>
      <c r="JHP191" s="325"/>
      <c r="JHQ191" s="325"/>
      <c r="JHR191" s="324"/>
      <c r="JHS191" s="62"/>
      <c r="JHT191" s="62"/>
      <c r="JHU191" s="62"/>
      <c r="JHV191" s="62"/>
      <c r="JHW191" s="62"/>
      <c r="JHX191" s="62"/>
      <c r="JHY191" s="62"/>
      <c r="JHZ191" s="62"/>
      <c r="JIA191" s="62"/>
      <c r="JIB191" s="62"/>
      <c r="JIC191" s="325"/>
      <c r="JID191" s="325"/>
      <c r="JIE191" s="325"/>
      <c r="JIF191" s="325"/>
      <c r="JIG191" s="62"/>
      <c r="JIH191" s="325"/>
      <c r="JII191" s="325"/>
      <c r="JIJ191" s="325"/>
      <c r="JIK191" s="325"/>
      <c r="JIL191" s="62"/>
      <c r="JIM191" s="325"/>
      <c r="JIN191" s="325"/>
      <c r="JIO191" s="325"/>
      <c r="JIP191" s="325"/>
      <c r="JIQ191" s="325"/>
      <c r="JIR191" s="325"/>
      <c r="JIS191" s="325"/>
      <c r="JIT191" s="325"/>
      <c r="JIU191" s="325"/>
      <c r="JIV191" s="325"/>
      <c r="JIW191" s="325"/>
      <c r="JIX191" s="325"/>
      <c r="JIY191" s="325"/>
      <c r="JIZ191" s="325"/>
      <c r="JJA191" s="325"/>
      <c r="JJB191" s="325"/>
      <c r="JJC191" s="325"/>
      <c r="JJD191" s="324"/>
      <c r="JJE191" s="62"/>
      <c r="JJF191" s="62"/>
      <c r="JJG191" s="62"/>
      <c r="JJH191" s="62"/>
      <c r="JJI191" s="62"/>
      <c r="JJJ191" s="62"/>
      <c r="JJK191" s="62"/>
      <c r="JJL191" s="62"/>
      <c r="JJM191" s="62"/>
      <c r="JJN191" s="62"/>
      <c r="JJO191" s="325"/>
      <c r="JJP191" s="325"/>
      <c r="JJQ191" s="325"/>
      <c r="JJR191" s="325"/>
      <c r="JJS191" s="62"/>
      <c r="JJT191" s="325"/>
      <c r="JJU191" s="325"/>
      <c r="JJV191" s="325"/>
      <c r="JJW191" s="325"/>
      <c r="JJX191" s="62"/>
      <c r="JJY191" s="325"/>
      <c r="JJZ191" s="325"/>
      <c r="JKA191" s="325"/>
      <c r="JKB191" s="325"/>
      <c r="JKC191" s="325"/>
      <c r="JKD191" s="325"/>
      <c r="JKE191" s="325"/>
      <c r="JKF191" s="325"/>
      <c r="JKG191" s="325"/>
      <c r="JKH191" s="325"/>
      <c r="JKI191" s="325"/>
      <c r="JKJ191" s="325"/>
      <c r="JKK191" s="325"/>
      <c r="JKL191" s="325"/>
      <c r="JKM191" s="325"/>
      <c r="JKN191" s="325"/>
      <c r="JKO191" s="325"/>
      <c r="JKP191" s="324"/>
      <c r="JKQ191" s="62"/>
      <c r="JKR191" s="62"/>
      <c r="JKS191" s="62"/>
      <c r="JKT191" s="62"/>
      <c r="JKU191" s="62"/>
      <c r="JKV191" s="62"/>
      <c r="JKW191" s="62"/>
      <c r="JKX191" s="62"/>
      <c r="JKY191" s="62"/>
      <c r="JKZ191" s="62"/>
      <c r="JLA191" s="325"/>
      <c r="JLB191" s="325"/>
      <c r="JLC191" s="325"/>
      <c r="JLD191" s="325"/>
      <c r="JLE191" s="62"/>
      <c r="JLF191" s="325"/>
      <c r="JLG191" s="325"/>
      <c r="JLH191" s="325"/>
      <c r="JLI191" s="325"/>
      <c r="JLJ191" s="62"/>
      <c r="JLK191" s="325"/>
      <c r="JLL191" s="325"/>
      <c r="JLM191" s="325"/>
      <c r="JLN191" s="325"/>
      <c r="JLO191" s="325"/>
      <c r="JLP191" s="325"/>
      <c r="JLQ191" s="325"/>
      <c r="JLR191" s="325"/>
      <c r="JLS191" s="325"/>
      <c r="JLT191" s="325"/>
      <c r="JLU191" s="325"/>
      <c r="JLV191" s="325"/>
      <c r="JLW191" s="325"/>
      <c r="JLX191" s="325"/>
      <c r="JLY191" s="325"/>
      <c r="JLZ191" s="325"/>
      <c r="JMA191" s="325"/>
      <c r="JMB191" s="324"/>
      <c r="JMC191" s="62"/>
      <c r="JMD191" s="62"/>
      <c r="JME191" s="62"/>
      <c r="JMF191" s="62"/>
      <c r="JMG191" s="62"/>
      <c r="JMH191" s="62"/>
      <c r="JMI191" s="62"/>
      <c r="JMJ191" s="62"/>
      <c r="JMK191" s="62"/>
      <c r="JML191" s="62"/>
      <c r="JMM191" s="325"/>
      <c r="JMN191" s="325"/>
      <c r="JMO191" s="325"/>
      <c r="JMP191" s="325"/>
      <c r="JMQ191" s="62"/>
      <c r="JMR191" s="325"/>
      <c r="JMS191" s="325"/>
      <c r="JMT191" s="325"/>
      <c r="JMU191" s="325"/>
      <c r="JMV191" s="62"/>
      <c r="JMW191" s="325"/>
      <c r="JMX191" s="325"/>
      <c r="JMY191" s="325"/>
      <c r="JMZ191" s="325"/>
      <c r="JNA191" s="325"/>
      <c r="JNB191" s="325"/>
      <c r="JNC191" s="325"/>
      <c r="JND191" s="325"/>
      <c r="JNE191" s="325"/>
      <c r="JNF191" s="325"/>
      <c r="JNG191" s="325"/>
      <c r="JNH191" s="325"/>
      <c r="JNI191" s="325"/>
      <c r="JNJ191" s="325"/>
      <c r="JNK191" s="325"/>
      <c r="JNL191" s="325"/>
      <c r="JNM191" s="325"/>
      <c r="JNN191" s="324"/>
      <c r="JNO191" s="62"/>
      <c r="JNP191" s="62"/>
      <c r="JNQ191" s="62"/>
      <c r="JNR191" s="62"/>
      <c r="JNS191" s="62"/>
      <c r="JNT191" s="62"/>
      <c r="JNU191" s="62"/>
      <c r="JNV191" s="62"/>
      <c r="JNW191" s="62"/>
      <c r="JNX191" s="62"/>
      <c r="JNY191" s="325"/>
      <c r="JNZ191" s="325"/>
      <c r="JOA191" s="325"/>
      <c r="JOB191" s="325"/>
      <c r="JOC191" s="62"/>
      <c r="JOD191" s="325"/>
      <c r="JOE191" s="325"/>
      <c r="JOF191" s="325"/>
      <c r="JOG191" s="325"/>
      <c r="JOH191" s="62"/>
      <c r="JOI191" s="325"/>
      <c r="JOJ191" s="325"/>
      <c r="JOK191" s="325"/>
      <c r="JOL191" s="325"/>
      <c r="JOM191" s="325"/>
      <c r="JON191" s="325"/>
      <c r="JOO191" s="325"/>
      <c r="JOP191" s="325"/>
      <c r="JOQ191" s="325"/>
      <c r="JOR191" s="325"/>
      <c r="JOS191" s="325"/>
      <c r="JOT191" s="325"/>
      <c r="JOU191" s="325"/>
      <c r="JOV191" s="325"/>
      <c r="JOW191" s="325"/>
      <c r="JOX191" s="325"/>
      <c r="JOY191" s="325"/>
      <c r="JOZ191" s="324"/>
      <c r="JPA191" s="62"/>
      <c r="JPB191" s="62"/>
      <c r="JPC191" s="62"/>
      <c r="JPD191" s="62"/>
      <c r="JPE191" s="62"/>
      <c r="JPF191" s="62"/>
      <c r="JPG191" s="62"/>
      <c r="JPH191" s="62"/>
      <c r="JPI191" s="62"/>
      <c r="JPJ191" s="62"/>
      <c r="JPK191" s="325"/>
      <c r="JPL191" s="325"/>
      <c r="JPM191" s="325"/>
      <c r="JPN191" s="325"/>
      <c r="JPO191" s="62"/>
      <c r="JPP191" s="325"/>
      <c r="JPQ191" s="325"/>
      <c r="JPR191" s="325"/>
      <c r="JPS191" s="325"/>
      <c r="JPT191" s="62"/>
      <c r="JPU191" s="325"/>
      <c r="JPV191" s="325"/>
      <c r="JPW191" s="325"/>
      <c r="JPX191" s="325"/>
      <c r="JPY191" s="325"/>
      <c r="JPZ191" s="325"/>
      <c r="JQA191" s="325"/>
      <c r="JQB191" s="325"/>
      <c r="JQC191" s="325"/>
      <c r="JQD191" s="325"/>
      <c r="JQE191" s="325"/>
      <c r="JQF191" s="325"/>
      <c r="JQG191" s="325"/>
      <c r="JQH191" s="325"/>
      <c r="JQI191" s="325"/>
      <c r="JQJ191" s="325"/>
      <c r="JQK191" s="325"/>
      <c r="JQL191" s="324"/>
      <c r="JQM191" s="62"/>
      <c r="JQN191" s="62"/>
      <c r="JQO191" s="62"/>
      <c r="JQP191" s="62"/>
      <c r="JQQ191" s="62"/>
      <c r="JQR191" s="62"/>
      <c r="JQS191" s="62"/>
      <c r="JQT191" s="62"/>
      <c r="JQU191" s="62"/>
      <c r="JQV191" s="62"/>
      <c r="JQW191" s="325"/>
      <c r="JQX191" s="325"/>
      <c r="JQY191" s="325"/>
      <c r="JQZ191" s="325"/>
      <c r="JRA191" s="62"/>
      <c r="JRB191" s="325"/>
      <c r="JRC191" s="325"/>
      <c r="JRD191" s="325"/>
      <c r="JRE191" s="325"/>
      <c r="JRF191" s="62"/>
      <c r="JRG191" s="325"/>
      <c r="JRH191" s="325"/>
      <c r="JRI191" s="325"/>
      <c r="JRJ191" s="325"/>
      <c r="JRK191" s="325"/>
      <c r="JRL191" s="325"/>
      <c r="JRM191" s="325"/>
      <c r="JRN191" s="325"/>
      <c r="JRO191" s="325"/>
      <c r="JRP191" s="325"/>
      <c r="JRQ191" s="325"/>
      <c r="JRR191" s="325"/>
      <c r="JRS191" s="325"/>
      <c r="JRT191" s="325"/>
      <c r="JRU191" s="325"/>
      <c r="JRV191" s="325"/>
      <c r="JRW191" s="325"/>
      <c r="JRX191" s="324"/>
      <c r="JRY191" s="62"/>
      <c r="JRZ191" s="62"/>
      <c r="JSA191" s="62"/>
      <c r="JSB191" s="62"/>
      <c r="JSC191" s="62"/>
      <c r="JSD191" s="62"/>
      <c r="JSE191" s="62"/>
      <c r="JSF191" s="62"/>
      <c r="JSG191" s="62"/>
      <c r="JSH191" s="62"/>
      <c r="JSI191" s="325"/>
      <c r="JSJ191" s="325"/>
      <c r="JSK191" s="325"/>
      <c r="JSL191" s="325"/>
      <c r="JSM191" s="62"/>
      <c r="JSN191" s="325"/>
      <c r="JSO191" s="325"/>
      <c r="JSP191" s="325"/>
      <c r="JSQ191" s="325"/>
      <c r="JSR191" s="62"/>
      <c r="JSS191" s="325"/>
      <c r="JST191" s="325"/>
      <c r="JSU191" s="325"/>
      <c r="JSV191" s="325"/>
      <c r="JSW191" s="325"/>
      <c r="JSX191" s="325"/>
      <c r="JSY191" s="325"/>
      <c r="JSZ191" s="325"/>
      <c r="JTA191" s="325"/>
      <c r="JTB191" s="325"/>
      <c r="JTC191" s="325"/>
      <c r="JTD191" s="325"/>
      <c r="JTE191" s="325"/>
      <c r="JTF191" s="325"/>
      <c r="JTG191" s="325"/>
      <c r="JTH191" s="325"/>
      <c r="JTI191" s="325"/>
      <c r="JTJ191" s="324"/>
      <c r="JTK191" s="62"/>
      <c r="JTL191" s="62"/>
      <c r="JTM191" s="62"/>
      <c r="JTN191" s="62"/>
      <c r="JTO191" s="62"/>
      <c r="JTP191" s="62"/>
      <c r="JTQ191" s="62"/>
      <c r="JTR191" s="62"/>
      <c r="JTS191" s="62"/>
      <c r="JTT191" s="62"/>
      <c r="JTU191" s="325"/>
      <c r="JTV191" s="325"/>
      <c r="JTW191" s="325"/>
      <c r="JTX191" s="325"/>
      <c r="JTY191" s="62"/>
      <c r="JTZ191" s="325"/>
      <c r="JUA191" s="325"/>
      <c r="JUB191" s="325"/>
      <c r="JUC191" s="325"/>
      <c r="JUD191" s="62"/>
      <c r="JUE191" s="325"/>
      <c r="JUF191" s="325"/>
      <c r="JUG191" s="325"/>
      <c r="JUH191" s="325"/>
      <c r="JUI191" s="325"/>
      <c r="JUJ191" s="325"/>
      <c r="JUK191" s="325"/>
      <c r="JUL191" s="325"/>
      <c r="JUM191" s="325"/>
      <c r="JUN191" s="325"/>
      <c r="JUO191" s="325"/>
      <c r="JUP191" s="325"/>
      <c r="JUQ191" s="325"/>
      <c r="JUR191" s="325"/>
      <c r="JUS191" s="325"/>
      <c r="JUT191" s="325"/>
      <c r="JUU191" s="325"/>
      <c r="JUV191" s="324"/>
      <c r="JUW191" s="62"/>
      <c r="JUX191" s="62"/>
      <c r="JUY191" s="62"/>
      <c r="JUZ191" s="62"/>
      <c r="JVA191" s="62"/>
      <c r="JVB191" s="62"/>
      <c r="JVC191" s="62"/>
      <c r="JVD191" s="62"/>
      <c r="JVE191" s="62"/>
      <c r="JVF191" s="62"/>
      <c r="JVG191" s="325"/>
      <c r="JVH191" s="325"/>
      <c r="JVI191" s="325"/>
      <c r="JVJ191" s="325"/>
      <c r="JVK191" s="62"/>
      <c r="JVL191" s="325"/>
      <c r="JVM191" s="325"/>
      <c r="JVN191" s="325"/>
      <c r="JVO191" s="325"/>
      <c r="JVP191" s="62"/>
      <c r="JVQ191" s="325"/>
      <c r="JVR191" s="325"/>
      <c r="JVS191" s="325"/>
      <c r="JVT191" s="325"/>
      <c r="JVU191" s="325"/>
      <c r="JVV191" s="325"/>
      <c r="JVW191" s="325"/>
      <c r="JVX191" s="325"/>
      <c r="JVY191" s="325"/>
      <c r="JVZ191" s="325"/>
      <c r="JWA191" s="325"/>
      <c r="JWB191" s="325"/>
      <c r="JWC191" s="325"/>
      <c r="JWD191" s="325"/>
      <c r="JWE191" s="325"/>
      <c r="JWF191" s="325"/>
      <c r="JWG191" s="325"/>
      <c r="JWH191" s="324"/>
      <c r="JWI191" s="62"/>
      <c r="JWJ191" s="62"/>
      <c r="JWK191" s="62"/>
      <c r="JWL191" s="62"/>
      <c r="JWM191" s="62"/>
      <c r="JWN191" s="62"/>
      <c r="JWO191" s="62"/>
      <c r="JWP191" s="62"/>
      <c r="JWQ191" s="62"/>
      <c r="JWR191" s="62"/>
      <c r="JWS191" s="325"/>
      <c r="JWT191" s="325"/>
      <c r="JWU191" s="325"/>
      <c r="JWV191" s="325"/>
      <c r="JWW191" s="62"/>
      <c r="JWX191" s="325"/>
      <c r="JWY191" s="325"/>
      <c r="JWZ191" s="325"/>
      <c r="JXA191" s="325"/>
      <c r="JXB191" s="62"/>
      <c r="JXC191" s="325"/>
      <c r="JXD191" s="325"/>
      <c r="JXE191" s="325"/>
      <c r="JXF191" s="325"/>
      <c r="JXG191" s="325"/>
      <c r="JXH191" s="325"/>
      <c r="JXI191" s="325"/>
      <c r="JXJ191" s="325"/>
      <c r="JXK191" s="325"/>
      <c r="JXL191" s="325"/>
      <c r="JXM191" s="325"/>
      <c r="JXN191" s="325"/>
      <c r="JXO191" s="325"/>
      <c r="JXP191" s="325"/>
      <c r="JXQ191" s="325"/>
      <c r="JXR191" s="325"/>
      <c r="JXS191" s="325"/>
      <c r="JXT191" s="324"/>
      <c r="JXU191" s="62"/>
      <c r="JXV191" s="62"/>
      <c r="JXW191" s="62"/>
      <c r="JXX191" s="62"/>
      <c r="JXY191" s="62"/>
      <c r="JXZ191" s="62"/>
      <c r="JYA191" s="62"/>
      <c r="JYB191" s="62"/>
      <c r="JYC191" s="62"/>
      <c r="JYD191" s="62"/>
      <c r="JYE191" s="325"/>
      <c r="JYF191" s="325"/>
      <c r="JYG191" s="325"/>
      <c r="JYH191" s="325"/>
      <c r="JYI191" s="62"/>
      <c r="JYJ191" s="325"/>
      <c r="JYK191" s="325"/>
      <c r="JYL191" s="325"/>
      <c r="JYM191" s="325"/>
      <c r="JYN191" s="62"/>
      <c r="JYO191" s="325"/>
      <c r="JYP191" s="325"/>
      <c r="JYQ191" s="325"/>
      <c r="JYR191" s="325"/>
      <c r="JYS191" s="325"/>
      <c r="JYT191" s="325"/>
      <c r="JYU191" s="325"/>
      <c r="JYV191" s="325"/>
      <c r="JYW191" s="325"/>
      <c r="JYX191" s="325"/>
      <c r="JYY191" s="325"/>
      <c r="JYZ191" s="325"/>
      <c r="JZA191" s="325"/>
      <c r="JZB191" s="325"/>
      <c r="JZC191" s="325"/>
      <c r="JZD191" s="325"/>
      <c r="JZE191" s="325"/>
      <c r="JZF191" s="324"/>
      <c r="JZG191" s="62"/>
      <c r="JZH191" s="62"/>
      <c r="JZI191" s="62"/>
      <c r="JZJ191" s="62"/>
      <c r="JZK191" s="62"/>
      <c r="JZL191" s="62"/>
      <c r="JZM191" s="62"/>
      <c r="JZN191" s="62"/>
      <c r="JZO191" s="62"/>
      <c r="JZP191" s="62"/>
      <c r="JZQ191" s="325"/>
      <c r="JZR191" s="325"/>
      <c r="JZS191" s="325"/>
      <c r="JZT191" s="325"/>
      <c r="JZU191" s="62"/>
      <c r="JZV191" s="325"/>
      <c r="JZW191" s="325"/>
      <c r="JZX191" s="325"/>
      <c r="JZY191" s="325"/>
      <c r="JZZ191" s="62"/>
      <c r="KAA191" s="325"/>
      <c r="KAB191" s="325"/>
      <c r="KAC191" s="325"/>
      <c r="KAD191" s="325"/>
      <c r="KAE191" s="325"/>
      <c r="KAF191" s="325"/>
      <c r="KAG191" s="325"/>
      <c r="KAH191" s="325"/>
      <c r="KAI191" s="325"/>
      <c r="KAJ191" s="325"/>
      <c r="KAK191" s="325"/>
      <c r="KAL191" s="325"/>
      <c r="KAM191" s="325"/>
      <c r="KAN191" s="325"/>
      <c r="KAO191" s="325"/>
      <c r="KAP191" s="325"/>
      <c r="KAQ191" s="325"/>
      <c r="KAR191" s="324"/>
      <c r="KAS191" s="62"/>
      <c r="KAT191" s="62"/>
      <c r="KAU191" s="62"/>
      <c r="KAV191" s="62"/>
      <c r="KAW191" s="62"/>
      <c r="KAX191" s="62"/>
      <c r="KAY191" s="62"/>
      <c r="KAZ191" s="62"/>
      <c r="KBA191" s="62"/>
      <c r="KBB191" s="62"/>
      <c r="KBC191" s="325"/>
      <c r="KBD191" s="325"/>
      <c r="KBE191" s="325"/>
      <c r="KBF191" s="325"/>
      <c r="KBG191" s="62"/>
      <c r="KBH191" s="325"/>
      <c r="KBI191" s="325"/>
      <c r="KBJ191" s="325"/>
      <c r="KBK191" s="325"/>
      <c r="KBL191" s="62"/>
      <c r="KBM191" s="325"/>
      <c r="KBN191" s="325"/>
      <c r="KBO191" s="325"/>
      <c r="KBP191" s="325"/>
      <c r="KBQ191" s="325"/>
      <c r="KBR191" s="325"/>
      <c r="KBS191" s="325"/>
      <c r="KBT191" s="325"/>
      <c r="KBU191" s="325"/>
      <c r="KBV191" s="325"/>
      <c r="KBW191" s="325"/>
      <c r="KBX191" s="325"/>
      <c r="KBY191" s="325"/>
      <c r="KBZ191" s="325"/>
      <c r="KCA191" s="325"/>
      <c r="KCB191" s="325"/>
      <c r="KCC191" s="325"/>
      <c r="KCD191" s="324"/>
      <c r="KCE191" s="62"/>
      <c r="KCF191" s="62"/>
      <c r="KCG191" s="62"/>
      <c r="KCH191" s="62"/>
      <c r="KCI191" s="62"/>
      <c r="KCJ191" s="62"/>
      <c r="KCK191" s="62"/>
      <c r="KCL191" s="62"/>
      <c r="KCM191" s="62"/>
      <c r="KCN191" s="62"/>
      <c r="KCO191" s="325"/>
      <c r="KCP191" s="325"/>
      <c r="KCQ191" s="325"/>
      <c r="KCR191" s="325"/>
      <c r="KCS191" s="62"/>
      <c r="KCT191" s="325"/>
      <c r="KCU191" s="325"/>
      <c r="KCV191" s="325"/>
      <c r="KCW191" s="325"/>
      <c r="KCX191" s="62"/>
      <c r="KCY191" s="325"/>
      <c r="KCZ191" s="325"/>
      <c r="KDA191" s="325"/>
      <c r="KDB191" s="325"/>
      <c r="KDC191" s="325"/>
      <c r="KDD191" s="325"/>
      <c r="KDE191" s="325"/>
      <c r="KDF191" s="325"/>
      <c r="KDG191" s="325"/>
      <c r="KDH191" s="325"/>
      <c r="KDI191" s="325"/>
      <c r="KDJ191" s="325"/>
      <c r="KDK191" s="325"/>
      <c r="KDL191" s="325"/>
      <c r="KDM191" s="325"/>
      <c r="KDN191" s="325"/>
      <c r="KDO191" s="325"/>
      <c r="KDP191" s="324"/>
      <c r="KDQ191" s="62"/>
      <c r="KDR191" s="62"/>
      <c r="KDS191" s="62"/>
      <c r="KDT191" s="62"/>
      <c r="KDU191" s="62"/>
      <c r="KDV191" s="62"/>
      <c r="KDW191" s="62"/>
      <c r="KDX191" s="62"/>
      <c r="KDY191" s="62"/>
      <c r="KDZ191" s="62"/>
      <c r="KEA191" s="325"/>
      <c r="KEB191" s="325"/>
      <c r="KEC191" s="325"/>
      <c r="KED191" s="325"/>
      <c r="KEE191" s="62"/>
      <c r="KEF191" s="325"/>
      <c r="KEG191" s="325"/>
      <c r="KEH191" s="325"/>
      <c r="KEI191" s="325"/>
      <c r="KEJ191" s="62"/>
      <c r="KEK191" s="325"/>
      <c r="KEL191" s="325"/>
      <c r="KEM191" s="325"/>
      <c r="KEN191" s="325"/>
      <c r="KEO191" s="325"/>
      <c r="KEP191" s="325"/>
      <c r="KEQ191" s="325"/>
      <c r="KER191" s="325"/>
      <c r="KES191" s="325"/>
      <c r="KET191" s="325"/>
      <c r="KEU191" s="325"/>
      <c r="KEV191" s="325"/>
      <c r="KEW191" s="325"/>
      <c r="KEX191" s="325"/>
      <c r="KEY191" s="325"/>
      <c r="KEZ191" s="325"/>
      <c r="KFA191" s="325"/>
      <c r="KFB191" s="324"/>
      <c r="KFC191" s="62"/>
      <c r="KFD191" s="62"/>
      <c r="KFE191" s="62"/>
      <c r="KFF191" s="62"/>
      <c r="KFG191" s="62"/>
      <c r="KFH191" s="62"/>
      <c r="KFI191" s="62"/>
      <c r="KFJ191" s="62"/>
      <c r="KFK191" s="62"/>
      <c r="KFL191" s="62"/>
      <c r="KFM191" s="325"/>
      <c r="KFN191" s="325"/>
      <c r="KFO191" s="325"/>
      <c r="KFP191" s="325"/>
      <c r="KFQ191" s="62"/>
      <c r="KFR191" s="325"/>
      <c r="KFS191" s="325"/>
      <c r="KFT191" s="325"/>
      <c r="KFU191" s="325"/>
      <c r="KFV191" s="62"/>
      <c r="KFW191" s="325"/>
      <c r="KFX191" s="325"/>
      <c r="KFY191" s="325"/>
      <c r="KFZ191" s="325"/>
      <c r="KGA191" s="325"/>
      <c r="KGB191" s="325"/>
      <c r="KGC191" s="325"/>
      <c r="KGD191" s="325"/>
      <c r="KGE191" s="325"/>
      <c r="KGF191" s="325"/>
      <c r="KGG191" s="325"/>
      <c r="KGH191" s="325"/>
      <c r="KGI191" s="325"/>
      <c r="KGJ191" s="325"/>
      <c r="KGK191" s="325"/>
      <c r="KGL191" s="325"/>
      <c r="KGM191" s="325"/>
      <c r="KGN191" s="324"/>
      <c r="KGO191" s="62"/>
      <c r="KGP191" s="62"/>
      <c r="KGQ191" s="62"/>
      <c r="KGR191" s="62"/>
      <c r="KGS191" s="62"/>
      <c r="KGT191" s="62"/>
      <c r="KGU191" s="62"/>
      <c r="KGV191" s="62"/>
      <c r="KGW191" s="62"/>
      <c r="KGX191" s="62"/>
      <c r="KGY191" s="325"/>
      <c r="KGZ191" s="325"/>
      <c r="KHA191" s="325"/>
      <c r="KHB191" s="325"/>
      <c r="KHC191" s="62"/>
      <c r="KHD191" s="325"/>
      <c r="KHE191" s="325"/>
      <c r="KHF191" s="325"/>
      <c r="KHG191" s="325"/>
      <c r="KHH191" s="62"/>
      <c r="KHI191" s="325"/>
      <c r="KHJ191" s="325"/>
      <c r="KHK191" s="325"/>
      <c r="KHL191" s="325"/>
      <c r="KHM191" s="325"/>
      <c r="KHN191" s="325"/>
      <c r="KHO191" s="325"/>
      <c r="KHP191" s="325"/>
      <c r="KHQ191" s="325"/>
      <c r="KHR191" s="325"/>
      <c r="KHS191" s="325"/>
      <c r="KHT191" s="325"/>
      <c r="KHU191" s="325"/>
      <c r="KHV191" s="325"/>
      <c r="KHW191" s="325"/>
      <c r="KHX191" s="325"/>
      <c r="KHY191" s="325"/>
      <c r="KHZ191" s="324"/>
      <c r="KIA191" s="62"/>
      <c r="KIB191" s="62"/>
      <c r="KIC191" s="62"/>
      <c r="KID191" s="62"/>
      <c r="KIE191" s="62"/>
      <c r="KIF191" s="62"/>
      <c r="KIG191" s="62"/>
      <c r="KIH191" s="62"/>
      <c r="KII191" s="62"/>
      <c r="KIJ191" s="62"/>
      <c r="KIK191" s="325"/>
      <c r="KIL191" s="325"/>
      <c r="KIM191" s="325"/>
      <c r="KIN191" s="325"/>
      <c r="KIO191" s="62"/>
      <c r="KIP191" s="325"/>
      <c r="KIQ191" s="325"/>
      <c r="KIR191" s="325"/>
      <c r="KIS191" s="325"/>
      <c r="KIT191" s="62"/>
      <c r="KIU191" s="325"/>
      <c r="KIV191" s="325"/>
      <c r="KIW191" s="325"/>
      <c r="KIX191" s="325"/>
      <c r="KIY191" s="325"/>
      <c r="KIZ191" s="325"/>
      <c r="KJA191" s="325"/>
      <c r="KJB191" s="325"/>
      <c r="KJC191" s="325"/>
      <c r="KJD191" s="325"/>
      <c r="KJE191" s="325"/>
      <c r="KJF191" s="325"/>
      <c r="KJG191" s="325"/>
      <c r="KJH191" s="325"/>
      <c r="KJI191" s="325"/>
      <c r="KJJ191" s="325"/>
      <c r="KJK191" s="325"/>
      <c r="KJL191" s="324"/>
      <c r="KJM191" s="62"/>
      <c r="KJN191" s="62"/>
      <c r="KJO191" s="62"/>
      <c r="KJP191" s="62"/>
      <c r="KJQ191" s="62"/>
      <c r="KJR191" s="62"/>
      <c r="KJS191" s="62"/>
      <c r="KJT191" s="62"/>
      <c r="KJU191" s="62"/>
      <c r="KJV191" s="62"/>
      <c r="KJW191" s="325"/>
      <c r="KJX191" s="325"/>
      <c r="KJY191" s="325"/>
      <c r="KJZ191" s="325"/>
      <c r="KKA191" s="62"/>
      <c r="KKB191" s="325"/>
      <c r="KKC191" s="325"/>
      <c r="KKD191" s="325"/>
      <c r="KKE191" s="325"/>
      <c r="KKF191" s="62"/>
      <c r="KKG191" s="325"/>
      <c r="KKH191" s="325"/>
      <c r="KKI191" s="325"/>
      <c r="KKJ191" s="325"/>
      <c r="KKK191" s="325"/>
      <c r="KKL191" s="325"/>
      <c r="KKM191" s="325"/>
      <c r="KKN191" s="325"/>
      <c r="KKO191" s="325"/>
      <c r="KKP191" s="325"/>
      <c r="KKQ191" s="325"/>
      <c r="KKR191" s="325"/>
      <c r="KKS191" s="325"/>
      <c r="KKT191" s="325"/>
      <c r="KKU191" s="325"/>
      <c r="KKV191" s="325"/>
      <c r="KKW191" s="325"/>
      <c r="KKX191" s="324"/>
      <c r="KKY191" s="62"/>
      <c r="KKZ191" s="62"/>
      <c r="KLA191" s="62"/>
      <c r="KLB191" s="62"/>
      <c r="KLC191" s="62"/>
      <c r="KLD191" s="62"/>
      <c r="KLE191" s="62"/>
      <c r="KLF191" s="62"/>
      <c r="KLG191" s="62"/>
      <c r="KLH191" s="62"/>
      <c r="KLI191" s="325"/>
      <c r="KLJ191" s="325"/>
      <c r="KLK191" s="325"/>
      <c r="KLL191" s="325"/>
      <c r="KLM191" s="62"/>
      <c r="KLN191" s="325"/>
      <c r="KLO191" s="325"/>
      <c r="KLP191" s="325"/>
      <c r="KLQ191" s="325"/>
      <c r="KLR191" s="62"/>
      <c r="KLS191" s="325"/>
      <c r="KLT191" s="325"/>
      <c r="KLU191" s="325"/>
      <c r="KLV191" s="325"/>
      <c r="KLW191" s="325"/>
      <c r="KLX191" s="325"/>
      <c r="KLY191" s="325"/>
      <c r="KLZ191" s="325"/>
      <c r="KMA191" s="325"/>
      <c r="KMB191" s="325"/>
      <c r="KMC191" s="325"/>
      <c r="KMD191" s="325"/>
      <c r="KME191" s="325"/>
      <c r="KMF191" s="325"/>
      <c r="KMG191" s="325"/>
      <c r="KMH191" s="325"/>
      <c r="KMI191" s="325"/>
      <c r="KMJ191" s="324"/>
      <c r="KMK191" s="62"/>
      <c r="KML191" s="62"/>
      <c r="KMM191" s="62"/>
      <c r="KMN191" s="62"/>
      <c r="KMO191" s="62"/>
      <c r="KMP191" s="62"/>
      <c r="KMQ191" s="62"/>
      <c r="KMR191" s="62"/>
      <c r="KMS191" s="62"/>
      <c r="KMT191" s="62"/>
      <c r="KMU191" s="325"/>
      <c r="KMV191" s="325"/>
      <c r="KMW191" s="325"/>
      <c r="KMX191" s="325"/>
      <c r="KMY191" s="62"/>
      <c r="KMZ191" s="325"/>
      <c r="KNA191" s="325"/>
      <c r="KNB191" s="325"/>
      <c r="KNC191" s="325"/>
      <c r="KND191" s="62"/>
      <c r="KNE191" s="325"/>
      <c r="KNF191" s="325"/>
      <c r="KNG191" s="325"/>
      <c r="KNH191" s="325"/>
      <c r="KNI191" s="325"/>
      <c r="KNJ191" s="325"/>
      <c r="KNK191" s="325"/>
      <c r="KNL191" s="325"/>
      <c r="KNM191" s="325"/>
      <c r="KNN191" s="325"/>
      <c r="KNO191" s="325"/>
      <c r="KNP191" s="325"/>
      <c r="KNQ191" s="325"/>
      <c r="KNR191" s="325"/>
      <c r="KNS191" s="325"/>
      <c r="KNT191" s="325"/>
      <c r="KNU191" s="325"/>
      <c r="KNV191" s="324"/>
      <c r="KNW191" s="62"/>
      <c r="KNX191" s="62"/>
      <c r="KNY191" s="62"/>
      <c r="KNZ191" s="62"/>
      <c r="KOA191" s="62"/>
      <c r="KOB191" s="62"/>
      <c r="KOC191" s="62"/>
      <c r="KOD191" s="62"/>
      <c r="KOE191" s="62"/>
      <c r="KOF191" s="62"/>
      <c r="KOG191" s="325"/>
      <c r="KOH191" s="325"/>
      <c r="KOI191" s="325"/>
      <c r="KOJ191" s="325"/>
      <c r="KOK191" s="62"/>
      <c r="KOL191" s="325"/>
      <c r="KOM191" s="325"/>
      <c r="KON191" s="325"/>
      <c r="KOO191" s="325"/>
      <c r="KOP191" s="62"/>
      <c r="KOQ191" s="325"/>
      <c r="KOR191" s="325"/>
      <c r="KOS191" s="325"/>
      <c r="KOT191" s="325"/>
      <c r="KOU191" s="325"/>
      <c r="KOV191" s="325"/>
      <c r="KOW191" s="325"/>
      <c r="KOX191" s="325"/>
      <c r="KOY191" s="325"/>
      <c r="KOZ191" s="325"/>
      <c r="KPA191" s="325"/>
      <c r="KPB191" s="325"/>
      <c r="KPC191" s="325"/>
      <c r="KPD191" s="325"/>
      <c r="KPE191" s="325"/>
      <c r="KPF191" s="325"/>
      <c r="KPG191" s="325"/>
      <c r="KPH191" s="324"/>
      <c r="KPI191" s="62"/>
      <c r="KPJ191" s="62"/>
      <c r="KPK191" s="62"/>
      <c r="KPL191" s="62"/>
      <c r="KPM191" s="62"/>
      <c r="KPN191" s="62"/>
      <c r="KPO191" s="62"/>
      <c r="KPP191" s="62"/>
      <c r="KPQ191" s="62"/>
      <c r="KPR191" s="62"/>
      <c r="KPS191" s="325"/>
      <c r="KPT191" s="325"/>
      <c r="KPU191" s="325"/>
      <c r="KPV191" s="325"/>
      <c r="KPW191" s="62"/>
      <c r="KPX191" s="325"/>
      <c r="KPY191" s="325"/>
      <c r="KPZ191" s="325"/>
      <c r="KQA191" s="325"/>
      <c r="KQB191" s="62"/>
      <c r="KQC191" s="325"/>
      <c r="KQD191" s="325"/>
      <c r="KQE191" s="325"/>
      <c r="KQF191" s="325"/>
      <c r="KQG191" s="325"/>
      <c r="KQH191" s="325"/>
      <c r="KQI191" s="325"/>
      <c r="KQJ191" s="325"/>
      <c r="KQK191" s="325"/>
      <c r="KQL191" s="325"/>
      <c r="KQM191" s="325"/>
      <c r="KQN191" s="325"/>
      <c r="KQO191" s="325"/>
      <c r="KQP191" s="325"/>
      <c r="KQQ191" s="325"/>
      <c r="KQR191" s="325"/>
      <c r="KQS191" s="325"/>
      <c r="KQT191" s="324"/>
      <c r="KQU191" s="62"/>
      <c r="KQV191" s="62"/>
      <c r="KQW191" s="62"/>
      <c r="KQX191" s="62"/>
      <c r="KQY191" s="62"/>
      <c r="KQZ191" s="62"/>
      <c r="KRA191" s="62"/>
      <c r="KRB191" s="62"/>
      <c r="KRC191" s="62"/>
      <c r="KRD191" s="62"/>
      <c r="KRE191" s="325"/>
      <c r="KRF191" s="325"/>
      <c r="KRG191" s="325"/>
      <c r="KRH191" s="325"/>
      <c r="KRI191" s="62"/>
      <c r="KRJ191" s="325"/>
      <c r="KRK191" s="325"/>
      <c r="KRL191" s="325"/>
      <c r="KRM191" s="325"/>
      <c r="KRN191" s="62"/>
      <c r="KRO191" s="325"/>
      <c r="KRP191" s="325"/>
      <c r="KRQ191" s="325"/>
      <c r="KRR191" s="325"/>
      <c r="KRS191" s="325"/>
      <c r="KRT191" s="325"/>
      <c r="KRU191" s="325"/>
      <c r="KRV191" s="325"/>
      <c r="KRW191" s="325"/>
      <c r="KRX191" s="325"/>
      <c r="KRY191" s="325"/>
      <c r="KRZ191" s="325"/>
      <c r="KSA191" s="325"/>
      <c r="KSB191" s="325"/>
      <c r="KSC191" s="325"/>
      <c r="KSD191" s="325"/>
      <c r="KSE191" s="325"/>
      <c r="KSF191" s="324"/>
      <c r="KSG191" s="62"/>
      <c r="KSH191" s="62"/>
      <c r="KSI191" s="62"/>
      <c r="KSJ191" s="62"/>
      <c r="KSK191" s="62"/>
      <c r="KSL191" s="62"/>
      <c r="KSM191" s="62"/>
      <c r="KSN191" s="62"/>
      <c r="KSO191" s="62"/>
      <c r="KSP191" s="62"/>
      <c r="KSQ191" s="325"/>
      <c r="KSR191" s="325"/>
      <c r="KSS191" s="325"/>
      <c r="KST191" s="325"/>
      <c r="KSU191" s="62"/>
      <c r="KSV191" s="325"/>
      <c r="KSW191" s="325"/>
      <c r="KSX191" s="325"/>
      <c r="KSY191" s="325"/>
      <c r="KSZ191" s="62"/>
      <c r="KTA191" s="325"/>
      <c r="KTB191" s="325"/>
      <c r="KTC191" s="325"/>
      <c r="KTD191" s="325"/>
      <c r="KTE191" s="325"/>
      <c r="KTF191" s="325"/>
      <c r="KTG191" s="325"/>
      <c r="KTH191" s="325"/>
      <c r="KTI191" s="325"/>
      <c r="KTJ191" s="325"/>
      <c r="KTK191" s="325"/>
      <c r="KTL191" s="325"/>
      <c r="KTM191" s="325"/>
      <c r="KTN191" s="325"/>
      <c r="KTO191" s="325"/>
      <c r="KTP191" s="325"/>
      <c r="KTQ191" s="325"/>
      <c r="KTR191" s="324"/>
      <c r="KTS191" s="62"/>
      <c r="KTT191" s="62"/>
      <c r="KTU191" s="62"/>
      <c r="KTV191" s="62"/>
      <c r="KTW191" s="62"/>
      <c r="KTX191" s="62"/>
      <c r="KTY191" s="62"/>
      <c r="KTZ191" s="62"/>
      <c r="KUA191" s="62"/>
      <c r="KUB191" s="62"/>
      <c r="KUC191" s="325"/>
      <c r="KUD191" s="325"/>
      <c r="KUE191" s="325"/>
      <c r="KUF191" s="325"/>
      <c r="KUG191" s="62"/>
      <c r="KUH191" s="325"/>
      <c r="KUI191" s="325"/>
      <c r="KUJ191" s="325"/>
      <c r="KUK191" s="325"/>
      <c r="KUL191" s="62"/>
      <c r="KUM191" s="325"/>
      <c r="KUN191" s="325"/>
      <c r="KUO191" s="325"/>
      <c r="KUP191" s="325"/>
      <c r="KUQ191" s="325"/>
      <c r="KUR191" s="325"/>
      <c r="KUS191" s="325"/>
      <c r="KUT191" s="325"/>
      <c r="KUU191" s="325"/>
      <c r="KUV191" s="325"/>
      <c r="KUW191" s="325"/>
      <c r="KUX191" s="325"/>
      <c r="KUY191" s="325"/>
      <c r="KUZ191" s="325"/>
      <c r="KVA191" s="325"/>
      <c r="KVB191" s="325"/>
      <c r="KVC191" s="325"/>
      <c r="KVD191" s="324"/>
      <c r="KVE191" s="62"/>
      <c r="KVF191" s="62"/>
      <c r="KVG191" s="62"/>
      <c r="KVH191" s="62"/>
      <c r="KVI191" s="62"/>
      <c r="KVJ191" s="62"/>
      <c r="KVK191" s="62"/>
      <c r="KVL191" s="62"/>
      <c r="KVM191" s="62"/>
      <c r="KVN191" s="62"/>
      <c r="KVO191" s="325"/>
      <c r="KVP191" s="325"/>
      <c r="KVQ191" s="325"/>
      <c r="KVR191" s="325"/>
      <c r="KVS191" s="62"/>
      <c r="KVT191" s="325"/>
      <c r="KVU191" s="325"/>
      <c r="KVV191" s="325"/>
      <c r="KVW191" s="325"/>
      <c r="KVX191" s="62"/>
      <c r="KVY191" s="325"/>
      <c r="KVZ191" s="325"/>
      <c r="KWA191" s="325"/>
      <c r="KWB191" s="325"/>
      <c r="KWC191" s="325"/>
      <c r="KWD191" s="325"/>
      <c r="KWE191" s="325"/>
      <c r="KWF191" s="325"/>
      <c r="KWG191" s="325"/>
      <c r="KWH191" s="325"/>
      <c r="KWI191" s="325"/>
      <c r="KWJ191" s="325"/>
      <c r="KWK191" s="325"/>
      <c r="KWL191" s="325"/>
      <c r="KWM191" s="325"/>
      <c r="KWN191" s="325"/>
      <c r="KWO191" s="325"/>
      <c r="KWP191" s="324"/>
      <c r="KWQ191" s="62"/>
      <c r="KWR191" s="62"/>
      <c r="KWS191" s="62"/>
      <c r="KWT191" s="62"/>
      <c r="KWU191" s="62"/>
      <c r="KWV191" s="62"/>
      <c r="KWW191" s="62"/>
      <c r="KWX191" s="62"/>
      <c r="KWY191" s="62"/>
      <c r="KWZ191" s="62"/>
      <c r="KXA191" s="325"/>
      <c r="KXB191" s="325"/>
      <c r="KXC191" s="325"/>
      <c r="KXD191" s="325"/>
      <c r="KXE191" s="62"/>
      <c r="KXF191" s="325"/>
      <c r="KXG191" s="325"/>
      <c r="KXH191" s="325"/>
      <c r="KXI191" s="325"/>
      <c r="KXJ191" s="62"/>
      <c r="KXK191" s="325"/>
      <c r="KXL191" s="325"/>
      <c r="KXM191" s="325"/>
      <c r="KXN191" s="325"/>
      <c r="KXO191" s="325"/>
      <c r="KXP191" s="325"/>
      <c r="KXQ191" s="325"/>
      <c r="KXR191" s="325"/>
      <c r="KXS191" s="325"/>
      <c r="KXT191" s="325"/>
      <c r="KXU191" s="325"/>
      <c r="KXV191" s="325"/>
      <c r="KXW191" s="325"/>
      <c r="KXX191" s="325"/>
      <c r="KXY191" s="325"/>
      <c r="KXZ191" s="325"/>
      <c r="KYA191" s="325"/>
      <c r="KYB191" s="324"/>
      <c r="KYC191" s="62"/>
      <c r="KYD191" s="62"/>
      <c r="KYE191" s="62"/>
      <c r="KYF191" s="62"/>
      <c r="KYG191" s="62"/>
      <c r="KYH191" s="62"/>
      <c r="KYI191" s="62"/>
      <c r="KYJ191" s="62"/>
      <c r="KYK191" s="62"/>
      <c r="KYL191" s="62"/>
      <c r="KYM191" s="325"/>
      <c r="KYN191" s="325"/>
      <c r="KYO191" s="325"/>
      <c r="KYP191" s="325"/>
      <c r="KYQ191" s="62"/>
      <c r="KYR191" s="325"/>
      <c r="KYS191" s="325"/>
      <c r="KYT191" s="325"/>
      <c r="KYU191" s="325"/>
      <c r="KYV191" s="62"/>
      <c r="KYW191" s="325"/>
      <c r="KYX191" s="325"/>
      <c r="KYY191" s="325"/>
      <c r="KYZ191" s="325"/>
      <c r="KZA191" s="325"/>
      <c r="KZB191" s="325"/>
      <c r="KZC191" s="325"/>
      <c r="KZD191" s="325"/>
      <c r="KZE191" s="325"/>
      <c r="KZF191" s="325"/>
      <c r="KZG191" s="325"/>
      <c r="KZH191" s="325"/>
      <c r="KZI191" s="325"/>
      <c r="KZJ191" s="325"/>
      <c r="KZK191" s="325"/>
      <c r="KZL191" s="325"/>
      <c r="KZM191" s="325"/>
      <c r="KZN191" s="324"/>
      <c r="KZO191" s="62"/>
      <c r="KZP191" s="62"/>
      <c r="KZQ191" s="62"/>
      <c r="KZR191" s="62"/>
      <c r="KZS191" s="62"/>
      <c r="KZT191" s="62"/>
      <c r="KZU191" s="62"/>
      <c r="KZV191" s="62"/>
      <c r="KZW191" s="62"/>
      <c r="KZX191" s="62"/>
      <c r="KZY191" s="325"/>
      <c r="KZZ191" s="325"/>
      <c r="LAA191" s="325"/>
      <c r="LAB191" s="325"/>
      <c r="LAC191" s="62"/>
      <c r="LAD191" s="325"/>
      <c r="LAE191" s="325"/>
      <c r="LAF191" s="325"/>
      <c r="LAG191" s="325"/>
      <c r="LAH191" s="62"/>
      <c r="LAI191" s="325"/>
      <c r="LAJ191" s="325"/>
      <c r="LAK191" s="325"/>
      <c r="LAL191" s="325"/>
      <c r="LAM191" s="325"/>
      <c r="LAN191" s="325"/>
      <c r="LAO191" s="325"/>
      <c r="LAP191" s="325"/>
      <c r="LAQ191" s="325"/>
      <c r="LAR191" s="325"/>
      <c r="LAS191" s="325"/>
      <c r="LAT191" s="325"/>
      <c r="LAU191" s="325"/>
      <c r="LAV191" s="325"/>
      <c r="LAW191" s="325"/>
      <c r="LAX191" s="325"/>
      <c r="LAY191" s="325"/>
      <c r="LAZ191" s="324"/>
      <c r="LBA191" s="62"/>
      <c r="LBB191" s="62"/>
      <c r="LBC191" s="62"/>
      <c r="LBD191" s="62"/>
      <c r="LBE191" s="62"/>
      <c r="LBF191" s="62"/>
      <c r="LBG191" s="62"/>
      <c r="LBH191" s="62"/>
      <c r="LBI191" s="62"/>
      <c r="LBJ191" s="62"/>
      <c r="LBK191" s="325"/>
      <c r="LBL191" s="325"/>
      <c r="LBM191" s="325"/>
      <c r="LBN191" s="325"/>
      <c r="LBO191" s="62"/>
      <c r="LBP191" s="325"/>
      <c r="LBQ191" s="325"/>
      <c r="LBR191" s="325"/>
      <c r="LBS191" s="325"/>
      <c r="LBT191" s="62"/>
      <c r="LBU191" s="325"/>
      <c r="LBV191" s="325"/>
      <c r="LBW191" s="325"/>
      <c r="LBX191" s="325"/>
      <c r="LBY191" s="325"/>
      <c r="LBZ191" s="325"/>
      <c r="LCA191" s="325"/>
      <c r="LCB191" s="325"/>
      <c r="LCC191" s="325"/>
      <c r="LCD191" s="325"/>
      <c r="LCE191" s="325"/>
      <c r="LCF191" s="325"/>
      <c r="LCG191" s="325"/>
      <c r="LCH191" s="325"/>
      <c r="LCI191" s="325"/>
      <c r="LCJ191" s="325"/>
      <c r="LCK191" s="325"/>
      <c r="LCL191" s="324"/>
      <c r="LCM191" s="62"/>
      <c r="LCN191" s="62"/>
      <c r="LCO191" s="62"/>
      <c r="LCP191" s="62"/>
      <c r="LCQ191" s="62"/>
      <c r="LCR191" s="62"/>
      <c r="LCS191" s="62"/>
      <c r="LCT191" s="62"/>
      <c r="LCU191" s="62"/>
      <c r="LCV191" s="62"/>
      <c r="LCW191" s="325"/>
      <c r="LCX191" s="325"/>
      <c r="LCY191" s="325"/>
      <c r="LCZ191" s="325"/>
      <c r="LDA191" s="62"/>
      <c r="LDB191" s="325"/>
      <c r="LDC191" s="325"/>
      <c r="LDD191" s="325"/>
      <c r="LDE191" s="325"/>
      <c r="LDF191" s="62"/>
      <c r="LDG191" s="325"/>
      <c r="LDH191" s="325"/>
      <c r="LDI191" s="325"/>
      <c r="LDJ191" s="325"/>
      <c r="LDK191" s="325"/>
      <c r="LDL191" s="325"/>
      <c r="LDM191" s="325"/>
      <c r="LDN191" s="325"/>
      <c r="LDO191" s="325"/>
      <c r="LDP191" s="325"/>
      <c r="LDQ191" s="325"/>
      <c r="LDR191" s="325"/>
      <c r="LDS191" s="325"/>
      <c r="LDT191" s="325"/>
      <c r="LDU191" s="325"/>
      <c r="LDV191" s="325"/>
      <c r="LDW191" s="325"/>
      <c r="LDX191" s="324"/>
      <c r="LDY191" s="62"/>
      <c r="LDZ191" s="62"/>
      <c r="LEA191" s="62"/>
      <c r="LEB191" s="62"/>
      <c r="LEC191" s="62"/>
      <c r="LED191" s="62"/>
      <c r="LEE191" s="62"/>
      <c r="LEF191" s="62"/>
      <c r="LEG191" s="62"/>
      <c r="LEH191" s="62"/>
      <c r="LEI191" s="325"/>
      <c r="LEJ191" s="325"/>
      <c r="LEK191" s="325"/>
      <c r="LEL191" s="325"/>
      <c r="LEM191" s="62"/>
      <c r="LEN191" s="325"/>
      <c r="LEO191" s="325"/>
      <c r="LEP191" s="325"/>
      <c r="LEQ191" s="325"/>
      <c r="LER191" s="62"/>
      <c r="LES191" s="325"/>
      <c r="LET191" s="325"/>
      <c r="LEU191" s="325"/>
      <c r="LEV191" s="325"/>
      <c r="LEW191" s="325"/>
      <c r="LEX191" s="325"/>
      <c r="LEY191" s="325"/>
      <c r="LEZ191" s="325"/>
      <c r="LFA191" s="325"/>
      <c r="LFB191" s="325"/>
      <c r="LFC191" s="325"/>
      <c r="LFD191" s="325"/>
      <c r="LFE191" s="325"/>
      <c r="LFF191" s="325"/>
      <c r="LFG191" s="325"/>
      <c r="LFH191" s="325"/>
      <c r="LFI191" s="325"/>
      <c r="LFJ191" s="324"/>
      <c r="LFK191" s="62"/>
      <c r="LFL191" s="62"/>
      <c r="LFM191" s="62"/>
      <c r="LFN191" s="62"/>
      <c r="LFO191" s="62"/>
      <c r="LFP191" s="62"/>
      <c r="LFQ191" s="62"/>
      <c r="LFR191" s="62"/>
      <c r="LFS191" s="62"/>
      <c r="LFT191" s="62"/>
      <c r="LFU191" s="325"/>
      <c r="LFV191" s="325"/>
      <c r="LFW191" s="325"/>
      <c r="LFX191" s="325"/>
      <c r="LFY191" s="62"/>
      <c r="LFZ191" s="325"/>
      <c r="LGA191" s="325"/>
      <c r="LGB191" s="325"/>
      <c r="LGC191" s="325"/>
      <c r="LGD191" s="62"/>
      <c r="LGE191" s="325"/>
      <c r="LGF191" s="325"/>
      <c r="LGG191" s="325"/>
      <c r="LGH191" s="325"/>
      <c r="LGI191" s="325"/>
      <c r="LGJ191" s="325"/>
      <c r="LGK191" s="325"/>
      <c r="LGL191" s="325"/>
      <c r="LGM191" s="325"/>
      <c r="LGN191" s="325"/>
      <c r="LGO191" s="325"/>
      <c r="LGP191" s="325"/>
      <c r="LGQ191" s="325"/>
      <c r="LGR191" s="325"/>
      <c r="LGS191" s="325"/>
      <c r="LGT191" s="325"/>
      <c r="LGU191" s="325"/>
      <c r="LGV191" s="324"/>
      <c r="LGW191" s="62"/>
      <c r="LGX191" s="62"/>
      <c r="LGY191" s="62"/>
      <c r="LGZ191" s="62"/>
      <c r="LHA191" s="62"/>
      <c r="LHB191" s="62"/>
      <c r="LHC191" s="62"/>
      <c r="LHD191" s="62"/>
      <c r="LHE191" s="62"/>
      <c r="LHF191" s="62"/>
      <c r="LHG191" s="325"/>
      <c r="LHH191" s="325"/>
      <c r="LHI191" s="325"/>
      <c r="LHJ191" s="325"/>
      <c r="LHK191" s="62"/>
      <c r="LHL191" s="325"/>
      <c r="LHM191" s="325"/>
      <c r="LHN191" s="325"/>
      <c r="LHO191" s="325"/>
      <c r="LHP191" s="62"/>
      <c r="LHQ191" s="325"/>
      <c r="LHR191" s="325"/>
      <c r="LHS191" s="325"/>
      <c r="LHT191" s="325"/>
      <c r="LHU191" s="325"/>
      <c r="LHV191" s="325"/>
      <c r="LHW191" s="325"/>
      <c r="LHX191" s="325"/>
      <c r="LHY191" s="325"/>
      <c r="LHZ191" s="325"/>
      <c r="LIA191" s="325"/>
      <c r="LIB191" s="325"/>
      <c r="LIC191" s="325"/>
      <c r="LID191" s="325"/>
      <c r="LIE191" s="325"/>
      <c r="LIF191" s="325"/>
      <c r="LIG191" s="325"/>
      <c r="LIH191" s="324"/>
      <c r="LII191" s="62"/>
      <c r="LIJ191" s="62"/>
      <c r="LIK191" s="62"/>
      <c r="LIL191" s="62"/>
      <c r="LIM191" s="62"/>
      <c r="LIN191" s="62"/>
      <c r="LIO191" s="62"/>
      <c r="LIP191" s="62"/>
      <c r="LIQ191" s="62"/>
      <c r="LIR191" s="62"/>
      <c r="LIS191" s="325"/>
      <c r="LIT191" s="325"/>
      <c r="LIU191" s="325"/>
      <c r="LIV191" s="325"/>
      <c r="LIW191" s="62"/>
      <c r="LIX191" s="325"/>
      <c r="LIY191" s="325"/>
      <c r="LIZ191" s="325"/>
      <c r="LJA191" s="325"/>
      <c r="LJB191" s="62"/>
      <c r="LJC191" s="325"/>
      <c r="LJD191" s="325"/>
      <c r="LJE191" s="325"/>
      <c r="LJF191" s="325"/>
      <c r="LJG191" s="325"/>
      <c r="LJH191" s="325"/>
      <c r="LJI191" s="325"/>
      <c r="LJJ191" s="325"/>
      <c r="LJK191" s="325"/>
      <c r="LJL191" s="325"/>
      <c r="LJM191" s="325"/>
      <c r="LJN191" s="325"/>
      <c r="LJO191" s="325"/>
      <c r="LJP191" s="325"/>
      <c r="LJQ191" s="325"/>
      <c r="LJR191" s="325"/>
      <c r="LJS191" s="325"/>
      <c r="LJT191" s="324"/>
      <c r="LJU191" s="62"/>
      <c r="LJV191" s="62"/>
      <c r="LJW191" s="62"/>
      <c r="LJX191" s="62"/>
      <c r="LJY191" s="62"/>
      <c r="LJZ191" s="62"/>
      <c r="LKA191" s="62"/>
      <c r="LKB191" s="62"/>
      <c r="LKC191" s="62"/>
      <c r="LKD191" s="62"/>
      <c r="LKE191" s="325"/>
      <c r="LKF191" s="325"/>
      <c r="LKG191" s="325"/>
      <c r="LKH191" s="325"/>
      <c r="LKI191" s="62"/>
      <c r="LKJ191" s="325"/>
      <c r="LKK191" s="325"/>
      <c r="LKL191" s="325"/>
      <c r="LKM191" s="325"/>
      <c r="LKN191" s="62"/>
      <c r="LKO191" s="325"/>
      <c r="LKP191" s="325"/>
      <c r="LKQ191" s="325"/>
      <c r="LKR191" s="325"/>
      <c r="LKS191" s="325"/>
      <c r="LKT191" s="325"/>
      <c r="LKU191" s="325"/>
      <c r="LKV191" s="325"/>
      <c r="LKW191" s="325"/>
      <c r="LKX191" s="325"/>
      <c r="LKY191" s="325"/>
      <c r="LKZ191" s="325"/>
      <c r="LLA191" s="325"/>
      <c r="LLB191" s="325"/>
      <c r="LLC191" s="325"/>
      <c r="LLD191" s="325"/>
      <c r="LLE191" s="325"/>
      <c r="LLF191" s="324"/>
      <c r="LLG191" s="62"/>
      <c r="LLH191" s="62"/>
      <c r="LLI191" s="62"/>
      <c r="LLJ191" s="62"/>
      <c r="LLK191" s="62"/>
      <c r="LLL191" s="62"/>
      <c r="LLM191" s="62"/>
      <c r="LLN191" s="62"/>
      <c r="LLO191" s="62"/>
      <c r="LLP191" s="62"/>
      <c r="LLQ191" s="325"/>
      <c r="LLR191" s="325"/>
      <c r="LLS191" s="325"/>
      <c r="LLT191" s="325"/>
      <c r="LLU191" s="62"/>
      <c r="LLV191" s="325"/>
      <c r="LLW191" s="325"/>
      <c r="LLX191" s="325"/>
      <c r="LLY191" s="325"/>
      <c r="LLZ191" s="62"/>
      <c r="LMA191" s="325"/>
      <c r="LMB191" s="325"/>
      <c r="LMC191" s="325"/>
      <c r="LMD191" s="325"/>
      <c r="LME191" s="325"/>
      <c r="LMF191" s="325"/>
      <c r="LMG191" s="325"/>
      <c r="LMH191" s="325"/>
      <c r="LMI191" s="325"/>
      <c r="LMJ191" s="325"/>
      <c r="LMK191" s="325"/>
      <c r="LML191" s="325"/>
      <c r="LMM191" s="325"/>
      <c r="LMN191" s="325"/>
      <c r="LMO191" s="325"/>
      <c r="LMP191" s="325"/>
      <c r="LMQ191" s="325"/>
      <c r="LMR191" s="324"/>
      <c r="LMS191" s="62"/>
      <c r="LMT191" s="62"/>
      <c r="LMU191" s="62"/>
      <c r="LMV191" s="62"/>
      <c r="LMW191" s="62"/>
      <c r="LMX191" s="62"/>
      <c r="LMY191" s="62"/>
      <c r="LMZ191" s="62"/>
      <c r="LNA191" s="62"/>
      <c r="LNB191" s="62"/>
      <c r="LNC191" s="325"/>
      <c r="LND191" s="325"/>
      <c r="LNE191" s="325"/>
      <c r="LNF191" s="325"/>
      <c r="LNG191" s="62"/>
      <c r="LNH191" s="325"/>
      <c r="LNI191" s="325"/>
      <c r="LNJ191" s="325"/>
      <c r="LNK191" s="325"/>
      <c r="LNL191" s="62"/>
      <c r="LNM191" s="325"/>
      <c r="LNN191" s="325"/>
      <c r="LNO191" s="325"/>
      <c r="LNP191" s="325"/>
      <c r="LNQ191" s="325"/>
      <c r="LNR191" s="325"/>
      <c r="LNS191" s="325"/>
      <c r="LNT191" s="325"/>
      <c r="LNU191" s="325"/>
      <c r="LNV191" s="325"/>
      <c r="LNW191" s="325"/>
      <c r="LNX191" s="325"/>
      <c r="LNY191" s="325"/>
      <c r="LNZ191" s="325"/>
      <c r="LOA191" s="325"/>
      <c r="LOB191" s="325"/>
      <c r="LOC191" s="325"/>
      <c r="LOD191" s="324"/>
      <c r="LOE191" s="62"/>
      <c r="LOF191" s="62"/>
      <c r="LOG191" s="62"/>
      <c r="LOH191" s="62"/>
      <c r="LOI191" s="62"/>
      <c r="LOJ191" s="62"/>
      <c r="LOK191" s="62"/>
      <c r="LOL191" s="62"/>
      <c r="LOM191" s="62"/>
      <c r="LON191" s="62"/>
      <c r="LOO191" s="325"/>
      <c r="LOP191" s="325"/>
      <c r="LOQ191" s="325"/>
      <c r="LOR191" s="325"/>
      <c r="LOS191" s="62"/>
      <c r="LOT191" s="325"/>
      <c r="LOU191" s="325"/>
      <c r="LOV191" s="325"/>
      <c r="LOW191" s="325"/>
      <c r="LOX191" s="62"/>
      <c r="LOY191" s="325"/>
      <c r="LOZ191" s="325"/>
      <c r="LPA191" s="325"/>
      <c r="LPB191" s="325"/>
      <c r="LPC191" s="325"/>
      <c r="LPD191" s="325"/>
      <c r="LPE191" s="325"/>
      <c r="LPF191" s="325"/>
      <c r="LPG191" s="325"/>
      <c r="LPH191" s="325"/>
      <c r="LPI191" s="325"/>
      <c r="LPJ191" s="325"/>
      <c r="LPK191" s="325"/>
      <c r="LPL191" s="325"/>
      <c r="LPM191" s="325"/>
      <c r="LPN191" s="325"/>
      <c r="LPO191" s="325"/>
      <c r="LPP191" s="324"/>
      <c r="LPQ191" s="62"/>
      <c r="LPR191" s="62"/>
      <c r="LPS191" s="62"/>
      <c r="LPT191" s="62"/>
      <c r="LPU191" s="62"/>
      <c r="LPV191" s="62"/>
      <c r="LPW191" s="62"/>
      <c r="LPX191" s="62"/>
      <c r="LPY191" s="62"/>
      <c r="LPZ191" s="62"/>
      <c r="LQA191" s="325"/>
      <c r="LQB191" s="325"/>
      <c r="LQC191" s="325"/>
      <c r="LQD191" s="325"/>
      <c r="LQE191" s="62"/>
      <c r="LQF191" s="325"/>
      <c r="LQG191" s="325"/>
      <c r="LQH191" s="325"/>
      <c r="LQI191" s="325"/>
      <c r="LQJ191" s="62"/>
      <c r="LQK191" s="325"/>
      <c r="LQL191" s="325"/>
      <c r="LQM191" s="325"/>
      <c r="LQN191" s="325"/>
      <c r="LQO191" s="325"/>
      <c r="LQP191" s="325"/>
      <c r="LQQ191" s="325"/>
      <c r="LQR191" s="325"/>
      <c r="LQS191" s="325"/>
      <c r="LQT191" s="325"/>
      <c r="LQU191" s="325"/>
      <c r="LQV191" s="325"/>
      <c r="LQW191" s="325"/>
      <c r="LQX191" s="325"/>
      <c r="LQY191" s="325"/>
      <c r="LQZ191" s="325"/>
      <c r="LRA191" s="325"/>
      <c r="LRB191" s="324"/>
      <c r="LRC191" s="62"/>
      <c r="LRD191" s="62"/>
      <c r="LRE191" s="62"/>
      <c r="LRF191" s="62"/>
      <c r="LRG191" s="62"/>
      <c r="LRH191" s="62"/>
      <c r="LRI191" s="62"/>
      <c r="LRJ191" s="62"/>
      <c r="LRK191" s="62"/>
      <c r="LRL191" s="62"/>
      <c r="LRM191" s="325"/>
      <c r="LRN191" s="325"/>
      <c r="LRO191" s="325"/>
      <c r="LRP191" s="325"/>
      <c r="LRQ191" s="62"/>
      <c r="LRR191" s="325"/>
      <c r="LRS191" s="325"/>
      <c r="LRT191" s="325"/>
      <c r="LRU191" s="325"/>
      <c r="LRV191" s="62"/>
      <c r="LRW191" s="325"/>
      <c r="LRX191" s="325"/>
      <c r="LRY191" s="325"/>
      <c r="LRZ191" s="325"/>
      <c r="LSA191" s="325"/>
      <c r="LSB191" s="325"/>
      <c r="LSC191" s="325"/>
      <c r="LSD191" s="325"/>
      <c r="LSE191" s="325"/>
      <c r="LSF191" s="325"/>
      <c r="LSG191" s="325"/>
      <c r="LSH191" s="325"/>
      <c r="LSI191" s="325"/>
      <c r="LSJ191" s="325"/>
      <c r="LSK191" s="325"/>
      <c r="LSL191" s="325"/>
      <c r="LSM191" s="325"/>
      <c r="LSN191" s="324"/>
      <c r="LSO191" s="62"/>
      <c r="LSP191" s="62"/>
      <c r="LSQ191" s="62"/>
      <c r="LSR191" s="62"/>
      <c r="LSS191" s="62"/>
      <c r="LST191" s="62"/>
      <c r="LSU191" s="62"/>
      <c r="LSV191" s="62"/>
      <c r="LSW191" s="62"/>
      <c r="LSX191" s="62"/>
      <c r="LSY191" s="325"/>
      <c r="LSZ191" s="325"/>
      <c r="LTA191" s="325"/>
      <c r="LTB191" s="325"/>
      <c r="LTC191" s="62"/>
      <c r="LTD191" s="325"/>
      <c r="LTE191" s="325"/>
      <c r="LTF191" s="325"/>
      <c r="LTG191" s="325"/>
      <c r="LTH191" s="62"/>
      <c r="LTI191" s="325"/>
      <c r="LTJ191" s="325"/>
      <c r="LTK191" s="325"/>
      <c r="LTL191" s="325"/>
      <c r="LTM191" s="325"/>
      <c r="LTN191" s="325"/>
      <c r="LTO191" s="325"/>
      <c r="LTP191" s="325"/>
      <c r="LTQ191" s="325"/>
      <c r="LTR191" s="325"/>
      <c r="LTS191" s="325"/>
      <c r="LTT191" s="325"/>
      <c r="LTU191" s="325"/>
      <c r="LTV191" s="325"/>
      <c r="LTW191" s="325"/>
      <c r="LTX191" s="325"/>
      <c r="LTY191" s="325"/>
      <c r="LTZ191" s="324"/>
      <c r="LUA191" s="62"/>
      <c r="LUB191" s="62"/>
      <c r="LUC191" s="62"/>
      <c r="LUD191" s="62"/>
      <c r="LUE191" s="62"/>
      <c r="LUF191" s="62"/>
      <c r="LUG191" s="62"/>
      <c r="LUH191" s="62"/>
      <c r="LUI191" s="62"/>
      <c r="LUJ191" s="62"/>
      <c r="LUK191" s="325"/>
      <c r="LUL191" s="325"/>
      <c r="LUM191" s="325"/>
      <c r="LUN191" s="325"/>
      <c r="LUO191" s="62"/>
      <c r="LUP191" s="325"/>
      <c r="LUQ191" s="325"/>
      <c r="LUR191" s="325"/>
      <c r="LUS191" s="325"/>
      <c r="LUT191" s="62"/>
      <c r="LUU191" s="325"/>
      <c r="LUV191" s="325"/>
      <c r="LUW191" s="325"/>
      <c r="LUX191" s="325"/>
      <c r="LUY191" s="325"/>
      <c r="LUZ191" s="325"/>
      <c r="LVA191" s="325"/>
      <c r="LVB191" s="325"/>
      <c r="LVC191" s="325"/>
      <c r="LVD191" s="325"/>
      <c r="LVE191" s="325"/>
      <c r="LVF191" s="325"/>
      <c r="LVG191" s="325"/>
      <c r="LVH191" s="325"/>
      <c r="LVI191" s="325"/>
      <c r="LVJ191" s="325"/>
      <c r="LVK191" s="325"/>
      <c r="LVL191" s="324"/>
      <c r="LVM191" s="62"/>
      <c r="LVN191" s="62"/>
      <c r="LVO191" s="62"/>
      <c r="LVP191" s="62"/>
      <c r="LVQ191" s="62"/>
      <c r="LVR191" s="62"/>
      <c r="LVS191" s="62"/>
      <c r="LVT191" s="62"/>
      <c r="LVU191" s="62"/>
      <c r="LVV191" s="62"/>
      <c r="LVW191" s="325"/>
      <c r="LVX191" s="325"/>
      <c r="LVY191" s="325"/>
      <c r="LVZ191" s="325"/>
      <c r="LWA191" s="62"/>
      <c r="LWB191" s="325"/>
      <c r="LWC191" s="325"/>
      <c r="LWD191" s="325"/>
      <c r="LWE191" s="325"/>
      <c r="LWF191" s="62"/>
      <c r="LWG191" s="325"/>
      <c r="LWH191" s="325"/>
      <c r="LWI191" s="325"/>
      <c r="LWJ191" s="325"/>
      <c r="LWK191" s="325"/>
      <c r="LWL191" s="325"/>
      <c r="LWM191" s="325"/>
      <c r="LWN191" s="325"/>
      <c r="LWO191" s="325"/>
      <c r="LWP191" s="325"/>
      <c r="LWQ191" s="325"/>
      <c r="LWR191" s="325"/>
      <c r="LWS191" s="325"/>
      <c r="LWT191" s="325"/>
      <c r="LWU191" s="325"/>
      <c r="LWV191" s="325"/>
      <c r="LWW191" s="325"/>
      <c r="LWX191" s="324"/>
      <c r="LWY191" s="62"/>
      <c r="LWZ191" s="62"/>
      <c r="LXA191" s="62"/>
      <c r="LXB191" s="62"/>
      <c r="LXC191" s="62"/>
      <c r="LXD191" s="62"/>
      <c r="LXE191" s="62"/>
      <c r="LXF191" s="62"/>
      <c r="LXG191" s="62"/>
      <c r="LXH191" s="62"/>
      <c r="LXI191" s="325"/>
      <c r="LXJ191" s="325"/>
      <c r="LXK191" s="325"/>
      <c r="LXL191" s="325"/>
      <c r="LXM191" s="62"/>
      <c r="LXN191" s="325"/>
      <c r="LXO191" s="325"/>
      <c r="LXP191" s="325"/>
      <c r="LXQ191" s="325"/>
      <c r="LXR191" s="62"/>
      <c r="LXS191" s="325"/>
      <c r="LXT191" s="325"/>
      <c r="LXU191" s="325"/>
      <c r="LXV191" s="325"/>
      <c r="LXW191" s="325"/>
      <c r="LXX191" s="325"/>
      <c r="LXY191" s="325"/>
      <c r="LXZ191" s="325"/>
      <c r="LYA191" s="325"/>
      <c r="LYB191" s="325"/>
      <c r="LYC191" s="325"/>
      <c r="LYD191" s="325"/>
      <c r="LYE191" s="325"/>
      <c r="LYF191" s="325"/>
      <c r="LYG191" s="325"/>
      <c r="LYH191" s="325"/>
      <c r="LYI191" s="325"/>
      <c r="LYJ191" s="324"/>
      <c r="LYK191" s="62"/>
      <c r="LYL191" s="62"/>
      <c r="LYM191" s="62"/>
      <c r="LYN191" s="62"/>
      <c r="LYO191" s="62"/>
      <c r="LYP191" s="62"/>
      <c r="LYQ191" s="62"/>
      <c r="LYR191" s="62"/>
      <c r="LYS191" s="62"/>
      <c r="LYT191" s="62"/>
      <c r="LYU191" s="325"/>
      <c r="LYV191" s="325"/>
      <c r="LYW191" s="325"/>
      <c r="LYX191" s="325"/>
      <c r="LYY191" s="62"/>
      <c r="LYZ191" s="325"/>
      <c r="LZA191" s="325"/>
      <c r="LZB191" s="325"/>
      <c r="LZC191" s="325"/>
      <c r="LZD191" s="62"/>
      <c r="LZE191" s="325"/>
      <c r="LZF191" s="325"/>
      <c r="LZG191" s="325"/>
      <c r="LZH191" s="325"/>
      <c r="LZI191" s="325"/>
      <c r="LZJ191" s="325"/>
      <c r="LZK191" s="325"/>
      <c r="LZL191" s="325"/>
      <c r="LZM191" s="325"/>
      <c r="LZN191" s="325"/>
      <c r="LZO191" s="325"/>
      <c r="LZP191" s="325"/>
      <c r="LZQ191" s="325"/>
      <c r="LZR191" s="325"/>
      <c r="LZS191" s="325"/>
      <c r="LZT191" s="325"/>
      <c r="LZU191" s="325"/>
      <c r="LZV191" s="324"/>
      <c r="LZW191" s="62"/>
      <c r="LZX191" s="62"/>
      <c r="LZY191" s="62"/>
      <c r="LZZ191" s="62"/>
      <c r="MAA191" s="62"/>
      <c r="MAB191" s="62"/>
      <c r="MAC191" s="62"/>
      <c r="MAD191" s="62"/>
      <c r="MAE191" s="62"/>
      <c r="MAF191" s="62"/>
      <c r="MAG191" s="325"/>
      <c r="MAH191" s="325"/>
      <c r="MAI191" s="325"/>
      <c r="MAJ191" s="325"/>
      <c r="MAK191" s="62"/>
      <c r="MAL191" s="325"/>
      <c r="MAM191" s="325"/>
      <c r="MAN191" s="325"/>
      <c r="MAO191" s="325"/>
      <c r="MAP191" s="62"/>
      <c r="MAQ191" s="325"/>
      <c r="MAR191" s="325"/>
      <c r="MAS191" s="325"/>
      <c r="MAT191" s="325"/>
      <c r="MAU191" s="325"/>
      <c r="MAV191" s="325"/>
      <c r="MAW191" s="325"/>
      <c r="MAX191" s="325"/>
      <c r="MAY191" s="325"/>
      <c r="MAZ191" s="325"/>
      <c r="MBA191" s="325"/>
      <c r="MBB191" s="325"/>
      <c r="MBC191" s="325"/>
      <c r="MBD191" s="325"/>
      <c r="MBE191" s="325"/>
      <c r="MBF191" s="325"/>
      <c r="MBG191" s="325"/>
      <c r="MBH191" s="324"/>
      <c r="MBI191" s="62"/>
      <c r="MBJ191" s="62"/>
      <c r="MBK191" s="62"/>
      <c r="MBL191" s="62"/>
      <c r="MBM191" s="62"/>
      <c r="MBN191" s="62"/>
      <c r="MBO191" s="62"/>
      <c r="MBP191" s="62"/>
      <c r="MBQ191" s="62"/>
      <c r="MBR191" s="62"/>
      <c r="MBS191" s="325"/>
      <c r="MBT191" s="325"/>
      <c r="MBU191" s="325"/>
      <c r="MBV191" s="325"/>
      <c r="MBW191" s="62"/>
      <c r="MBX191" s="325"/>
      <c r="MBY191" s="325"/>
      <c r="MBZ191" s="325"/>
      <c r="MCA191" s="325"/>
      <c r="MCB191" s="62"/>
      <c r="MCC191" s="325"/>
      <c r="MCD191" s="325"/>
      <c r="MCE191" s="325"/>
      <c r="MCF191" s="325"/>
      <c r="MCG191" s="325"/>
      <c r="MCH191" s="325"/>
      <c r="MCI191" s="325"/>
      <c r="MCJ191" s="325"/>
      <c r="MCK191" s="325"/>
      <c r="MCL191" s="325"/>
      <c r="MCM191" s="325"/>
      <c r="MCN191" s="325"/>
      <c r="MCO191" s="325"/>
      <c r="MCP191" s="325"/>
      <c r="MCQ191" s="325"/>
      <c r="MCR191" s="325"/>
      <c r="MCS191" s="325"/>
      <c r="MCT191" s="324"/>
      <c r="MCU191" s="62"/>
      <c r="MCV191" s="62"/>
      <c r="MCW191" s="62"/>
      <c r="MCX191" s="62"/>
      <c r="MCY191" s="62"/>
      <c r="MCZ191" s="62"/>
      <c r="MDA191" s="62"/>
      <c r="MDB191" s="62"/>
      <c r="MDC191" s="62"/>
      <c r="MDD191" s="62"/>
      <c r="MDE191" s="325"/>
      <c r="MDF191" s="325"/>
      <c r="MDG191" s="325"/>
      <c r="MDH191" s="325"/>
      <c r="MDI191" s="62"/>
      <c r="MDJ191" s="325"/>
      <c r="MDK191" s="325"/>
      <c r="MDL191" s="325"/>
      <c r="MDM191" s="325"/>
      <c r="MDN191" s="62"/>
      <c r="MDO191" s="325"/>
      <c r="MDP191" s="325"/>
      <c r="MDQ191" s="325"/>
      <c r="MDR191" s="325"/>
      <c r="MDS191" s="325"/>
      <c r="MDT191" s="325"/>
      <c r="MDU191" s="325"/>
      <c r="MDV191" s="325"/>
      <c r="MDW191" s="325"/>
      <c r="MDX191" s="325"/>
      <c r="MDY191" s="325"/>
      <c r="MDZ191" s="325"/>
      <c r="MEA191" s="325"/>
      <c r="MEB191" s="325"/>
      <c r="MEC191" s="325"/>
      <c r="MED191" s="325"/>
      <c r="MEE191" s="325"/>
      <c r="MEF191" s="324"/>
      <c r="MEG191" s="62"/>
      <c r="MEH191" s="62"/>
      <c r="MEI191" s="62"/>
      <c r="MEJ191" s="62"/>
      <c r="MEK191" s="62"/>
      <c r="MEL191" s="62"/>
      <c r="MEM191" s="62"/>
      <c r="MEN191" s="62"/>
      <c r="MEO191" s="62"/>
      <c r="MEP191" s="62"/>
      <c r="MEQ191" s="325"/>
      <c r="MER191" s="325"/>
      <c r="MES191" s="325"/>
      <c r="MET191" s="325"/>
      <c r="MEU191" s="62"/>
      <c r="MEV191" s="325"/>
      <c r="MEW191" s="325"/>
      <c r="MEX191" s="325"/>
      <c r="MEY191" s="325"/>
      <c r="MEZ191" s="62"/>
      <c r="MFA191" s="325"/>
      <c r="MFB191" s="325"/>
      <c r="MFC191" s="325"/>
      <c r="MFD191" s="325"/>
      <c r="MFE191" s="325"/>
      <c r="MFF191" s="325"/>
      <c r="MFG191" s="325"/>
      <c r="MFH191" s="325"/>
      <c r="MFI191" s="325"/>
      <c r="MFJ191" s="325"/>
      <c r="MFK191" s="325"/>
      <c r="MFL191" s="325"/>
      <c r="MFM191" s="325"/>
      <c r="MFN191" s="325"/>
      <c r="MFO191" s="325"/>
      <c r="MFP191" s="325"/>
      <c r="MFQ191" s="325"/>
      <c r="MFR191" s="324"/>
      <c r="MFS191" s="62"/>
      <c r="MFT191" s="62"/>
      <c r="MFU191" s="62"/>
      <c r="MFV191" s="62"/>
      <c r="MFW191" s="62"/>
      <c r="MFX191" s="62"/>
      <c r="MFY191" s="62"/>
      <c r="MFZ191" s="62"/>
      <c r="MGA191" s="62"/>
      <c r="MGB191" s="62"/>
      <c r="MGC191" s="325"/>
      <c r="MGD191" s="325"/>
      <c r="MGE191" s="325"/>
      <c r="MGF191" s="325"/>
      <c r="MGG191" s="62"/>
      <c r="MGH191" s="325"/>
      <c r="MGI191" s="325"/>
      <c r="MGJ191" s="325"/>
      <c r="MGK191" s="325"/>
      <c r="MGL191" s="62"/>
      <c r="MGM191" s="325"/>
      <c r="MGN191" s="325"/>
      <c r="MGO191" s="325"/>
      <c r="MGP191" s="325"/>
      <c r="MGQ191" s="325"/>
      <c r="MGR191" s="325"/>
      <c r="MGS191" s="325"/>
      <c r="MGT191" s="325"/>
      <c r="MGU191" s="325"/>
      <c r="MGV191" s="325"/>
      <c r="MGW191" s="325"/>
      <c r="MGX191" s="325"/>
      <c r="MGY191" s="325"/>
      <c r="MGZ191" s="325"/>
      <c r="MHA191" s="325"/>
      <c r="MHB191" s="325"/>
      <c r="MHC191" s="325"/>
      <c r="MHD191" s="324"/>
      <c r="MHE191" s="62"/>
      <c r="MHF191" s="62"/>
      <c r="MHG191" s="62"/>
      <c r="MHH191" s="62"/>
      <c r="MHI191" s="62"/>
      <c r="MHJ191" s="62"/>
      <c r="MHK191" s="62"/>
      <c r="MHL191" s="62"/>
      <c r="MHM191" s="62"/>
      <c r="MHN191" s="62"/>
      <c r="MHO191" s="325"/>
      <c r="MHP191" s="325"/>
      <c r="MHQ191" s="325"/>
      <c r="MHR191" s="325"/>
      <c r="MHS191" s="62"/>
      <c r="MHT191" s="325"/>
      <c r="MHU191" s="325"/>
      <c r="MHV191" s="325"/>
      <c r="MHW191" s="325"/>
      <c r="MHX191" s="62"/>
      <c r="MHY191" s="325"/>
      <c r="MHZ191" s="325"/>
      <c r="MIA191" s="325"/>
      <c r="MIB191" s="325"/>
      <c r="MIC191" s="325"/>
      <c r="MID191" s="325"/>
      <c r="MIE191" s="325"/>
      <c r="MIF191" s="325"/>
      <c r="MIG191" s="325"/>
      <c r="MIH191" s="325"/>
      <c r="MII191" s="325"/>
      <c r="MIJ191" s="325"/>
      <c r="MIK191" s="325"/>
      <c r="MIL191" s="325"/>
      <c r="MIM191" s="325"/>
      <c r="MIN191" s="325"/>
      <c r="MIO191" s="325"/>
      <c r="MIP191" s="324"/>
      <c r="MIQ191" s="62"/>
      <c r="MIR191" s="62"/>
      <c r="MIS191" s="62"/>
      <c r="MIT191" s="62"/>
      <c r="MIU191" s="62"/>
      <c r="MIV191" s="62"/>
      <c r="MIW191" s="62"/>
      <c r="MIX191" s="62"/>
      <c r="MIY191" s="62"/>
      <c r="MIZ191" s="62"/>
      <c r="MJA191" s="325"/>
      <c r="MJB191" s="325"/>
      <c r="MJC191" s="325"/>
      <c r="MJD191" s="325"/>
      <c r="MJE191" s="62"/>
      <c r="MJF191" s="325"/>
      <c r="MJG191" s="325"/>
      <c r="MJH191" s="325"/>
      <c r="MJI191" s="325"/>
      <c r="MJJ191" s="62"/>
      <c r="MJK191" s="325"/>
      <c r="MJL191" s="325"/>
      <c r="MJM191" s="325"/>
      <c r="MJN191" s="325"/>
      <c r="MJO191" s="325"/>
      <c r="MJP191" s="325"/>
      <c r="MJQ191" s="325"/>
      <c r="MJR191" s="325"/>
      <c r="MJS191" s="325"/>
      <c r="MJT191" s="325"/>
      <c r="MJU191" s="325"/>
      <c r="MJV191" s="325"/>
      <c r="MJW191" s="325"/>
      <c r="MJX191" s="325"/>
      <c r="MJY191" s="325"/>
      <c r="MJZ191" s="325"/>
      <c r="MKA191" s="325"/>
      <c r="MKB191" s="324"/>
      <c r="MKC191" s="62"/>
      <c r="MKD191" s="62"/>
      <c r="MKE191" s="62"/>
      <c r="MKF191" s="62"/>
      <c r="MKG191" s="62"/>
      <c r="MKH191" s="62"/>
      <c r="MKI191" s="62"/>
      <c r="MKJ191" s="62"/>
      <c r="MKK191" s="62"/>
      <c r="MKL191" s="62"/>
      <c r="MKM191" s="325"/>
      <c r="MKN191" s="325"/>
      <c r="MKO191" s="325"/>
      <c r="MKP191" s="325"/>
      <c r="MKQ191" s="62"/>
      <c r="MKR191" s="325"/>
      <c r="MKS191" s="325"/>
      <c r="MKT191" s="325"/>
      <c r="MKU191" s="325"/>
      <c r="MKV191" s="62"/>
      <c r="MKW191" s="325"/>
      <c r="MKX191" s="325"/>
      <c r="MKY191" s="325"/>
      <c r="MKZ191" s="325"/>
      <c r="MLA191" s="325"/>
      <c r="MLB191" s="325"/>
      <c r="MLC191" s="325"/>
      <c r="MLD191" s="325"/>
      <c r="MLE191" s="325"/>
      <c r="MLF191" s="325"/>
      <c r="MLG191" s="325"/>
      <c r="MLH191" s="325"/>
      <c r="MLI191" s="325"/>
      <c r="MLJ191" s="325"/>
      <c r="MLK191" s="325"/>
      <c r="MLL191" s="325"/>
      <c r="MLM191" s="325"/>
      <c r="MLN191" s="324"/>
      <c r="MLO191" s="62"/>
      <c r="MLP191" s="62"/>
      <c r="MLQ191" s="62"/>
      <c r="MLR191" s="62"/>
      <c r="MLS191" s="62"/>
      <c r="MLT191" s="62"/>
      <c r="MLU191" s="62"/>
      <c r="MLV191" s="62"/>
      <c r="MLW191" s="62"/>
      <c r="MLX191" s="62"/>
      <c r="MLY191" s="325"/>
      <c r="MLZ191" s="325"/>
      <c r="MMA191" s="325"/>
      <c r="MMB191" s="325"/>
      <c r="MMC191" s="62"/>
      <c r="MMD191" s="325"/>
      <c r="MME191" s="325"/>
      <c r="MMF191" s="325"/>
      <c r="MMG191" s="325"/>
      <c r="MMH191" s="62"/>
      <c r="MMI191" s="325"/>
      <c r="MMJ191" s="325"/>
      <c r="MMK191" s="325"/>
      <c r="MML191" s="325"/>
      <c r="MMM191" s="325"/>
      <c r="MMN191" s="325"/>
      <c r="MMO191" s="325"/>
      <c r="MMP191" s="325"/>
      <c r="MMQ191" s="325"/>
      <c r="MMR191" s="325"/>
      <c r="MMS191" s="325"/>
      <c r="MMT191" s="325"/>
      <c r="MMU191" s="325"/>
      <c r="MMV191" s="325"/>
      <c r="MMW191" s="325"/>
      <c r="MMX191" s="325"/>
      <c r="MMY191" s="325"/>
      <c r="MMZ191" s="324"/>
      <c r="MNA191" s="62"/>
      <c r="MNB191" s="62"/>
      <c r="MNC191" s="62"/>
      <c r="MND191" s="62"/>
      <c r="MNE191" s="62"/>
      <c r="MNF191" s="62"/>
      <c r="MNG191" s="62"/>
      <c r="MNH191" s="62"/>
      <c r="MNI191" s="62"/>
      <c r="MNJ191" s="62"/>
      <c r="MNK191" s="325"/>
      <c r="MNL191" s="325"/>
      <c r="MNM191" s="325"/>
      <c r="MNN191" s="325"/>
      <c r="MNO191" s="62"/>
      <c r="MNP191" s="325"/>
      <c r="MNQ191" s="325"/>
      <c r="MNR191" s="325"/>
      <c r="MNS191" s="325"/>
      <c r="MNT191" s="62"/>
      <c r="MNU191" s="325"/>
      <c r="MNV191" s="325"/>
      <c r="MNW191" s="325"/>
      <c r="MNX191" s="325"/>
      <c r="MNY191" s="325"/>
      <c r="MNZ191" s="325"/>
      <c r="MOA191" s="325"/>
      <c r="MOB191" s="325"/>
      <c r="MOC191" s="325"/>
      <c r="MOD191" s="325"/>
      <c r="MOE191" s="325"/>
      <c r="MOF191" s="325"/>
      <c r="MOG191" s="325"/>
      <c r="MOH191" s="325"/>
      <c r="MOI191" s="325"/>
      <c r="MOJ191" s="325"/>
      <c r="MOK191" s="325"/>
      <c r="MOL191" s="324"/>
      <c r="MOM191" s="62"/>
      <c r="MON191" s="62"/>
      <c r="MOO191" s="62"/>
      <c r="MOP191" s="62"/>
      <c r="MOQ191" s="62"/>
      <c r="MOR191" s="62"/>
      <c r="MOS191" s="62"/>
      <c r="MOT191" s="62"/>
      <c r="MOU191" s="62"/>
      <c r="MOV191" s="62"/>
      <c r="MOW191" s="325"/>
      <c r="MOX191" s="325"/>
      <c r="MOY191" s="325"/>
      <c r="MOZ191" s="325"/>
      <c r="MPA191" s="62"/>
      <c r="MPB191" s="325"/>
      <c r="MPC191" s="325"/>
      <c r="MPD191" s="325"/>
      <c r="MPE191" s="325"/>
      <c r="MPF191" s="62"/>
      <c r="MPG191" s="325"/>
      <c r="MPH191" s="325"/>
      <c r="MPI191" s="325"/>
      <c r="MPJ191" s="325"/>
      <c r="MPK191" s="325"/>
      <c r="MPL191" s="325"/>
      <c r="MPM191" s="325"/>
      <c r="MPN191" s="325"/>
      <c r="MPO191" s="325"/>
      <c r="MPP191" s="325"/>
      <c r="MPQ191" s="325"/>
      <c r="MPR191" s="325"/>
      <c r="MPS191" s="325"/>
      <c r="MPT191" s="325"/>
      <c r="MPU191" s="325"/>
      <c r="MPV191" s="325"/>
      <c r="MPW191" s="325"/>
      <c r="MPX191" s="324"/>
      <c r="MPY191" s="62"/>
      <c r="MPZ191" s="62"/>
      <c r="MQA191" s="62"/>
      <c r="MQB191" s="62"/>
      <c r="MQC191" s="62"/>
      <c r="MQD191" s="62"/>
      <c r="MQE191" s="62"/>
      <c r="MQF191" s="62"/>
      <c r="MQG191" s="62"/>
      <c r="MQH191" s="62"/>
      <c r="MQI191" s="325"/>
      <c r="MQJ191" s="325"/>
      <c r="MQK191" s="325"/>
      <c r="MQL191" s="325"/>
      <c r="MQM191" s="62"/>
      <c r="MQN191" s="325"/>
      <c r="MQO191" s="325"/>
      <c r="MQP191" s="325"/>
      <c r="MQQ191" s="325"/>
      <c r="MQR191" s="62"/>
      <c r="MQS191" s="325"/>
      <c r="MQT191" s="325"/>
      <c r="MQU191" s="325"/>
      <c r="MQV191" s="325"/>
      <c r="MQW191" s="325"/>
      <c r="MQX191" s="325"/>
      <c r="MQY191" s="325"/>
      <c r="MQZ191" s="325"/>
      <c r="MRA191" s="325"/>
      <c r="MRB191" s="325"/>
      <c r="MRC191" s="325"/>
      <c r="MRD191" s="325"/>
      <c r="MRE191" s="325"/>
      <c r="MRF191" s="325"/>
      <c r="MRG191" s="325"/>
      <c r="MRH191" s="325"/>
      <c r="MRI191" s="325"/>
      <c r="MRJ191" s="324"/>
      <c r="MRK191" s="62"/>
      <c r="MRL191" s="62"/>
      <c r="MRM191" s="62"/>
      <c r="MRN191" s="62"/>
      <c r="MRO191" s="62"/>
      <c r="MRP191" s="62"/>
      <c r="MRQ191" s="62"/>
      <c r="MRR191" s="62"/>
      <c r="MRS191" s="62"/>
      <c r="MRT191" s="62"/>
      <c r="MRU191" s="325"/>
      <c r="MRV191" s="325"/>
      <c r="MRW191" s="325"/>
      <c r="MRX191" s="325"/>
      <c r="MRY191" s="62"/>
      <c r="MRZ191" s="325"/>
      <c r="MSA191" s="325"/>
      <c r="MSB191" s="325"/>
      <c r="MSC191" s="325"/>
      <c r="MSD191" s="62"/>
      <c r="MSE191" s="325"/>
      <c r="MSF191" s="325"/>
      <c r="MSG191" s="325"/>
      <c r="MSH191" s="325"/>
      <c r="MSI191" s="325"/>
      <c r="MSJ191" s="325"/>
      <c r="MSK191" s="325"/>
      <c r="MSL191" s="325"/>
      <c r="MSM191" s="325"/>
      <c r="MSN191" s="325"/>
      <c r="MSO191" s="325"/>
      <c r="MSP191" s="325"/>
      <c r="MSQ191" s="325"/>
      <c r="MSR191" s="325"/>
      <c r="MSS191" s="325"/>
      <c r="MST191" s="325"/>
      <c r="MSU191" s="325"/>
      <c r="MSV191" s="324"/>
      <c r="MSW191" s="62"/>
      <c r="MSX191" s="62"/>
      <c r="MSY191" s="62"/>
      <c r="MSZ191" s="62"/>
      <c r="MTA191" s="62"/>
      <c r="MTB191" s="62"/>
      <c r="MTC191" s="62"/>
      <c r="MTD191" s="62"/>
      <c r="MTE191" s="62"/>
      <c r="MTF191" s="62"/>
      <c r="MTG191" s="325"/>
      <c r="MTH191" s="325"/>
      <c r="MTI191" s="325"/>
      <c r="MTJ191" s="325"/>
      <c r="MTK191" s="62"/>
      <c r="MTL191" s="325"/>
      <c r="MTM191" s="325"/>
      <c r="MTN191" s="325"/>
      <c r="MTO191" s="325"/>
      <c r="MTP191" s="62"/>
      <c r="MTQ191" s="325"/>
      <c r="MTR191" s="325"/>
      <c r="MTS191" s="325"/>
      <c r="MTT191" s="325"/>
      <c r="MTU191" s="325"/>
      <c r="MTV191" s="325"/>
      <c r="MTW191" s="325"/>
      <c r="MTX191" s="325"/>
      <c r="MTY191" s="325"/>
      <c r="MTZ191" s="325"/>
      <c r="MUA191" s="325"/>
      <c r="MUB191" s="325"/>
      <c r="MUC191" s="325"/>
      <c r="MUD191" s="325"/>
      <c r="MUE191" s="325"/>
      <c r="MUF191" s="325"/>
      <c r="MUG191" s="325"/>
      <c r="MUH191" s="324"/>
      <c r="MUI191" s="62"/>
      <c r="MUJ191" s="62"/>
      <c r="MUK191" s="62"/>
      <c r="MUL191" s="62"/>
      <c r="MUM191" s="62"/>
      <c r="MUN191" s="62"/>
      <c r="MUO191" s="62"/>
      <c r="MUP191" s="62"/>
      <c r="MUQ191" s="62"/>
      <c r="MUR191" s="62"/>
      <c r="MUS191" s="325"/>
      <c r="MUT191" s="325"/>
      <c r="MUU191" s="325"/>
      <c r="MUV191" s="325"/>
      <c r="MUW191" s="62"/>
      <c r="MUX191" s="325"/>
      <c r="MUY191" s="325"/>
      <c r="MUZ191" s="325"/>
      <c r="MVA191" s="325"/>
      <c r="MVB191" s="62"/>
      <c r="MVC191" s="325"/>
      <c r="MVD191" s="325"/>
      <c r="MVE191" s="325"/>
      <c r="MVF191" s="325"/>
      <c r="MVG191" s="325"/>
      <c r="MVH191" s="325"/>
      <c r="MVI191" s="325"/>
      <c r="MVJ191" s="325"/>
      <c r="MVK191" s="325"/>
      <c r="MVL191" s="325"/>
      <c r="MVM191" s="325"/>
      <c r="MVN191" s="325"/>
      <c r="MVO191" s="325"/>
      <c r="MVP191" s="325"/>
      <c r="MVQ191" s="325"/>
      <c r="MVR191" s="325"/>
      <c r="MVS191" s="325"/>
      <c r="MVT191" s="324"/>
      <c r="MVU191" s="62"/>
      <c r="MVV191" s="62"/>
      <c r="MVW191" s="62"/>
      <c r="MVX191" s="62"/>
      <c r="MVY191" s="62"/>
      <c r="MVZ191" s="62"/>
      <c r="MWA191" s="62"/>
      <c r="MWB191" s="62"/>
      <c r="MWC191" s="62"/>
      <c r="MWD191" s="62"/>
      <c r="MWE191" s="325"/>
      <c r="MWF191" s="325"/>
      <c r="MWG191" s="325"/>
      <c r="MWH191" s="325"/>
      <c r="MWI191" s="62"/>
      <c r="MWJ191" s="325"/>
      <c r="MWK191" s="325"/>
      <c r="MWL191" s="325"/>
      <c r="MWM191" s="325"/>
      <c r="MWN191" s="62"/>
      <c r="MWO191" s="325"/>
      <c r="MWP191" s="325"/>
      <c r="MWQ191" s="325"/>
      <c r="MWR191" s="325"/>
      <c r="MWS191" s="325"/>
      <c r="MWT191" s="325"/>
      <c r="MWU191" s="325"/>
      <c r="MWV191" s="325"/>
      <c r="MWW191" s="325"/>
      <c r="MWX191" s="325"/>
      <c r="MWY191" s="325"/>
      <c r="MWZ191" s="325"/>
      <c r="MXA191" s="325"/>
      <c r="MXB191" s="325"/>
      <c r="MXC191" s="325"/>
      <c r="MXD191" s="325"/>
      <c r="MXE191" s="325"/>
      <c r="MXF191" s="324"/>
      <c r="MXG191" s="62"/>
      <c r="MXH191" s="62"/>
      <c r="MXI191" s="62"/>
      <c r="MXJ191" s="62"/>
      <c r="MXK191" s="62"/>
      <c r="MXL191" s="62"/>
      <c r="MXM191" s="62"/>
      <c r="MXN191" s="62"/>
      <c r="MXO191" s="62"/>
      <c r="MXP191" s="62"/>
      <c r="MXQ191" s="325"/>
      <c r="MXR191" s="325"/>
      <c r="MXS191" s="325"/>
      <c r="MXT191" s="325"/>
      <c r="MXU191" s="62"/>
      <c r="MXV191" s="325"/>
      <c r="MXW191" s="325"/>
      <c r="MXX191" s="325"/>
      <c r="MXY191" s="325"/>
      <c r="MXZ191" s="62"/>
      <c r="MYA191" s="325"/>
      <c r="MYB191" s="325"/>
      <c r="MYC191" s="325"/>
      <c r="MYD191" s="325"/>
      <c r="MYE191" s="325"/>
      <c r="MYF191" s="325"/>
      <c r="MYG191" s="325"/>
      <c r="MYH191" s="325"/>
      <c r="MYI191" s="325"/>
      <c r="MYJ191" s="325"/>
      <c r="MYK191" s="325"/>
      <c r="MYL191" s="325"/>
      <c r="MYM191" s="325"/>
      <c r="MYN191" s="325"/>
      <c r="MYO191" s="325"/>
      <c r="MYP191" s="325"/>
      <c r="MYQ191" s="325"/>
      <c r="MYR191" s="324"/>
      <c r="MYS191" s="62"/>
      <c r="MYT191" s="62"/>
      <c r="MYU191" s="62"/>
      <c r="MYV191" s="62"/>
      <c r="MYW191" s="62"/>
      <c r="MYX191" s="62"/>
      <c r="MYY191" s="62"/>
      <c r="MYZ191" s="62"/>
      <c r="MZA191" s="62"/>
      <c r="MZB191" s="62"/>
      <c r="MZC191" s="325"/>
      <c r="MZD191" s="325"/>
      <c r="MZE191" s="325"/>
      <c r="MZF191" s="325"/>
      <c r="MZG191" s="62"/>
      <c r="MZH191" s="325"/>
      <c r="MZI191" s="325"/>
      <c r="MZJ191" s="325"/>
      <c r="MZK191" s="325"/>
      <c r="MZL191" s="62"/>
      <c r="MZM191" s="325"/>
      <c r="MZN191" s="325"/>
      <c r="MZO191" s="325"/>
      <c r="MZP191" s="325"/>
      <c r="MZQ191" s="325"/>
      <c r="MZR191" s="325"/>
      <c r="MZS191" s="325"/>
      <c r="MZT191" s="325"/>
      <c r="MZU191" s="325"/>
      <c r="MZV191" s="325"/>
      <c r="MZW191" s="325"/>
      <c r="MZX191" s="325"/>
      <c r="MZY191" s="325"/>
      <c r="MZZ191" s="325"/>
      <c r="NAA191" s="325"/>
      <c r="NAB191" s="325"/>
      <c r="NAC191" s="325"/>
      <c r="NAD191" s="324"/>
      <c r="NAE191" s="62"/>
      <c r="NAF191" s="62"/>
      <c r="NAG191" s="62"/>
      <c r="NAH191" s="62"/>
      <c r="NAI191" s="62"/>
      <c r="NAJ191" s="62"/>
      <c r="NAK191" s="62"/>
      <c r="NAL191" s="62"/>
      <c r="NAM191" s="62"/>
      <c r="NAN191" s="62"/>
      <c r="NAO191" s="325"/>
      <c r="NAP191" s="325"/>
      <c r="NAQ191" s="325"/>
      <c r="NAR191" s="325"/>
      <c r="NAS191" s="62"/>
      <c r="NAT191" s="325"/>
      <c r="NAU191" s="325"/>
      <c r="NAV191" s="325"/>
      <c r="NAW191" s="325"/>
      <c r="NAX191" s="62"/>
      <c r="NAY191" s="325"/>
      <c r="NAZ191" s="325"/>
      <c r="NBA191" s="325"/>
      <c r="NBB191" s="325"/>
      <c r="NBC191" s="325"/>
      <c r="NBD191" s="325"/>
      <c r="NBE191" s="325"/>
      <c r="NBF191" s="325"/>
      <c r="NBG191" s="325"/>
      <c r="NBH191" s="325"/>
      <c r="NBI191" s="325"/>
      <c r="NBJ191" s="325"/>
      <c r="NBK191" s="325"/>
      <c r="NBL191" s="325"/>
      <c r="NBM191" s="325"/>
      <c r="NBN191" s="325"/>
      <c r="NBO191" s="325"/>
      <c r="NBP191" s="324"/>
      <c r="NBQ191" s="62"/>
      <c r="NBR191" s="62"/>
      <c r="NBS191" s="62"/>
      <c r="NBT191" s="62"/>
      <c r="NBU191" s="62"/>
      <c r="NBV191" s="62"/>
      <c r="NBW191" s="62"/>
      <c r="NBX191" s="62"/>
      <c r="NBY191" s="62"/>
      <c r="NBZ191" s="62"/>
      <c r="NCA191" s="325"/>
      <c r="NCB191" s="325"/>
      <c r="NCC191" s="325"/>
      <c r="NCD191" s="325"/>
      <c r="NCE191" s="62"/>
      <c r="NCF191" s="325"/>
      <c r="NCG191" s="325"/>
      <c r="NCH191" s="325"/>
      <c r="NCI191" s="325"/>
      <c r="NCJ191" s="62"/>
      <c r="NCK191" s="325"/>
      <c r="NCL191" s="325"/>
      <c r="NCM191" s="325"/>
      <c r="NCN191" s="325"/>
      <c r="NCO191" s="325"/>
      <c r="NCP191" s="325"/>
      <c r="NCQ191" s="325"/>
      <c r="NCR191" s="325"/>
      <c r="NCS191" s="325"/>
      <c r="NCT191" s="325"/>
      <c r="NCU191" s="325"/>
      <c r="NCV191" s="325"/>
      <c r="NCW191" s="325"/>
      <c r="NCX191" s="325"/>
      <c r="NCY191" s="325"/>
      <c r="NCZ191" s="325"/>
      <c r="NDA191" s="325"/>
      <c r="NDB191" s="324"/>
      <c r="NDC191" s="62"/>
      <c r="NDD191" s="62"/>
      <c r="NDE191" s="62"/>
      <c r="NDF191" s="62"/>
      <c r="NDG191" s="62"/>
      <c r="NDH191" s="62"/>
      <c r="NDI191" s="62"/>
      <c r="NDJ191" s="62"/>
      <c r="NDK191" s="62"/>
      <c r="NDL191" s="62"/>
      <c r="NDM191" s="325"/>
      <c r="NDN191" s="325"/>
      <c r="NDO191" s="325"/>
      <c r="NDP191" s="325"/>
      <c r="NDQ191" s="62"/>
      <c r="NDR191" s="325"/>
      <c r="NDS191" s="325"/>
      <c r="NDT191" s="325"/>
      <c r="NDU191" s="325"/>
      <c r="NDV191" s="62"/>
      <c r="NDW191" s="325"/>
      <c r="NDX191" s="325"/>
      <c r="NDY191" s="325"/>
      <c r="NDZ191" s="325"/>
      <c r="NEA191" s="325"/>
      <c r="NEB191" s="325"/>
      <c r="NEC191" s="325"/>
      <c r="NED191" s="325"/>
      <c r="NEE191" s="325"/>
      <c r="NEF191" s="325"/>
      <c r="NEG191" s="325"/>
      <c r="NEH191" s="325"/>
      <c r="NEI191" s="325"/>
      <c r="NEJ191" s="325"/>
      <c r="NEK191" s="325"/>
      <c r="NEL191" s="325"/>
      <c r="NEM191" s="325"/>
      <c r="NEN191" s="324"/>
      <c r="NEO191" s="62"/>
      <c r="NEP191" s="62"/>
      <c r="NEQ191" s="62"/>
      <c r="NER191" s="62"/>
      <c r="NES191" s="62"/>
      <c r="NET191" s="62"/>
      <c r="NEU191" s="62"/>
      <c r="NEV191" s="62"/>
      <c r="NEW191" s="62"/>
      <c r="NEX191" s="62"/>
      <c r="NEY191" s="325"/>
      <c r="NEZ191" s="325"/>
      <c r="NFA191" s="325"/>
      <c r="NFB191" s="325"/>
      <c r="NFC191" s="62"/>
      <c r="NFD191" s="325"/>
      <c r="NFE191" s="325"/>
      <c r="NFF191" s="325"/>
      <c r="NFG191" s="325"/>
      <c r="NFH191" s="62"/>
      <c r="NFI191" s="325"/>
      <c r="NFJ191" s="325"/>
      <c r="NFK191" s="325"/>
      <c r="NFL191" s="325"/>
      <c r="NFM191" s="325"/>
      <c r="NFN191" s="325"/>
      <c r="NFO191" s="325"/>
      <c r="NFP191" s="325"/>
      <c r="NFQ191" s="325"/>
      <c r="NFR191" s="325"/>
      <c r="NFS191" s="325"/>
      <c r="NFT191" s="325"/>
      <c r="NFU191" s="325"/>
      <c r="NFV191" s="325"/>
      <c r="NFW191" s="325"/>
      <c r="NFX191" s="325"/>
      <c r="NFY191" s="325"/>
      <c r="NFZ191" s="324"/>
      <c r="NGA191" s="62"/>
      <c r="NGB191" s="62"/>
      <c r="NGC191" s="62"/>
      <c r="NGD191" s="62"/>
      <c r="NGE191" s="62"/>
      <c r="NGF191" s="62"/>
      <c r="NGG191" s="62"/>
      <c r="NGH191" s="62"/>
      <c r="NGI191" s="62"/>
      <c r="NGJ191" s="62"/>
      <c r="NGK191" s="325"/>
      <c r="NGL191" s="325"/>
      <c r="NGM191" s="325"/>
      <c r="NGN191" s="325"/>
      <c r="NGO191" s="62"/>
      <c r="NGP191" s="325"/>
      <c r="NGQ191" s="325"/>
      <c r="NGR191" s="325"/>
      <c r="NGS191" s="325"/>
      <c r="NGT191" s="62"/>
      <c r="NGU191" s="325"/>
      <c r="NGV191" s="325"/>
      <c r="NGW191" s="325"/>
      <c r="NGX191" s="325"/>
      <c r="NGY191" s="325"/>
      <c r="NGZ191" s="325"/>
      <c r="NHA191" s="325"/>
      <c r="NHB191" s="325"/>
      <c r="NHC191" s="325"/>
      <c r="NHD191" s="325"/>
      <c r="NHE191" s="325"/>
      <c r="NHF191" s="325"/>
      <c r="NHG191" s="325"/>
      <c r="NHH191" s="325"/>
      <c r="NHI191" s="325"/>
      <c r="NHJ191" s="325"/>
      <c r="NHK191" s="325"/>
      <c r="NHL191" s="324"/>
      <c r="NHM191" s="62"/>
      <c r="NHN191" s="62"/>
      <c r="NHO191" s="62"/>
      <c r="NHP191" s="62"/>
      <c r="NHQ191" s="62"/>
      <c r="NHR191" s="62"/>
      <c r="NHS191" s="62"/>
      <c r="NHT191" s="62"/>
      <c r="NHU191" s="62"/>
      <c r="NHV191" s="62"/>
      <c r="NHW191" s="325"/>
      <c r="NHX191" s="325"/>
      <c r="NHY191" s="325"/>
      <c r="NHZ191" s="325"/>
      <c r="NIA191" s="62"/>
      <c r="NIB191" s="325"/>
      <c r="NIC191" s="325"/>
      <c r="NID191" s="325"/>
      <c r="NIE191" s="325"/>
      <c r="NIF191" s="62"/>
      <c r="NIG191" s="325"/>
      <c r="NIH191" s="325"/>
      <c r="NII191" s="325"/>
      <c r="NIJ191" s="325"/>
      <c r="NIK191" s="325"/>
      <c r="NIL191" s="325"/>
      <c r="NIM191" s="325"/>
      <c r="NIN191" s="325"/>
      <c r="NIO191" s="325"/>
      <c r="NIP191" s="325"/>
      <c r="NIQ191" s="325"/>
      <c r="NIR191" s="325"/>
      <c r="NIS191" s="325"/>
      <c r="NIT191" s="325"/>
      <c r="NIU191" s="325"/>
      <c r="NIV191" s="325"/>
      <c r="NIW191" s="325"/>
      <c r="NIX191" s="324"/>
      <c r="NIY191" s="62"/>
      <c r="NIZ191" s="62"/>
      <c r="NJA191" s="62"/>
      <c r="NJB191" s="62"/>
      <c r="NJC191" s="62"/>
      <c r="NJD191" s="62"/>
      <c r="NJE191" s="62"/>
      <c r="NJF191" s="62"/>
      <c r="NJG191" s="62"/>
      <c r="NJH191" s="62"/>
      <c r="NJI191" s="325"/>
      <c r="NJJ191" s="325"/>
      <c r="NJK191" s="325"/>
      <c r="NJL191" s="325"/>
      <c r="NJM191" s="62"/>
      <c r="NJN191" s="325"/>
      <c r="NJO191" s="325"/>
      <c r="NJP191" s="325"/>
      <c r="NJQ191" s="325"/>
      <c r="NJR191" s="62"/>
      <c r="NJS191" s="325"/>
      <c r="NJT191" s="325"/>
      <c r="NJU191" s="325"/>
      <c r="NJV191" s="325"/>
      <c r="NJW191" s="325"/>
      <c r="NJX191" s="325"/>
      <c r="NJY191" s="325"/>
      <c r="NJZ191" s="325"/>
      <c r="NKA191" s="325"/>
      <c r="NKB191" s="325"/>
      <c r="NKC191" s="325"/>
      <c r="NKD191" s="325"/>
      <c r="NKE191" s="325"/>
      <c r="NKF191" s="325"/>
      <c r="NKG191" s="325"/>
      <c r="NKH191" s="325"/>
      <c r="NKI191" s="325"/>
      <c r="NKJ191" s="324"/>
      <c r="NKK191" s="62"/>
      <c r="NKL191" s="62"/>
      <c r="NKM191" s="62"/>
      <c r="NKN191" s="62"/>
      <c r="NKO191" s="62"/>
      <c r="NKP191" s="62"/>
      <c r="NKQ191" s="62"/>
      <c r="NKR191" s="62"/>
      <c r="NKS191" s="62"/>
      <c r="NKT191" s="62"/>
      <c r="NKU191" s="325"/>
      <c r="NKV191" s="325"/>
      <c r="NKW191" s="325"/>
      <c r="NKX191" s="325"/>
      <c r="NKY191" s="62"/>
      <c r="NKZ191" s="325"/>
      <c r="NLA191" s="325"/>
      <c r="NLB191" s="325"/>
      <c r="NLC191" s="325"/>
      <c r="NLD191" s="62"/>
      <c r="NLE191" s="325"/>
      <c r="NLF191" s="325"/>
      <c r="NLG191" s="325"/>
      <c r="NLH191" s="325"/>
      <c r="NLI191" s="325"/>
      <c r="NLJ191" s="325"/>
      <c r="NLK191" s="325"/>
      <c r="NLL191" s="325"/>
      <c r="NLM191" s="325"/>
      <c r="NLN191" s="325"/>
      <c r="NLO191" s="325"/>
      <c r="NLP191" s="325"/>
      <c r="NLQ191" s="325"/>
      <c r="NLR191" s="325"/>
      <c r="NLS191" s="325"/>
      <c r="NLT191" s="325"/>
      <c r="NLU191" s="325"/>
      <c r="NLV191" s="324"/>
      <c r="NLW191" s="62"/>
      <c r="NLX191" s="62"/>
      <c r="NLY191" s="62"/>
      <c r="NLZ191" s="62"/>
      <c r="NMA191" s="62"/>
      <c r="NMB191" s="62"/>
      <c r="NMC191" s="62"/>
      <c r="NMD191" s="62"/>
      <c r="NME191" s="62"/>
      <c r="NMF191" s="62"/>
      <c r="NMG191" s="325"/>
      <c r="NMH191" s="325"/>
      <c r="NMI191" s="325"/>
      <c r="NMJ191" s="325"/>
      <c r="NMK191" s="62"/>
      <c r="NML191" s="325"/>
      <c r="NMM191" s="325"/>
      <c r="NMN191" s="325"/>
      <c r="NMO191" s="325"/>
      <c r="NMP191" s="62"/>
      <c r="NMQ191" s="325"/>
      <c r="NMR191" s="325"/>
      <c r="NMS191" s="325"/>
      <c r="NMT191" s="325"/>
      <c r="NMU191" s="325"/>
      <c r="NMV191" s="325"/>
      <c r="NMW191" s="325"/>
      <c r="NMX191" s="325"/>
      <c r="NMY191" s="325"/>
      <c r="NMZ191" s="325"/>
      <c r="NNA191" s="325"/>
      <c r="NNB191" s="325"/>
      <c r="NNC191" s="325"/>
      <c r="NND191" s="325"/>
      <c r="NNE191" s="325"/>
      <c r="NNF191" s="325"/>
      <c r="NNG191" s="325"/>
      <c r="NNH191" s="324"/>
      <c r="NNI191" s="62"/>
      <c r="NNJ191" s="62"/>
      <c r="NNK191" s="62"/>
      <c r="NNL191" s="62"/>
      <c r="NNM191" s="62"/>
      <c r="NNN191" s="62"/>
      <c r="NNO191" s="62"/>
      <c r="NNP191" s="62"/>
      <c r="NNQ191" s="62"/>
      <c r="NNR191" s="62"/>
      <c r="NNS191" s="325"/>
      <c r="NNT191" s="325"/>
      <c r="NNU191" s="325"/>
      <c r="NNV191" s="325"/>
      <c r="NNW191" s="62"/>
      <c r="NNX191" s="325"/>
      <c r="NNY191" s="325"/>
      <c r="NNZ191" s="325"/>
      <c r="NOA191" s="325"/>
      <c r="NOB191" s="62"/>
      <c r="NOC191" s="325"/>
      <c r="NOD191" s="325"/>
      <c r="NOE191" s="325"/>
      <c r="NOF191" s="325"/>
      <c r="NOG191" s="325"/>
      <c r="NOH191" s="325"/>
      <c r="NOI191" s="325"/>
      <c r="NOJ191" s="325"/>
      <c r="NOK191" s="325"/>
      <c r="NOL191" s="325"/>
      <c r="NOM191" s="325"/>
      <c r="NON191" s="325"/>
      <c r="NOO191" s="325"/>
      <c r="NOP191" s="325"/>
      <c r="NOQ191" s="325"/>
      <c r="NOR191" s="325"/>
      <c r="NOS191" s="325"/>
      <c r="NOT191" s="324"/>
      <c r="NOU191" s="62"/>
      <c r="NOV191" s="62"/>
      <c r="NOW191" s="62"/>
      <c r="NOX191" s="62"/>
      <c r="NOY191" s="62"/>
      <c r="NOZ191" s="62"/>
      <c r="NPA191" s="62"/>
      <c r="NPB191" s="62"/>
      <c r="NPC191" s="62"/>
      <c r="NPD191" s="62"/>
      <c r="NPE191" s="325"/>
      <c r="NPF191" s="325"/>
      <c r="NPG191" s="325"/>
      <c r="NPH191" s="325"/>
      <c r="NPI191" s="62"/>
      <c r="NPJ191" s="325"/>
      <c r="NPK191" s="325"/>
      <c r="NPL191" s="325"/>
      <c r="NPM191" s="325"/>
      <c r="NPN191" s="62"/>
      <c r="NPO191" s="325"/>
      <c r="NPP191" s="325"/>
      <c r="NPQ191" s="325"/>
      <c r="NPR191" s="325"/>
      <c r="NPS191" s="325"/>
      <c r="NPT191" s="325"/>
      <c r="NPU191" s="325"/>
      <c r="NPV191" s="325"/>
      <c r="NPW191" s="325"/>
      <c r="NPX191" s="325"/>
      <c r="NPY191" s="325"/>
      <c r="NPZ191" s="325"/>
      <c r="NQA191" s="325"/>
      <c r="NQB191" s="325"/>
      <c r="NQC191" s="325"/>
      <c r="NQD191" s="325"/>
      <c r="NQE191" s="325"/>
      <c r="NQF191" s="324"/>
      <c r="NQG191" s="62"/>
      <c r="NQH191" s="62"/>
      <c r="NQI191" s="62"/>
      <c r="NQJ191" s="62"/>
      <c r="NQK191" s="62"/>
      <c r="NQL191" s="62"/>
      <c r="NQM191" s="62"/>
      <c r="NQN191" s="62"/>
      <c r="NQO191" s="62"/>
      <c r="NQP191" s="62"/>
      <c r="NQQ191" s="325"/>
      <c r="NQR191" s="325"/>
      <c r="NQS191" s="325"/>
      <c r="NQT191" s="325"/>
      <c r="NQU191" s="62"/>
      <c r="NQV191" s="325"/>
      <c r="NQW191" s="325"/>
      <c r="NQX191" s="325"/>
      <c r="NQY191" s="325"/>
      <c r="NQZ191" s="62"/>
      <c r="NRA191" s="325"/>
      <c r="NRB191" s="325"/>
      <c r="NRC191" s="325"/>
      <c r="NRD191" s="325"/>
      <c r="NRE191" s="325"/>
      <c r="NRF191" s="325"/>
      <c r="NRG191" s="325"/>
      <c r="NRH191" s="325"/>
      <c r="NRI191" s="325"/>
      <c r="NRJ191" s="325"/>
      <c r="NRK191" s="325"/>
      <c r="NRL191" s="325"/>
      <c r="NRM191" s="325"/>
      <c r="NRN191" s="325"/>
      <c r="NRO191" s="325"/>
      <c r="NRP191" s="325"/>
      <c r="NRQ191" s="325"/>
      <c r="NRR191" s="324"/>
      <c r="NRS191" s="62"/>
      <c r="NRT191" s="62"/>
      <c r="NRU191" s="62"/>
      <c r="NRV191" s="62"/>
      <c r="NRW191" s="62"/>
      <c r="NRX191" s="62"/>
      <c r="NRY191" s="62"/>
      <c r="NRZ191" s="62"/>
      <c r="NSA191" s="62"/>
      <c r="NSB191" s="62"/>
      <c r="NSC191" s="325"/>
      <c r="NSD191" s="325"/>
      <c r="NSE191" s="325"/>
      <c r="NSF191" s="325"/>
      <c r="NSG191" s="62"/>
      <c r="NSH191" s="325"/>
      <c r="NSI191" s="325"/>
      <c r="NSJ191" s="325"/>
      <c r="NSK191" s="325"/>
      <c r="NSL191" s="62"/>
      <c r="NSM191" s="325"/>
      <c r="NSN191" s="325"/>
      <c r="NSO191" s="325"/>
      <c r="NSP191" s="325"/>
      <c r="NSQ191" s="325"/>
      <c r="NSR191" s="325"/>
      <c r="NSS191" s="325"/>
      <c r="NST191" s="325"/>
      <c r="NSU191" s="325"/>
      <c r="NSV191" s="325"/>
      <c r="NSW191" s="325"/>
      <c r="NSX191" s="325"/>
      <c r="NSY191" s="325"/>
      <c r="NSZ191" s="325"/>
      <c r="NTA191" s="325"/>
      <c r="NTB191" s="325"/>
      <c r="NTC191" s="325"/>
      <c r="NTD191" s="324"/>
      <c r="NTE191" s="62"/>
      <c r="NTF191" s="62"/>
      <c r="NTG191" s="62"/>
      <c r="NTH191" s="62"/>
      <c r="NTI191" s="62"/>
      <c r="NTJ191" s="62"/>
      <c r="NTK191" s="62"/>
      <c r="NTL191" s="62"/>
      <c r="NTM191" s="62"/>
      <c r="NTN191" s="62"/>
      <c r="NTO191" s="325"/>
      <c r="NTP191" s="325"/>
      <c r="NTQ191" s="325"/>
      <c r="NTR191" s="325"/>
      <c r="NTS191" s="62"/>
      <c r="NTT191" s="325"/>
      <c r="NTU191" s="325"/>
      <c r="NTV191" s="325"/>
      <c r="NTW191" s="325"/>
      <c r="NTX191" s="62"/>
      <c r="NTY191" s="325"/>
      <c r="NTZ191" s="325"/>
      <c r="NUA191" s="325"/>
      <c r="NUB191" s="325"/>
      <c r="NUC191" s="325"/>
      <c r="NUD191" s="325"/>
      <c r="NUE191" s="325"/>
      <c r="NUF191" s="325"/>
      <c r="NUG191" s="325"/>
      <c r="NUH191" s="325"/>
      <c r="NUI191" s="325"/>
      <c r="NUJ191" s="325"/>
      <c r="NUK191" s="325"/>
      <c r="NUL191" s="325"/>
      <c r="NUM191" s="325"/>
      <c r="NUN191" s="325"/>
      <c r="NUO191" s="325"/>
      <c r="NUP191" s="324"/>
      <c r="NUQ191" s="62"/>
      <c r="NUR191" s="62"/>
      <c r="NUS191" s="62"/>
      <c r="NUT191" s="62"/>
      <c r="NUU191" s="62"/>
      <c r="NUV191" s="62"/>
      <c r="NUW191" s="62"/>
      <c r="NUX191" s="62"/>
      <c r="NUY191" s="62"/>
      <c r="NUZ191" s="62"/>
      <c r="NVA191" s="325"/>
      <c r="NVB191" s="325"/>
      <c r="NVC191" s="325"/>
      <c r="NVD191" s="325"/>
      <c r="NVE191" s="62"/>
      <c r="NVF191" s="325"/>
      <c r="NVG191" s="325"/>
      <c r="NVH191" s="325"/>
      <c r="NVI191" s="325"/>
      <c r="NVJ191" s="62"/>
      <c r="NVK191" s="325"/>
      <c r="NVL191" s="325"/>
      <c r="NVM191" s="325"/>
      <c r="NVN191" s="325"/>
      <c r="NVO191" s="325"/>
      <c r="NVP191" s="325"/>
      <c r="NVQ191" s="325"/>
      <c r="NVR191" s="325"/>
      <c r="NVS191" s="325"/>
      <c r="NVT191" s="325"/>
      <c r="NVU191" s="325"/>
      <c r="NVV191" s="325"/>
      <c r="NVW191" s="325"/>
      <c r="NVX191" s="325"/>
      <c r="NVY191" s="325"/>
      <c r="NVZ191" s="325"/>
      <c r="NWA191" s="325"/>
      <c r="NWB191" s="324"/>
      <c r="NWC191" s="62"/>
      <c r="NWD191" s="62"/>
      <c r="NWE191" s="62"/>
      <c r="NWF191" s="62"/>
      <c r="NWG191" s="62"/>
      <c r="NWH191" s="62"/>
      <c r="NWI191" s="62"/>
      <c r="NWJ191" s="62"/>
      <c r="NWK191" s="62"/>
      <c r="NWL191" s="62"/>
      <c r="NWM191" s="325"/>
      <c r="NWN191" s="325"/>
      <c r="NWO191" s="325"/>
      <c r="NWP191" s="325"/>
      <c r="NWQ191" s="62"/>
      <c r="NWR191" s="325"/>
      <c r="NWS191" s="325"/>
      <c r="NWT191" s="325"/>
      <c r="NWU191" s="325"/>
      <c r="NWV191" s="62"/>
      <c r="NWW191" s="325"/>
      <c r="NWX191" s="325"/>
      <c r="NWY191" s="325"/>
      <c r="NWZ191" s="325"/>
      <c r="NXA191" s="325"/>
      <c r="NXB191" s="325"/>
      <c r="NXC191" s="325"/>
      <c r="NXD191" s="325"/>
      <c r="NXE191" s="325"/>
      <c r="NXF191" s="325"/>
      <c r="NXG191" s="325"/>
      <c r="NXH191" s="325"/>
      <c r="NXI191" s="325"/>
      <c r="NXJ191" s="325"/>
      <c r="NXK191" s="325"/>
      <c r="NXL191" s="325"/>
      <c r="NXM191" s="325"/>
      <c r="NXN191" s="324"/>
      <c r="NXO191" s="62"/>
      <c r="NXP191" s="62"/>
      <c r="NXQ191" s="62"/>
      <c r="NXR191" s="62"/>
      <c r="NXS191" s="62"/>
      <c r="NXT191" s="62"/>
      <c r="NXU191" s="62"/>
      <c r="NXV191" s="62"/>
      <c r="NXW191" s="62"/>
      <c r="NXX191" s="62"/>
      <c r="NXY191" s="325"/>
      <c r="NXZ191" s="325"/>
      <c r="NYA191" s="325"/>
      <c r="NYB191" s="325"/>
      <c r="NYC191" s="62"/>
      <c r="NYD191" s="325"/>
      <c r="NYE191" s="325"/>
      <c r="NYF191" s="325"/>
      <c r="NYG191" s="325"/>
      <c r="NYH191" s="62"/>
      <c r="NYI191" s="325"/>
      <c r="NYJ191" s="325"/>
      <c r="NYK191" s="325"/>
      <c r="NYL191" s="325"/>
      <c r="NYM191" s="325"/>
      <c r="NYN191" s="325"/>
      <c r="NYO191" s="325"/>
      <c r="NYP191" s="325"/>
      <c r="NYQ191" s="325"/>
      <c r="NYR191" s="325"/>
      <c r="NYS191" s="325"/>
      <c r="NYT191" s="325"/>
      <c r="NYU191" s="325"/>
      <c r="NYV191" s="325"/>
      <c r="NYW191" s="325"/>
      <c r="NYX191" s="325"/>
      <c r="NYY191" s="325"/>
      <c r="NYZ191" s="324"/>
      <c r="NZA191" s="62"/>
      <c r="NZB191" s="62"/>
      <c r="NZC191" s="62"/>
      <c r="NZD191" s="62"/>
      <c r="NZE191" s="62"/>
      <c r="NZF191" s="62"/>
      <c r="NZG191" s="62"/>
      <c r="NZH191" s="62"/>
      <c r="NZI191" s="62"/>
      <c r="NZJ191" s="62"/>
      <c r="NZK191" s="325"/>
      <c r="NZL191" s="325"/>
      <c r="NZM191" s="325"/>
      <c r="NZN191" s="325"/>
      <c r="NZO191" s="62"/>
      <c r="NZP191" s="325"/>
      <c r="NZQ191" s="325"/>
      <c r="NZR191" s="325"/>
      <c r="NZS191" s="325"/>
      <c r="NZT191" s="62"/>
      <c r="NZU191" s="325"/>
      <c r="NZV191" s="325"/>
      <c r="NZW191" s="325"/>
      <c r="NZX191" s="325"/>
      <c r="NZY191" s="325"/>
      <c r="NZZ191" s="325"/>
      <c r="OAA191" s="325"/>
      <c r="OAB191" s="325"/>
      <c r="OAC191" s="325"/>
      <c r="OAD191" s="325"/>
      <c r="OAE191" s="325"/>
      <c r="OAF191" s="325"/>
      <c r="OAG191" s="325"/>
      <c r="OAH191" s="325"/>
      <c r="OAI191" s="325"/>
      <c r="OAJ191" s="325"/>
      <c r="OAK191" s="325"/>
      <c r="OAL191" s="324"/>
      <c r="OAM191" s="62"/>
      <c r="OAN191" s="62"/>
      <c r="OAO191" s="62"/>
      <c r="OAP191" s="62"/>
      <c r="OAQ191" s="62"/>
      <c r="OAR191" s="62"/>
      <c r="OAS191" s="62"/>
      <c r="OAT191" s="62"/>
      <c r="OAU191" s="62"/>
      <c r="OAV191" s="62"/>
      <c r="OAW191" s="325"/>
      <c r="OAX191" s="325"/>
      <c r="OAY191" s="325"/>
      <c r="OAZ191" s="325"/>
      <c r="OBA191" s="62"/>
      <c r="OBB191" s="325"/>
      <c r="OBC191" s="325"/>
      <c r="OBD191" s="325"/>
      <c r="OBE191" s="325"/>
      <c r="OBF191" s="62"/>
      <c r="OBG191" s="325"/>
      <c r="OBH191" s="325"/>
      <c r="OBI191" s="325"/>
      <c r="OBJ191" s="325"/>
      <c r="OBK191" s="325"/>
      <c r="OBL191" s="325"/>
      <c r="OBM191" s="325"/>
      <c r="OBN191" s="325"/>
      <c r="OBO191" s="325"/>
      <c r="OBP191" s="325"/>
      <c r="OBQ191" s="325"/>
      <c r="OBR191" s="325"/>
      <c r="OBS191" s="325"/>
      <c r="OBT191" s="325"/>
      <c r="OBU191" s="325"/>
      <c r="OBV191" s="325"/>
      <c r="OBW191" s="325"/>
      <c r="OBX191" s="324"/>
      <c r="OBY191" s="62"/>
      <c r="OBZ191" s="62"/>
      <c r="OCA191" s="62"/>
      <c r="OCB191" s="62"/>
      <c r="OCC191" s="62"/>
      <c r="OCD191" s="62"/>
      <c r="OCE191" s="62"/>
      <c r="OCF191" s="62"/>
      <c r="OCG191" s="62"/>
      <c r="OCH191" s="62"/>
      <c r="OCI191" s="325"/>
      <c r="OCJ191" s="325"/>
      <c r="OCK191" s="325"/>
      <c r="OCL191" s="325"/>
      <c r="OCM191" s="62"/>
      <c r="OCN191" s="325"/>
      <c r="OCO191" s="325"/>
      <c r="OCP191" s="325"/>
      <c r="OCQ191" s="325"/>
      <c r="OCR191" s="62"/>
      <c r="OCS191" s="325"/>
      <c r="OCT191" s="325"/>
      <c r="OCU191" s="325"/>
      <c r="OCV191" s="325"/>
      <c r="OCW191" s="325"/>
      <c r="OCX191" s="325"/>
      <c r="OCY191" s="325"/>
      <c r="OCZ191" s="325"/>
      <c r="ODA191" s="325"/>
      <c r="ODB191" s="325"/>
      <c r="ODC191" s="325"/>
      <c r="ODD191" s="325"/>
      <c r="ODE191" s="325"/>
      <c r="ODF191" s="325"/>
      <c r="ODG191" s="325"/>
      <c r="ODH191" s="325"/>
      <c r="ODI191" s="325"/>
      <c r="ODJ191" s="324"/>
      <c r="ODK191" s="62"/>
      <c r="ODL191" s="62"/>
      <c r="ODM191" s="62"/>
      <c r="ODN191" s="62"/>
      <c r="ODO191" s="62"/>
      <c r="ODP191" s="62"/>
      <c r="ODQ191" s="62"/>
      <c r="ODR191" s="62"/>
      <c r="ODS191" s="62"/>
      <c r="ODT191" s="62"/>
      <c r="ODU191" s="325"/>
      <c r="ODV191" s="325"/>
      <c r="ODW191" s="325"/>
      <c r="ODX191" s="325"/>
      <c r="ODY191" s="62"/>
      <c r="ODZ191" s="325"/>
      <c r="OEA191" s="325"/>
      <c r="OEB191" s="325"/>
      <c r="OEC191" s="325"/>
      <c r="OED191" s="62"/>
      <c r="OEE191" s="325"/>
      <c r="OEF191" s="325"/>
      <c r="OEG191" s="325"/>
      <c r="OEH191" s="325"/>
      <c r="OEI191" s="325"/>
      <c r="OEJ191" s="325"/>
      <c r="OEK191" s="325"/>
      <c r="OEL191" s="325"/>
      <c r="OEM191" s="325"/>
      <c r="OEN191" s="325"/>
      <c r="OEO191" s="325"/>
      <c r="OEP191" s="325"/>
      <c r="OEQ191" s="325"/>
      <c r="OER191" s="325"/>
      <c r="OES191" s="325"/>
      <c r="OET191" s="325"/>
      <c r="OEU191" s="325"/>
      <c r="OEV191" s="324"/>
      <c r="OEW191" s="62"/>
      <c r="OEX191" s="62"/>
      <c r="OEY191" s="62"/>
      <c r="OEZ191" s="62"/>
      <c r="OFA191" s="62"/>
      <c r="OFB191" s="62"/>
      <c r="OFC191" s="62"/>
      <c r="OFD191" s="62"/>
      <c r="OFE191" s="62"/>
      <c r="OFF191" s="62"/>
      <c r="OFG191" s="325"/>
      <c r="OFH191" s="325"/>
      <c r="OFI191" s="325"/>
      <c r="OFJ191" s="325"/>
      <c r="OFK191" s="62"/>
      <c r="OFL191" s="325"/>
      <c r="OFM191" s="325"/>
      <c r="OFN191" s="325"/>
      <c r="OFO191" s="325"/>
      <c r="OFP191" s="62"/>
      <c r="OFQ191" s="325"/>
      <c r="OFR191" s="325"/>
      <c r="OFS191" s="325"/>
      <c r="OFT191" s="325"/>
      <c r="OFU191" s="325"/>
      <c r="OFV191" s="325"/>
      <c r="OFW191" s="325"/>
      <c r="OFX191" s="325"/>
      <c r="OFY191" s="325"/>
      <c r="OFZ191" s="325"/>
      <c r="OGA191" s="325"/>
      <c r="OGB191" s="325"/>
      <c r="OGC191" s="325"/>
      <c r="OGD191" s="325"/>
      <c r="OGE191" s="325"/>
      <c r="OGF191" s="325"/>
      <c r="OGG191" s="325"/>
      <c r="OGH191" s="324"/>
      <c r="OGI191" s="62"/>
      <c r="OGJ191" s="62"/>
      <c r="OGK191" s="62"/>
      <c r="OGL191" s="62"/>
      <c r="OGM191" s="62"/>
      <c r="OGN191" s="62"/>
      <c r="OGO191" s="62"/>
      <c r="OGP191" s="62"/>
      <c r="OGQ191" s="62"/>
      <c r="OGR191" s="62"/>
      <c r="OGS191" s="325"/>
      <c r="OGT191" s="325"/>
      <c r="OGU191" s="325"/>
      <c r="OGV191" s="325"/>
      <c r="OGW191" s="62"/>
      <c r="OGX191" s="325"/>
      <c r="OGY191" s="325"/>
      <c r="OGZ191" s="325"/>
      <c r="OHA191" s="325"/>
      <c r="OHB191" s="62"/>
      <c r="OHC191" s="325"/>
      <c r="OHD191" s="325"/>
      <c r="OHE191" s="325"/>
      <c r="OHF191" s="325"/>
      <c r="OHG191" s="325"/>
      <c r="OHH191" s="325"/>
      <c r="OHI191" s="325"/>
      <c r="OHJ191" s="325"/>
      <c r="OHK191" s="325"/>
      <c r="OHL191" s="325"/>
      <c r="OHM191" s="325"/>
      <c r="OHN191" s="325"/>
      <c r="OHO191" s="325"/>
      <c r="OHP191" s="325"/>
      <c r="OHQ191" s="325"/>
      <c r="OHR191" s="325"/>
      <c r="OHS191" s="325"/>
      <c r="OHT191" s="324"/>
      <c r="OHU191" s="62"/>
      <c r="OHV191" s="62"/>
      <c r="OHW191" s="62"/>
      <c r="OHX191" s="62"/>
      <c r="OHY191" s="62"/>
      <c r="OHZ191" s="62"/>
      <c r="OIA191" s="62"/>
      <c r="OIB191" s="62"/>
      <c r="OIC191" s="62"/>
      <c r="OID191" s="62"/>
      <c r="OIE191" s="325"/>
      <c r="OIF191" s="325"/>
      <c r="OIG191" s="325"/>
      <c r="OIH191" s="325"/>
      <c r="OII191" s="62"/>
      <c r="OIJ191" s="325"/>
      <c r="OIK191" s="325"/>
      <c r="OIL191" s="325"/>
      <c r="OIM191" s="325"/>
      <c r="OIN191" s="62"/>
      <c r="OIO191" s="325"/>
      <c r="OIP191" s="325"/>
      <c r="OIQ191" s="325"/>
      <c r="OIR191" s="325"/>
      <c r="OIS191" s="325"/>
      <c r="OIT191" s="325"/>
      <c r="OIU191" s="325"/>
      <c r="OIV191" s="325"/>
      <c r="OIW191" s="325"/>
      <c r="OIX191" s="325"/>
      <c r="OIY191" s="325"/>
      <c r="OIZ191" s="325"/>
      <c r="OJA191" s="325"/>
      <c r="OJB191" s="325"/>
      <c r="OJC191" s="325"/>
      <c r="OJD191" s="325"/>
      <c r="OJE191" s="325"/>
      <c r="OJF191" s="324"/>
      <c r="OJG191" s="62"/>
      <c r="OJH191" s="62"/>
      <c r="OJI191" s="62"/>
      <c r="OJJ191" s="62"/>
      <c r="OJK191" s="62"/>
      <c r="OJL191" s="62"/>
      <c r="OJM191" s="62"/>
      <c r="OJN191" s="62"/>
      <c r="OJO191" s="62"/>
      <c r="OJP191" s="62"/>
      <c r="OJQ191" s="325"/>
      <c r="OJR191" s="325"/>
      <c r="OJS191" s="325"/>
      <c r="OJT191" s="325"/>
      <c r="OJU191" s="62"/>
      <c r="OJV191" s="325"/>
      <c r="OJW191" s="325"/>
      <c r="OJX191" s="325"/>
      <c r="OJY191" s="325"/>
      <c r="OJZ191" s="62"/>
      <c r="OKA191" s="325"/>
      <c r="OKB191" s="325"/>
      <c r="OKC191" s="325"/>
      <c r="OKD191" s="325"/>
      <c r="OKE191" s="325"/>
      <c r="OKF191" s="325"/>
      <c r="OKG191" s="325"/>
      <c r="OKH191" s="325"/>
      <c r="OKI191" s="325"/>
      <c r="OKJ191" s="325"/>
      <c r="OKK191" s="325"/>
      <c r="OKL191" s="325"/>
      <c r="OKM191" s="325"/>
      <c r="OKN191" s="325"/>
      <c r="OKO191" s="325"/>
      <c r="OKP191" s="325"/>
      <c r="OKQ191" s="325"/>
      <c r="OKR191" s="324"/>
      <c r="OKS191" s="62"/>
      <c r="OKT191" s="62"/>
      <c r="OKU191" s="62"/>
      <c r="OKV191" s="62"/>
      <c r="OKW191" s="62"/>
      <c r="OKX191" s="62"/>
      <c r="OKY191" s="62"/>
      <c r="OKZ191" s="62"/>
      <c r="OLA191" s="62"/>
      <c r="OLB191" s="62"/>
      <c r="OLC191" s="325"/>
      <c r="OLD191" s="325"/>
      <c r="OLE191" s="325"/>
      <c r="OLF191" s="325"/>
      <c r="OLG191" s="62"/>
      <c r="OLH191" s="325"/>
      <c r="OLI191" s="325"/>
      <c r="OLJ191" s="325"/>
      <c r="OLK191" s="325"/>
      <c r="OLL191" s="62"/>
      <c r="OLM191" s="325"/>
      <c r="OLN191" s="325"/>
      <c r="OLO191" s="325"/>
      <c r="OLP191" s="325"/>
      <c r="OLQ191" s="325"/>
      <c r="OLR191" s="325"/>
      <c r="OLS191" s="325"/>
      <c r="OLT191" s="325"/>
      <c r="OLU191" s="325"/>
      <c r="OLV191" s="325"/>
      <c r="OLW191" s="325"/>
      <c r="OLX191" s="325"/>
      <c r="OLY191" s="325"/>
      <c r="OLZ191" s="325"/>
      <c r="OMA191" s="325"/>
      <c r="OMB191" s="325"/>
      <c r="OMC191" s="325"/>
      <c r="OMD191" s="324"/>
      <c r="OME191" s="62"/>
      <c r="OMF191" s="62"/>
      <c r="OMG191" s="62"/>
      <c r="OMH191" s="62"/>
      <c r="OMI191" s="62"/>
      <c r="OMJ191" s="62"/>
      <c r="OMK191" s="62"/>
      <c r="OML191" s="62"/>
      <c r="OMM191" s="62"/>
      <c r="OMN191" s="62"/>
      <c r="OMO191" s="325"/>
      <c r="OMP191" s="325"/>
      <c r="OMQ191" s="325"/>
      <c r="OMR191" s="325"/>
      <c r="OMS191" s="62"/>
      <c r="OMT191" s="325"/>
      <c r="OMU191" s="325"/>
      <c r="OMV191" s="325"/>
      <c r="OMW191" s="325"/>
      <c r="OMX191" s="62"/>
      <c r="OMY191" s="325"/>
      <c r="OMZ191" s="325"/>
      <c r="ONA191" s="325"/>
      <c r="ONB191" s="325"/>
      <c r="ONC191" s="325"/>
      <c r="OND191" s="325"/>
      <c r="ONE191" s="325"/>
      <c r="ONF191" s="325"/>
      <c r="ONG191" s="325"/>
      <c r="ONH191" s="325"/>
      <c r="ONI191" s="325"/>
      <c r="ONJ191" s="325"/>
      <c r="ONK191" s="325"/>
      <c r="ONL191" s="325"/>
      <c r="ONM191" s="325"/>
      <c r="ONN191" s="325"/>
      <c r="ONO191" s="325"/>
      <c r="ONP191" s="324"/>
      <c r="ONQ191" s="62"/>
      <c r="ONR191" s="62"/>
      <c r="ONS191" s="62"/>
      <c r="ONT191" s="62"/>
      <c r="ONU191" s="62"/>
      <c r="ONV191" s="62"/>
      <c r="ONW191" s="62"/>
      <c r="ONX191" s="62"/>
      <c r="ONY191" s="62"/>
      <c r="ONZ191" s="62"/>
      <c r="OOA191" s="325"/>
      <c r="OOB191" s="325"/>
      <c r="OOC191" s="325"/>
      <c r="OOD191" s="325"/>
      <c r="OOE191" s="62"/>
      <c r="OOF191" s="325"/>
      <c r="OOG191" s="325"/>
      <c r="OOH191" s="325"/>
      <c r="OOI191" s="325"/>
      <c r="OOJ191" s="62"/>
      <c r="OOK191" s="325"/>
      <c r="OOL191" s="325"/>
      <c r="OOM191" s="325"/>
      <c r="OON191" s="325"/>
      <c r="OOO191" s="325"/>
      <c r="OOP191" s="325"/>
      <c r="OOQ191" s="325"/>
      <c r="OOR191" s="325"/>
      <c r="OOS191" s="325"/>
      <c r="OOT191" s="325"/>
      <c r="OOU191" s="325"/>
      <c r="OOV191" s="325"/>
      <c r="OOW191" s="325"/>
      <c r="OOX191" s="325"/>
      <c r="OOY191" s="325"/>
      <c r="OOZ191" s="325"/>
      <c r="OPA191" s="325"/>
      <c r="OPB191" s="324"/>
      <c r="OPC191" s="62"/>
      <c r="OPD191" s="62"/>
      <c r="OPE191" s="62"/>
      <c r="OPF191" s="62"/>
      <c r="OPG191" s="62"/>
      <c r="OPH191" s="62"/>
      <c r="OPI191" s="62"/>
      <c r="OPJ191" s="62"/>
      <c r="OPK191" s="62"/>
      <c r="OPL191" s="62"/>
      <c r="OPM191" s="325"/>
      <c r="OPN191" s="325"/>
      <c r="OPO191" s="325"/>
      <c r="OPP191" s="325"/>
      <c r="OPQ191" s="62"/>
      <c r="OPR191" s="325"/>
      <c r="OPS191" s="325"/>
      <c r="OPT191" s="325"/>
      <c r="OPU191" s="325"/>
      <c r="OPV191" s="62"/>
      <c r="OPW191" s="325"/>
      <c r="OPX191" s="325"/>
      <c r="OPY191" s="325"/>
      <c r="OPZ191" s="325"/>
      <c r="OQA191" s="325"/>
      <c r="OQB191" s="325"/>
      <c r="OQC191" s="325"/>
      <c r="OQD191" s="325"/>
      <c r="OQE191" s="325"/>
      <c r="OQF191" s="325"/>
      <c r="OQG191" s="325"/>
      <c r="OQH191" s="325"/>
      <c r="OQI191" s="325"/>
      <c r="OQJ191" s="325"/>
      <c r="OQK191" s="325"/>
      <c r="OQL191" s="325"/>
      <c r="OQM191" s="325"/>
      <c r="OQN191" s="324"/>
      <c r="OQO191" s="62"/>
      <c r="OQP191" s="62"/>
      <c r="OQQ191" s="62"/>
      <c r="OQR191" s="62"/>
      <c r="OQS191" s="62"/>
      <c r="OQT191" s="62"/>
      <c r="OQU191" s="62"/>
      <c r="OQV191" s="62"/>
      <c r="OQW191" s="62"/>
      <c r="OQX191" s="62"/>
      <c r="OQY191" s="325"/>
      <c r="OQZ191" s="325"/>
      <c r="ORA191" s="325"/>
      <c r="ORB191" s="325"/>
      <c r="ORC191" s="62"/>
      <c r="ORD191" s="325"/>
      <c r="ORE191" s="325"/>
      <c r="ORF191" s="325"/>
      <c r="ORG191" s="325"/>
      <c r="ORH191" s="62"/>
      <c r="ORI191" s="325"/>
      <c r="ORJ191" s="325"/>
      <c r="ORK191" s="325"/>
      <c r="ORL191" s="325"/>
      <c r="ORM191" s="325"/>
      <c r="ORN191" s="325"/>
      <c r="ORO191" s="325"/>
      <c r="ORP191" s="325"/>
      <c r="ORQ191" s="325"/>
      <c r="ORR191" s="325"/>
      <c r="ORS191" s="325"/>
      <c r="ORT191" s="325"/>
      <c r="ORU191" s="325"/>
      <c r="ORV191" s="325"/>
      <c r="ORW191" s="325"/>
      <c r="ORX191" s="325"/>
      <c r="ORY191" s="325"/>
      <c r="ORZ191" s="324"/>
      <c r="OSA191" s="62"/>
      <c r="OSB191" s="62"/>
      <c r="OSC191" s="62"/>
      <c r="OSD191" s="62"/>
      <c r="OSE191" s="62"/>
      <c r="OSF191" s="62"/>
      <c r="OSG191" s="62"/>
      <c r="OSH191" s="62"/>
      <c r="OSI191" s="62"/>
      <c r="OSJ191" s="62"/>
      <c r="OSK191" s="325"/>
      <c r="OSL191" s="325"/>
      <c r="OSM191" s="325"/>
      <c r="OSN191" s="325"/>
      <c r="OSO191" s="62"/>
      <c r="OSP191" s="325"/>
      <c r="OSQ191" s="325"/>
      <c r="OSR191" s="325"/>
      <c r="OSS191" s="325"/>
      <c r="OST191" s="62"/>
      <c r="OSU191" s="325"/>
      <c r="OSV191" s="325"/>
      <c r="OSW191" s="325"/>
      <c r="OSX191" s="325"/>
      <c r="OSY191" s="325"/>
      <c r="OSZ191" s="325"/>
      <c r="OTA191" s="325"/>
      <c r="OTB191" s="325"/>
      <c r="OTC191" s="325"/>
      <c r="OTD191" s="325"/>
      <c r="OTE191" s="325"/>
      <c r="OTF191" s="325"/>
      <c r="OTG191" s="325"/>
      <c r="OTH191" s="325"/>
      <c r="OTI191" s="325"/>
      <c r="OTJ191" s="325"/>
      <c r="OTK191" s="325"/>
      <c r="OTL191" s="324"/>
      <c r="OTM191" s="62"/>
      <c r="OTN191" s="62"/>
      <c r="OTO191" s="62"/>
      <c r="OTP191" s="62"/>
      <c r="OTQ191" s="62"/>
      <c r="OTR191" s="62"/>
      <c r="OTS191" s="62"/>
      <c r="OTT191" s="62"/>
      <c r="OTU191" s="62"/>
      <c r="OTV191" s="62"/>
      <c r="OTW191" s="325"/>
      <c r="OTX191" s="325"/>
      <c r="OTY191" s="325"/>
      <c r="OTZ191" s="325"/>
      <c r="OUA191" s="62"/>
      <c r="OUB191" s="325"/>
      <c r="OUC191" s="325"/>
      <c r="OUD191" s="325"/>
      <c r="OUE191" s="325"/>
      <c r="OUF191" s="62"/>
      <c r="OUG191" s="325"/>
      <c r="OUH191" s="325"/>
      <c r="OUI191" s="325"/>
      <c r="OUJ191" s="325"/>
      <c r="OUK191" s="325"/>
      <c r="OUL191" s="325"/>
      <c r="OUM191" s="325"/>
      <c r="OUN191" s="325"/>
      <c r="OUO191" s="325"/>
      <c r="OUP191" s="325"/>
      <c r="OUQ191" s="325"/>
      <c r="OUR191" s="325"/>
      <c r="OUS191" s="325"/>
      <c r="OUT191" s="325"/>
      <c r="OUU191" s="325"/>
      <c r="OUV191" s="325"/>
      <c r="OUW191" s="325"/>
      <c r="OUX191" s="324"/>
      <c r="OUY191" s="62"/>
      <c r="OUZ191" s="62"/>
      <c r="OVA191" s="62"/>
      <c r="OVB191" s="62"/>
      <c r="OVC191" s="62"/>
      <c r="OVD191" s="62"/>
      <c r="OVE191" s="62"/>
      <c r="OVF191" s="62"/>
      <c r="OVG191" s="62"/>
      <c r="OVH191" s="62"/>
      <c r="OVI191" s="325"/>
      <c r="OVJ191" s="325"/>
      <c r="OVK191" s="325"/>
      <c r="OVL191" s="325"/>
      <c r="OVM191" s="62"/>
      <c r="OVN191" s="325"/>
      <c r="OVO191" s="325"/>
      <c r="OVP191" s="325"/>
      <c r="OVQ191" s="325"/>
      <c r="OVR191" s="62"/>
      <c r="OVS191" s="325"/>
      <c r="OVT191" s="325"/>
      <c r="OVU191" s="325"/>
      <c r="OVV191" s="325"/>
      <c r="OVW191" s="325"/>
      <c r="OVX191" s="325"/>
      <c r="OVY191" s="325"/>
      <c r="OVZ191" s="325"/>
      <c r="OWA191" s="325"/>
      <c r="OWB191" s="325"/>
      <c r="OWC191" s="325"/>
      <c r="OWD191" s="325"/>
      <c r="OWE191" s="325"/>
      <c r="OWF191" s="325"/>
      <c r="OWG191" s="325"/>
      <c r="OWH191" s="325"/>
      <c r="OWI191" s="325"/>
      <c r="OWJ191" s="324"/>
      <c r="OWK191" s="62"/>
      <c r="OWL191" s="62"/>
      <c r="OWM191" s="62"/>
      <c r="OWN191" s="62"/>
      <c r="OWO191" s="62"/>
      <c r="OWP191" s="62"/>
      <c r="OWQ191" s="62"/>
      <c r="OWR191" s="62"/>
      <c r="OWS191" s="62"/>
      <c r="OWT191" s="62"/>
      <c r="OWU191" s="325"/>
      <c r="OWV191" s="325"/>
      <c r="OWW191" s="325"/>
      <c r="OWX191" s="325"/>
      <c r="OWY191" s="62"/>
      <c r="OWZ191" s="325"/>
      <c r="OXA191" s="325"/>
      <c r="OXB191" s="325"/>
      <c r="OXC191" s="325"/>
      <c r="OXD191" s="62"/>
      <c r="OXE191" s="325"/>
      <c r="OXF191" s="325"/>
      <c r="OXG191" s="325"/>
      <c r="OXH191" s="325"/>
      <c r="OXI191" s="325"/>
      <c r="OXJ191" s="325"/>
      <c r="OXK191" s="325"/>
      <c r="OXL191" s="325"/>
      <c r="OXM191" s="325"/>
      <c r="OXN191" s="325"/>
      <c r="OXO191" s="325"/>
      <c r="OXP191" s="325"/>
      <c r="OXQ191" s="325"/>
      <c r="OXR191" s="325"/>
      <c r="OXS191" s="325"/>
      <c r="OXT191" s="325"/>
      <c r="OXU191" s="325"/>
      <c r="OXV191" s="324"/>
      <c r="OXW191" s="62"/>
      <c r="OXX191" s="62"/>
      <c r="OXY191" s="62"/>
      <c r="OXZ191" s="62"/>
      <c r="OYA191" s="62"/>
      <c r="OYB191" s="62"/>
      <c r="OYC191" s="62"/>
      <c r="OYD191" s="62"/>
      <c r="OYE191" s="62"/>
      <c r="OYF191" s="62"/>
      <c r="OYG191" s="325"/>
      <c r="OYH191" s="325"/>
      <c r="OYI191" s="325"/>
      <c r="OYJ191" s="325"/>
      <c r="OYK191" s="62"/>
      <c r="OYL191" s="325"/>
      <c r="OYM191" s="325"/>
      <c r="OYN191" s="325"/>
      <c r="OYO191" s="325"/>
      <c r="OYP191" s="62"/>
      <c r="OYQ191" s="325"/>
      <c r="OYR191" s="325"/>
      <c r="OYS191" s="325"/>
      <c r="OYT191" s="325"/>
      <c r="OYU191" s="325"/>
      <c r="OYV191" s="325"/>
      <c r="OYW191" s="325"/>
      <c r="OYX191" s="325"/>
      <c r="OYY191" s="325"/>
      <c r="OYZ191" s="325"/>
      <c r="OZA191" s="325"/>
      <c r="OZB191" s="325"/>
      <c r="OZC191" s="325"/>
      <c r="OZD191" s="325"/>
      <c r="OZE191" s="325"/>
      <c r="OZF191" s="325"/>
      <c r="OZG191" s="325"/>
      <c r="OZH191" s="324"/>
      <c r="OZI191" s="62"/>
      <c r="OZJ191" s="62"/>
      <c r="OZK191" s="62"/>
      <c r="OZL191" s="62"/>
      <c r="OZM191" s="62"/>
      <c r="OZN191" s="62"/>
      <c r="OZO191" s="62"/>
      <c r="OZP191" s="62"/>
      <c r="OZQ191" s="62"/>
      <c r="OZR191" s="62"/>
      <c r="OZS191" s="325"/>
      <c r="OZT191" s="325"/>
      <c r="OZU191" s="325"/>
      <c r="OZV191" s="325"/>
      <c r="OZW191" s="62"/>
      <c r="OZX191" s="325"/>
      <c r="OZY191" s="325"/>
      <c r="OZZ191" s="325"/>
      <c r="PAA191" s="325"/>
      <c r="PAB191" s="62"/>
      <c r="PAC191" s="325"/>
      <c r="PAD191" s="325"/>
      <c r="PAE191" s="325"/>
      <c r="PAF191" s="325"/>
      <c r="PAG191" s="325"/>
      <c r="PAH191" s="325"/>
      <c r="PAI191" s="325"/>
      <c r="PAJ191" s="325"/>
      <c r="PAK191" s="325"/>
      <c r="PAL191" s="325"/>
      <c r="PAM191" s="325"/>
      <c r="PAN191" s="325"/>
      <c r="PAO191" s="325"/>
      <c r="PAP191" s="325"/>
      <c r="PAQ191" s="325"/>
      <c r="PAR191" s="325"/>
      <c r="PAS191" s="325"/>
      <c r="PAT191" s="324"/>
      <c r="PAU191" s="62"/>
      <c r="PAV191" s="62"/>
      <c r="PAW191" s="62"/>
      <c r="PAX191" s="62"/>
      <c r="PAY191" s="62"/>
      <c r="PAZ191" s="62"/>
      <c r="PBA191" s="62"/>
      <c r="PBB191" s="62"/>
      <c r="PBC191" s="62"/>
      <c r="PBD191" s="62"/>
      <c r="PBE191" s="325"/>
      <c r="PBF191" s="325"/>
      <c r="PBG191" s="325"/>
      <c r="PBH191" s="325"/>
      <c r="PBI191" s="62"/>
      <c r="PBJ191" s="325"/>
      <c r="PBK191" s="325"/>
      <c r="PBL191" s="325"/>
      <c r="PBM191" s="325"/>
      <c r="PBN191" s="62"/>
      <c r="PBO191" s="325"/>
      <c r="PBP191" s="325"/>
      <c r="PBQ191" s="325"/>
      <c r="PBR191" s="325"/>
      <c r="PBS191" s="325"/>
      <c r="PBT191" s="325"/>
      <c r="PBU191" s="325"/>
      <c r="PBV191" s="325"/>
      <c r="PBW191" s="325"/>
      <c r="PBX191" s="325"/>
      <c r="PBY191" s="325"/>
      <c r="PBZ191" s="325"/>
      <c r="PCA191" s="325"/>
      <c r="PCB191" s="325"/>
      <c r="PCC191" s="325"/>
      <c r="PCD191" s="325"/>
      <c r="PCE191" s="325"/>
      <c r="PCF191" s="324"/>
      <c r="PCG191" s="62"/>
      <c r="PCH191" s="62"/>
      <c r="PCI191" s="62"/>
      <c r="PCJ191" s="62"/>
      <c r="PCK191" s="62"/>
      <c r="PCL191" s="62"/>
      <c r="PCM191" s="62"/>
      <c r="PCN191" s="62"/>
      <c r="PCO191" s="62"/>
      <c r="PCP191" s="62"/>
      <c r="PCQ191" s="325"/>
      <c r="PCR191" s="325"/>
      <c r="PCS191" s="325"/>
      <c r="PCT191" s="325"/>
      <c r="PCU191" s="62"/>
      <c r="PCV191" s="325"/>
      <c r="PCW191" s="325"/>
      <c r="PCX191" s="325"/>
      <c r="PCY191" s="325"/>
      <c r="PCZ191" s="62"/>
      <c r="PDA191" s="325"/>
      <c r="PDB191" s="325"/>
      <c r="PDC191" s="325"/>
      <c r="PDD191" s="325"/>
      <c r="PDE191" s="325"/>
      <c r="PDF191" s="325"/>
      <c r="PDG191" s="325"/>
      <c r="PDH191" s="325"/>
      <c r="PDI191" s="325"/>
      <c r="PDJ191" s="325"/>
      <c r="PDK191" s="325"/>
      <c r="PDL191" s="325"/>
      <c r="PDM191" s="325"/>
      <c r="PDN191" s="325"/>
      <c r="PDO191" s="325"/>
      <c r="PDP191" s="325"/>
      <c r="PDQ191" s="325"/>
      <c r="PDR191" s="324"/>
      <c r="PDS191" s="62"/>
      <c r="PDT191" s="62"/>
      <c r="PDU191" s="62"/>
      <c r="PDV191" s="62"/>
      <c r="PDW191" s="62"/>
      <c r="PDX191" s="62"/>
      <c r="PDY191" s="62"/>
      <c r="PDZ191" s="62"/>
      <c r="PEA191" s="62"/>
      <c r="PEB191" s="62"/>
      <c r="PEC191" s="325"/>
      <c r="PED191" s="325"/>
      <c r="PEE191" s="325"/>
      <c r="PEF191" s="325"/>
      <c r="PEG191" s="62"/>
      <c r="PEH191" s="325"/>
      <c r="PEI191" s="325"/>
      <c r="PEJ191" s="325"/>
      <c r="PEK191" s="325"/>
      <c r="PEL191" s="62"/>
      <c r="PEM191" s="325"/>
      <c r="PEN191" s="325"/>
      <c r="PEO191" s="325"/>
      <c r="PEP191" s="325"/>
      <c r="PEQ191" s="325"/>
      <c r="PER191" s="325"/>
      <c r="PES191" s="325"/>
      <c r="PET191" s="325"/>
      <c r="PEU191" s="325"/>
      <c r="PEV191" s="325"/>
      <c r="PEW191" s="325"/>
      <c r="PEX191" s="325"/>
      <c r="PEY191" s="325"/>
      <c r="PEZ191" s="325"/>
      <c r="PFA191" s="325"/>
      <c r="PFB191" s="325"/>
      <c r="PFC191" s="325"/>
      <c r="PFD191" s="324"/>
      <c r="PFE191" s="62"/>
      <c r="PFF191" s="62"/>
      <c r="PFG191" s="62"/>
      <c r="PFH191" s="62"/>
      <c r="PFI191" s="62"/>
      <c r="PFJ191" s="62"/>
      <c r="PFK191" s="62"/>
      <c r="PFL191" s="62"/>
      <c r="PFM191" s="62"/>
      <c r="PFN191" s="62"/>
      <c r="PFO191" s="325"/>
      <c r="PFP191" s="325"/>
      <c r="PFQ191" s="325"/>
      <c r="PFR191" s="325"/>
      <c r="PFS191" s="62"/>
      <c r="PFT191" s="325"/>
      <c r="PFU191" s="325"/>
      <c r="PFV191" s="325"/>
      <c r="PFW191" s="325"/>
      <c r="PFX191" s="62"/>
      <c r="PFY191" s="325"/>
      <c r="PFZ191" s="325"/>
      <c r="PGA191" s="325"/>
      <c r="PGB191" s="325"/>
      <c r="PGC191" s="325"/>
      <c r="PGD191" s="325"/>
      <c r="PGE191" s="325"/>
      <c r="PGF191" s="325"/>
      <c r="PGG191" s="325"/>
      <c r="PGH191" s="325"/>
      <c r="PGI191" s="325"/>
      <c r="PGJ191" s="325"/>
      <c r="PGK191" s="325"/>
      <c r="PGL191" s="325"/>
      <c r="PGM191" s="325"/>
      <c r="PGN191" s="325"/>
      <c r="PGO191" s="325"/>
      <c r="PGP191" s="324"/>
      <c r="PGQ191" s="62"/>
      <c r="PGR191" s="62"/>
      <c r="PGS191" s="62"/>
      <c r="PGT191" s="62"/>
      <c r="PGU191" s="62"/>
      <c r="PGV191" s="62"/>
      <c r="PGW191" s="62"/>
      <c r="PGX191" s="62"/>
      <c r="PGY191" s="62"/>
      <c r="PGZ191" s="62"/>
      <c r="PHA191" s="325"/>
      <c r="PHB191" s="325"/>
      <c r="PHC191" s="325"/>
      <c r="PHD191" s="325"/>
      <c r="PHE191" s="62"/>
      <c r="PHF191" s="325"/>
      <c r="PHG191" s="325"/>
      <c r="PHH191" s="325"/>
      <c r="PHI191" s="325"/>
      <c r="PHJ191" s="62"/>
      <c r="PHK191" s="325"/>
      <c r="PHL191" s="325"/>
      <c r="PHM191" s="325"/>
      <c r="PHN191" s="325"/>
      <c r="PHO191" s="325"/>
      <c r="PHP191" s="325"/>
      <c r="PHQ191" s="325"/>
      <c r="PHR191" s="325"/>
      <c r="PHS191" s="325"/>
      <c r="PHT191" s="325"/>
      <c r="PHU191" s="325"/>
      <c r="PHV191" s="325"/>
      <c r="PHW191" s="325"/>
      <c r="PHX191" s="325"/>
      <c r="PHY191" s="325"/>
      <c r="PHZ191" s="325"/>
      <c r="PIA191" s="325"/>
      <c r="PIB191" s="324"/>
      <c r="PIC191" s="62"/>
      <c r="PID191" s="62"/>
      <c r="PIE191" s="62"/>
      <c r="PIF191" s="62"/>
      <c r="PIG191" s="62"/>
      <c r="PIH191" s="62"/>
      <c r="PII191" s="62"/>
      <c r="PIJ191" s="62"/>
      <c r="PIK191" s="62"/>
      <c r="PIL191" s="62"/>
      <c r="PIM191" s="325"/>
      <c r="PIN191" s="325"/>
      <c r="PIO191" s="325"/>
      <c r="PIP191" s="325"/>
      <c r="PIQ191" s="62"/>
      <c r="PIR191" s="325"/>
      <c r="PIS191" s="325"/>
      <c r="PIT191" s="325"/>
      <c r="PIU191" s="325"/>
      <c r="PIV191" s="62"/>
      <c r="PIW191" s="325"/>
      <c r="PIX191" s="325"/>
      <c r="PIY191" s="325"/>
      <c r="PIZ191" s="325"/>
      <c r="PJA191" s="325"/>
      <c r="PJB191" s="325"/>
      <c r="PJC191" s="325"/>
      <c r="PJD191" s="325"/>
      <c r="PJE191" s="325"/>
      <c r="PJF191" s="325"/>
      <c r="PJG191" s="325"/>
      <c r="PJH191" s="325"/>
      <c r="PJI191" s="325"/>
      <c r="PJJ191" s="325"/>
      <c r="PJK191" s="325"/>
      <c r="PJL191" s="325"/>
      <c r="PJM191" s="325"/>
      <c r="PJN191" s="324"/>
      <c r="PJO191" s="62"/>
      <c r="PJP191" s="62"/>
      <c r="PJQ191" s="62"/>
      <c r="PJR191" s="62"/>
      <c r="PJS191" s="62"/>
      <c r="PJT191" s="62"/>
      <c r="PJU191" s="62"/>
      <c r="PJV191" s="62"/>
      <c r="PJW191" s="62"/>
      <c r="PJX191" s="62"/>
      <c r="PJY191" s="325"/>
      <c r="PJZ191" s="325"/>
      <c r="PKA191" s="325"/>
      <c r="PKB191" s="325"/>
      <c r="PKC191" s="62"/>
      <c r="PKD191" s="325"/>
      <c r="PKE191" s="325"/>
      <c r="PKF191" s="325"/>
      <c r="PKG191" s="325"/>
      <c r="PKH191" s="62"/>
      <c r="PKI191" s="325"/>
      <c r="PKJ191" s="325"/>
      <c r="PKK191" s="325"/>
      <c r="PKL191" s="325"/>
      <c r="PKM191" s="325"/>
      <c r="PKN191" s="325"/>
      <c r="PKO191" s="325"/>
      <c r="PKP191" s="325"/>
      <c r="PKQ191" s="325"/>
      <c r="PKR191" s="325"/>
      <c r="PKS191" s="325"/>
      <c r="PKT191" s="325"/>
      <c r="PKU191" s="325"/>
      <c r="PKV191" s="325"/>
      <c r="PKW191" s="325"/>
      <c r="PKX191" s="325"/>
      <c r="PKY191" s="325"/>
      <c r="PKZ191" s="324"/>
      <c r="PLA191" s="62"/>
      <c r="PLB191" s="62"/>
      <c r="PLC191" s="62"/>
      <c r="PLD191" s="62"/>
      <c r="PLE191" s="62"/>
      <c r="PLF191" s="62"/>
      <c r="PLG191" s="62"/>
      <c r="PLH191" s="62"/>
      <c r="PLI191" s="62"/>
      <c r="PLJ191" s="62"/>
      <c r="PLK191" s="325"/>
      <c r="PLL191" s="325"/>
      <c r="PLM191" s="325"/>
      <c r="PLN191" s="325"/>
      <c r="PLO191" s="62"/>
      <c r="PLP191" s="325"/>
      <c r="PLQ191" s="325"/>
      <c r="PLR191" s="325"/>
      <c r="PLS191" s="325"/>
      <c r="PLT191" s="62"/>
      <c r="PLU191" s="325"/>
      <c r="PLV191" s="325"/>
      <c r="PLW191" s="325"/>
      <c r="PLX191" s="325"/>
      <c r="PLY191" s="325"/>
      <c r="PLZ191" s="325"/>
      <c r="PMA191" s="325"/>
      <c r="PMB191" s="325"/>
      <c r="PMC191" s="325"/>
      <c r="PMD191" s="325"/>
      <c r="PME191" s="325"/>
      <c r="PMF191" s="325"/>
      <c r="PMG191" s="325"/>
      <c r="PMH191" s="325"/>
      <c r="PMI191" s="325"/>
      <c r="PMJ191" s="325"/>
      <c r="PMK191" s="325"/>
      <c r="PML191" s="324"/>
      <c r="PMM191" s="62"/>
      <c r="PMN191" s="62"/>
      <c r="PMO191" s="62"/>
      <c r="PMP191" s="62"/>
      <c r="PMQ191" s="62"/>
      <c r="PMR191" s="62"/>
      <c r="PMS191" s="62"/>
      <c r="PMT191" s="62"/>
      <c r="PMU191" s="62"/>
      <c r="PMV191" s="62"/>
      <c r="PMW191" s="325"/>
      <c r="PMX191" s="325"/>
      <c r="PMY191" s="325"/>
      <c r="PMZ191" s="325"/>
      <c r="PNA191" s="62"/>
      <c r="PNB191" s="325"/>
      <c r="PNC191" s="325"/>
      <c r="PND191" s="325"/>
      <c r="PNE191" s="325"/>
      <c r="PNF191" s="62"/>
      <c r="PNG191" s="325"/>
      <c r="PNH191" s="325"/>
      <c r="PNI191" s="325"/>
      <c r="PNJ191" s="325"/>
      <c r="PNK191" s="325"/>
      <c r="PNL191" s="325"/>
      <c r="PNM191" s="325"/>
      <c r="PNN191" s="325"/>
      <c r="PNO191" s="325"/>
      <c r="PNP191" s="325"/>
      <c r="PNQ191" s="325"/>
      <c r="PNR191" s="325"/>
      <c r="PNS191" s="325"/>
      <c r="PNT191" s="325"/>
      <c r="PNU191" s="325"/>
      <c r="PNV191" s="325"/>
      <c r="PNW191" s="325"/>
      <c r="PNX191" s="324"/>
      <c r="PNY191" s="62"/>
      <c r="PNZ191" s="62"/>
      <c r="POA191" s="62"/>
      <c r="POB191" s="62"/>
      <c r="POC191" s="62"/>
      <c r="POD191" s="62"/>
      <c r="POE191" s="62"/>
      <c r="POF191" s="62"/>
      <c r="POG191" s="62"/>
      <c r="POH191" s="62"/>
      <c r="POI191" s="325"/>
      <c r="POJ191" s="325"/>
      <c r="POK191" s="325"/>
      <c r="POL191" s="325"/>
      <c r="POM191" s="62"/>
      <c r="PON191" s="325"/>
      <c r="POO191" s="325"/>
      <c r="POP191" s="325"/>
      <c r="POQ191" s="325"/>
      <c r="POR191" s="62"/>
      <c r="POS191" s="325"/>
      <c r="POT191" s="325"/>
      <c r="POU191" s="325"/>
      <c r="POV191" s="325"/>
      <c r="POW191" s="325"/>
      <c r="POX191" s="325"/>
      <c r="POY191" s="325"/>
      <c r="POZ191" s="325"/>
      <c r="PPA191" s="325"/>
      <c r="PPB191" s="325"/>
      <c r="PPC191" s="325"/>
      <c r="PPD191" s="325"/>
      <c r="PPE191" s="325"/>
      <c r="PPF191" s="325"/>
      <c r="PPG191" s="325"/>
      <c r="PPH191" s="325"/>
      <c r="PPI191" s="325"/>
      <c r="PPJ191" s="324"/>
      <c r="PPK191" s="62"/>
      <c r="PPL191" s="62"/>
      <c r="PPM191" s="62"/>
      <c r="PPN191" s="62"/>
      <c r="PPO191" s="62"/>
      <c r="PPP191" s="62"/>
      <c r="PPQ191" s="62"/>
      <c r="PPR191" s="62"/>
      <c r="PPS191" s="62"/>
      <c r="PPT191" s="62"/>
      <c r="PPU191" s="325"/>
      <c r="PPV191" s="325"/>
      <c r="PPW191" s="325"/>
      <c r="PPX191" s="325"/>
      <c r="PPY191" s="62"/>
      <c r="PPZ191" s="325"/>
      <c r="PQA191" s="325"/>
      <c r="PQB191" s="325"/>
      <c r="PQC191" s="325"/>
      <c r="PQD191" s="62"/>
      <c r="PQE191" s="325"/>
      <c r="PQF191" s="325"/>
      <c r="PQG191" s="325"/>
      <c r="PQH191" s="325"/>
      <c r="PQI191" s="325"/>
      <c r="PQJ191" s="325"/>
      <c r="PQK191" s="325"/>
      <c r="PQL191" s="325"/>
      <c r="PQM191" s="325"/>
      <c r="PQN191" s="325"/>
      <c r="PQO191" s="325"/>
      <c r="PQP191" s="325"/>
      <c r="PQQ191" s="325"/>
      <c r="PQR191" s="325"/>
      <c r="PQS191" s="325"/>
      <c r="PQT191" s="325"/>
      <c r="PQU191" s="325"/>
      <c r="PQV191" s="324"/>
      <c r="PQW191" s="62"/>
      <c r="PQX191" s="62"/>
      <c r="PQY191" s="62"/>
      <c r="PQZ191" s="62"/>
      <c r="PRA191" s="62"/>
      <c r="PRB191" s="62"/>
      <c r="PRC191" s="62"/>
      <c r="PRD191" s="62"/>
      <c r="PRE191" s="62"/>
      <c r="PRF191" s="62"/>
      <c r="PRG191" s="325"/>
      <c r="PRH191" s="325"/>
      <c r="PRI191" s="325"/>
      <c r="PRJ191" s="325"/>
      <c r="PRK191" s="62"/>
      <c r="PRL191" s="325"/>
      <c r="PRM191" s="325"/>
      <c r="PRN191" s="325"/>
      <c r="PRO191" s="325"/>
      <c r="PRP191" s="62"/>
      <c r="PRQ191" s="325"/>
      <c r="PRR191" s="325"/>
      <c r="PRS191" s="325"/>
      <c r="PRT191" s="325"/>
      <c r="PRU191" s="325"/>
      <c r="PRV191" s="325"/>
      <c r="PRW191" s="325"/>
      <c r="PRX191" s="325"/>
      <c r="PRY191" s="325"/>
      <c r="PRZ191" s="325"/>
      <c r="PSA191" s="325"/>
      <c r="PSB191" s="325"/>
      <c r="PSC191" s="325"/>
      <c r="PSD191" s="325"/>
      <c r="PSE191" s="325"/>
      <c r="PSF191" s="325"/>
      <c r="PSG191" s="325"/>
      <c r="PSH191" s="324"/>
      <c r="PSI191" s="62"/>
      <c r="PSJ191" s="62"/>
      <c r="PSK191" s="62"/>
      <c r="PSL191" s="62"/>
      <c r="PSM191" s="62"/>
      <c r="PSN191" s="62"/>
      <c r="PSO191" s="62"/>
      <c r="PSP191" s="62"/>
      <c r="PSQ191" s="62"/>
      <c r="PSR191" s="62"/>
      <c r="PSS191" s="325"/>
      <c r="PST191" s="325"/>
      <c r="PSU191" s="325"/>
      <c r="PSV191" s="325"/>
      <c r="PSW191" s="62"/>
      <c r="PSX191" s="325"/>
      <c r="PSY191" s="325"/>
      <c r="PSZ191" s="325"/>
      <c r="PTA191" s="325"/>
      <c r="PTB191" s="62"/>
      <c r="PTC191" s="325"/>
      <c r="PTD191" s="325"/>
      <c r="PTE191" s="325"/>
      <c r="PTF191" s="325"/>
      <c r="PTG191" s="325"/>
      <c r="PTH191" s="325"/>
      <c r="PTI191" s="325"/>
      <c r="PTJ191" s="325"/>
      <c r="PTK191" s="325"/>
      <c r="PTL191" s="325"/>
      <c r="PTM191" s="325"/>
      <c r="PTN191" s="325"/>
      <c r="PTO191" s="325"/>
      <c r="PTP191" s="325"/>
      <c r="PTQ191" s="325"/>
      <c r="PTR191" s="325"/>
      <c r="PTS191" s="325"/>
      <c r="PTT191" s="324"/>
      <c r="PTU191" s="62"/>
      <c r="PTV191" s="62"/>
      <c r="PTW191" s="62"/>
      <c r="PTX191" s="62"/>
      <c r="PTY191" s="62"/>
      <c r="PTZ191" s="62"/>
      <c r="PUA191" s="62"/>
      <c r="PUB191" s="62"/>
      <c r="PUC191" s="62"/>
      <c r="PUD191" s="62"/>
      <c r="PUE191" s="325"/>
      <c r="PUF191" s="325"/>
      <c r="PUG191" s="325"/>
      <c r="PUH191" s="325"/>
      <c r="PUI191" s="62"/>
      <c r="PUJ191" s="325"/>
      <c r="PUK191" s="325"/>
      <c r="PUL191" s="325"/>
      <c r="PUM191" s="325"/>
      <c r="PUN191" s="62"/>
      <c r="PUO191" s="325"/>
      <c r="PUP191" s="325"/>
      <c r="PUQ191" s="325"/>
      <c r="PUR191" s="325"/>
      <c r="PUS191" s="325"/>
      <c r="PUT191" s="325"/>
      <c r="PUU191" s="325"/>
      <c r="PUV191" s="325"/>
      <c r="PUW191" s="325"/>
      <c r="PUX191" s="325"/>
      <c r="PUY191" s="325"/>
      <c r="PUZ191" s="325"/>
      <c r="PVA191" s="325"/>
      <c r="PVB191" s="325"/>
      <c r="PVC191" s="325"/>
      <c r="PVD191" s="325"/>
      <c r="PVE191" s="325"/>
      <c r="PVF191" s="324"/>
      <c r="PVG191" s="62"/>
      <c r="PVH191" s="62"/>
      <c r="PVI191" s="62"/>
      <c r="PVJ191" s="62"/>
      <c r="PVK191" s="62"/>
      <c r="PVL191" s="62"/>
      <c r="PVM191" s="62"/>
      <c r="PVN191" s="62"/>
      <c r="PVO191" s="62"/>
      <c r="PVP191" s="62"/>
      <c r="PVQ191" s="325"/>
      <c r="PVR191" s="325"/>
      <c r="PVS191" s="325"/>
      <c r="PVT191" s="325"/>
      <c r="PVU191" s="62"/>
      <c r="PVV191" s="325"/>
      <c r="PVW191" s="325"/>
      <c r="PVX191" s="325"/>
      <c r="PVY191" s="325"/>
      <c r="PVZ191" s="62"/>
      <c r="PWA191" s="325"/>
      <c r="PWB191" s="325"/>
      <c r="PWC191" s="325"/>
      <c r="PWD191" s="325"/>
      <c r="PWE191" s="325"/>
      <c r="PWF191" s="325"/>
      <c r="PWG191" s="325"/>
      <c r="PWH191" s="325"/>
      <c r="PWI191" s="325"/>
      <c r="PWJ191" s="325"/>
      <c r="PWK191" s="325"/>
      <c r="PWL191" s="325"/>
      <c r="PWM191" s="325"/>
      <c r="PWN191" s="325"/>
      <c r="PWO191" s="325"/>
      <c r="PWP191" s="325"/>
      <c r="PWQ191" s="325"/>
      <c r="PWR191" s="324"/>
      <c r="PWS191" s="62"/>
      <c r="PWT191" s="62"/>
      <c r="PWU191" s="62"/>
      <c r="PWV191" s="62"/>
      <c r="PWW191" s="62"/>
      <c r="PWX191" s="62"/>
      <c r="PWY191" s="62"/>
      <c r="PWZ191" s="62"/>
      <c r="PXA191" s="62"/>
      <c r="PXB191" s="62"/>
      <c r="PXC191" s="325"/>
      <c r="PXD191" s="325"/>
      <c r="PXE191" s="325"/>
      <c r="PXF191" s="325"/>
      <c r="PXG191" s="62"/>
      <c r="PXH191" s="325"/>
      <c r="PXI191" s="325"/>
      <c r="PXJ191" s="325"/>
      <c r="PXK191" s="325"/>
      <c r="PXL191" s="62"/>
      <c r="PXM191" s="325"/>
      <c r="PXN191" s="325"/>
      <c r="PXO191" s="325"/>
      <c r="PXP191" s="325"/>
      <c r="PXQ191" s="325"/>
      <c r="PXR191" s="325"/>
      <c r="PXS191" s="325"/>
      <c r="PXT191" s="325"/>
      <c r="PXU191" s="325"/>
      <c r="PXV191" s="325"/>
      <c r="PXW191" s="325"/>
      <c r="PXX191" s="325"/>
      <c r="PXY191" s="325"/>
      <c r="PXZ191" s="325"/>
      <c r="PYA191" s="325"/>
      <c r="PYB191" s="325"/>
      <c r="PYC191" s="325"/>
      <c r="PYD191" s="324"/>
      <c r="PYE191" s="62"/>
      <c r="PYF191" s="62"/>
      <c r="PYG191" s="62"/>
      <c r="PYH191" s="62"/>
      <c r="PYI191" s="62"/>
      <c r="PYJ191" s="62"/>
      <c r="PYK191" s="62"/>
      <c r="PYL191" s="62"/>
      <c r="PYM191" s="62"/>
      <c r="PYN191" s="62"/>
      <c r="PYO191" s="325"/>
      <c r="PYP191" s="325"/>
      <c r="PYQ191" s="325"/>
      <c r="PYR191" s="325"/>
      <c r="PYS191" s="62"/>
      <c r="PYT191" s="325"/>
      <c r="PYU191" s="325"/>
      <c r="PYV191" s="325"/>
      <c r="PYW191" s="325"/>
      <c r="PYX191" s="62"/>
      <c r="PYY191" s="325"/>
      <c r="PYZ191" s="325"/>
      <c r="PZA191" s="325"/>
      <c r="PZB191" s="325"/>
      <c r="PZC191" s="325"/>
      <c r="PZD191" s="325"/>
      <c r="PZE191" s="325"/>
      <c r="PZF191" s="325"/>
      <c r="PZG191" s="325"/>
      <c r="PZH191" s="325"/>
      <c r="PZI191" s="325"/>
      <c r="PZJ191" s="325"/>
      <c r="PZK191" s="325"/>
      <c r="PZL191" s="325"/>
      <c r="PZM191" s="325"/>
      <c r="PZN191" s="325"/>
      <c r="PZO191" s="325"/>
      <c r="PZP191" s="324"/>
      <c r="PZQ191" s="62"/>
      <c r="PZR191" s="62"/>
      <c r="PZS191" s="62"/>
      <c r="PZT191" s="62"/>
      <c r="PZU191" s="62"/>
      <c r="PZV191" s="62"/>
      <c r="PZW191" s="62"/>
      <c r="PZX191" s="62"/>
      <c r="PZY191" s="62"/>
      <c r="PZZ191" s="62"/>
      <c r="QAA191" s="325"/>
      <c r="QAB191" s="325"/>
      <c r="QAC191" s="325"/>
      <c r="QAD191" s="325"/>
      <c r="QAE191" s="62"/>
      <c r="QAF191" s="325"/>
      <c r="QAG191" s="325"/>
      <c r="QAH191" s="325"/>
      <c r="QAI191" s="325"/>
      <c r="QAJ191" s="62"/>
      <c r="QAK191" s="325"/>
      <c r="QAL191" s="325"/>
      <c r="QAM191" s="325"/>
      <c r="QAN191" s="325"/>
      <c r="QAO191" s="325"/>
      <c r="QAP191" s="325"/>
      <c r="QAQ191" s="325"/>
      <c r="QAR191" s="325"/>
      <c r="QAS191" s="325"/>
      <c r="QAT191" s="325"/>
      <c r="QAU191" s="325"/>
      <c r="QAV191" s="325"/>
      <c r="QAW191" s="325"/>
      <c r="QAX191" s="325"/>
      <c r="QAY191" s="325"/>
      <c r="QAZ191" s="325"/>
      <c r="QBA191" s="325"/>
      <c r="QBB191" s="324"/>
      <c r="QBC191" s="62"/>
      <c r="QBD191" s="62"/>
      <c r="QBE191" s="62"/>
      <c r="QBF191" s="62"/>
      <c r="QBG191" s="62"/>
      <c r="QBH191" s="62"/>
      <c r="QBI191" s="62"/>
      <c r="QBJ191" s="62"/>
      <c r="QBK191" s="62"/>
      <c r="QBL191" s="62"/>
      <c r="QBM191" s="325"/>
      <c r="QBN191" s="325"/>
      <c r="QBO191" s="325"/>
      <c r="QBP191" s="325"/>
      <c r="QBQ191" s="62"/>
      <c r="QBR191" s="325"/>
      <c r="QBS191" s="325"/>
      <c r="QBT191" s="325"/>
      <c r="QBU191" s="325"/>
      <c r="QBV191" s="62"/>
      <c r="QBW191" s="325"/>
      <c r="QBX191" s="325"/>
      <c r="QBY191" s="325"/>
      <c r="QBZ191" s="325"/>
      <c r="QCA191" s="325"/>
      <c r="QCB191" s="325"/>
      <c r="QCC191" s="325"/>
      <c r="QCD191" s="325"/>
      <c r="QCE191" s="325"/>
      <c r="QCF191" s="325"/>
      <c r="QCG191" s="325"/>
      <c r="QCH191" s="325"/>
      <c r="QCI191" s="325"/>
      <c r="QCJ191" s="325"/>
      <c r="QCK191" s="325"/>
      <c r="QCL191" s="325"/>
      <c r="QCM191" s="325"/>
      <c r="QCN191" s="324"/>
      <c r="QCO191" s="62"/>
      <c r="QCP191" s="62"/>
      <c r="QCQ191" s="62"/>
      <c r="QCR191" s="62"/>
      <c r="QCS191" s="62"/>
      <c r="QCT191" s="62"/>
      <c r="QCU191" s="62"/>
      <c r="QCV191" s="62"/>
      <c r="QCW191" s="62"/>
      <c r="QCX191" s="62"/>
      <c r="QCY191" s="325"/>
      <c r="QCZ191" s="325"/>
      <c r="QDA191" s="325"/>
      <c r="QDB191" s="325"/>
      <c r="QDC191" s="62"/>
      <c r="QDD191" s="325"/>
      <c r="QDE191" s="325"/>
      <c r="QDF191" s="325"/>
      <c r="QDG191" s="325"/>
      <c r="QDH191" s="62"/>
      <c r="QDI191" s="325"/>
      <c r="QDJ191" s="325"/>
      <c r="QDK191" s="325"/>
      <c r="QDL191" s="325"/>
      <c r="QDM191" s="325"/>
      <c r="QDN191" s="325"/>
      <c r="QDO191" s="325"/>
      <c r="QDP191" s="325"/>
      <c r="QDQ191" s="325"/>
      <c r="QDR191" s="325"/>
      <c r="QDS191" s="325"/>
      <c r="QDT191" s="325"/>
      <c r="QDU191" s="325"/>
      <c r="QDV191" s="325"/>
      <c r="QDW191" s="325"/>
      <c r="QDX191" s="325"/>
      <c r="QDY191" s="325"/>
      <c r="QDZ191" s="324"/>
      <c r="QEA191" s="62"/>
      <c r="QEB191" s="62"/>
      <c r="QEC191" s="62"/>
      <c r="QED191" s="62"/>
      <c r="QEE191" s="62"/>
      <c r="QEF191" s="62"/>
      <c r="QEG191" s="62"/>
      <c r="QEH191" s="62"/>
      <c r="QEI191" s="62"/>
      <c r="QEJ191" s="62"/>
      <c r="QEK191" s="325"/>
      <c r="QEL191" s="325"/>
      <c r="QEM191" s="325"/>
      <c r="QEN191" s="325"/>
      <c r="QEO191" s="62"/>
      <c r="QEP191" s="325"/>
      <c r="QEQ191" s="325"/>
      <c r="QER191" s="325"/>
      <c r="QES191" s="325"/>
      <c r="QET191" s="62"/>
      <c r="QEU191" s="325"/>
      <c r="QEV191" s="325"/>
      <c r="QEW191" s="325"/>
      <c r="QEX191" s="325"/>
      <c r="QEY191" s="325"/>
      <c r="QEZ191" s="325"/>
      <c r="QFA191" s="325"/>
      <c r="QFB191" s="325"/>
      <c r="QFC191" s="325"/>
      <c r="QFD191" s="325"/>
      <c r="QFE191" s="325"/>
      <c r="QFF191" s="325"/>
      <c r="QFG191" s="325"/>
      <c r="QFH191" s="325"/>
      <c r="QFI191" s="325"/>
      <c r="QFJ191" s="325"/>
      <c r="QFK191" s="325"/>
      <c r="QFL191" s="324"/>
      <c r="QFM191" s="62"/>
      <c r="QFN191" s="62"/>
      <c r="QFO191" s="62"/>
      <c r="QFP191" s="62"/>
      <c r="QFQ191" s="62"/>
      <c r="QFR191" s="62"/>
      <c r="QFS191" s="62"/>
      <c r="QFT191" s="62"/>
      <c r="QFU191" s="62"/>
      <c r="QFV191" s="62"/>
      <c r="QFW191" s="325"/>
      <c r="QFX191" s="325"/>
      <c r="QFY191" s="325"/>
      <c r="QFZ191" s="325"/>
      <c r="QGA191" s="62"/>
      <c r="QGB191" s="325"/>
      <c r="QGC191" s="325"/>
      <c r="QGD191" s="325"/>
      <c r="QGE191" s="325"/>
      <c r="QGF191" s="62"/>
      <c r="QGG191" s="325"/>
      <c r="QGH191" s="325"/>
      <c r="QGI191" s="325"/>
      <c r="QGJ191" s="325"/>
      <c r="QGK191" s="325"/>
      <c r="QGL191" s="325"/>
      <c r="QGM191" s="325"/>
      <c r="QGN191" s="325"/>
      <c r="QGO191" s="325"/>
      <c r="QGP191" s="325"/>
      <c r="QGQ191" s="325"/>
      <c r="QGR191" s="325"/>
      <c r="QGS191" s="325"/>
      <c r="QGT191" s="325"/>
      <c r="QGU191" s="325"/>
      <c r="QGV191" s="325"/>
      <c r="QGW191" s="325"/>
      <c r="QGX191" s="324"/>
      <c r="QGY191" s="62"/>
      <c r="QGZ191" s="62"/>
      <c r="QHA191" s="62"/>
      <c r="QHB191" s="62"/>
      <c r="QHC191" s="62"/>
      <c r="QHD191" s="62"/>
      <c r="QHE191" s="62"/>
      <c r="QHF191" s="62"/>
      <c r="QHG191" s="62"/>
      <c r="QHH191" s="62"/>
      <c r="QHI191" s="325"/>
      <c r="QHJ191" s="325"/>
      <c r="QHK191" s="325"/>
      <c r="QHL191" s="325"/>
      <c r="QHM191" s="62"/>
      <c r="QHN191" s="325"/>
      <c r="QHO191" s="325"/>
      <c r="QHP191" s="325"/>
      <c r="QHQ191" s="325"/>
      <c r="QHR191" s="62"/>
      <c r="QHS191" s="325"/>
      <c r="QHT191" s="325"/>
      <c r="QHU191" s="325"/>
      <c r="QHV191" s="325"/>
      <c r="QHW191" s="325"/>
      <c r="QHX191" s="325"/>
      <c r="QHY191" s="325"/>
      <c r="QHZ191" s="325"/>
      <c r="QIA191" s="325"/>
      <c r="QIB191" s="325"/>
      <c r="QIC191" s="325"/>
      <c r="QID191" s="325"/>
      <c r="QIE191" s="325"/>
      <c r="QIF191" s="325"/>
      <c r="QIG191" s="325"/>
      <c r="QIH191" s="325"/>
      <c r="QII191" s="325"/>
      <c r="QIJ191" s="324"/>
      <c r="QIK191" s="62"/>
      <c r="QIL191" s="62"/>
      <c r="QIM191" s="62"/>
      <c r="QIN191" s="62"/>
      <c r="QIO191" s="62"/>
      <c r="QIP191" s="62"/>
      <c r="QIQ191" s="62"/>
      <c r="QIR191" s="62"/>
      <c r="QIS191" s="62"/>
      <c r="QIT191" s="62"/>
      <c r="QIU191" s="325"/>
      <c r="QIV191" s="325"/>
      <c r="QIW191" s="325"/>
      <c r="QIX191" s="325"/>
      <c r="QIY191" s="62"/>
      <c r="QIZ191" s="325"/>
      <c r="QJA191" s="325"/>
      <c r="QJB191" s="325"/>
      <c r="QJC191" s="325"/>
      <c r="QJD191" s="62"/>
      <c r="QJE191" s="325"/>
      <c r="QJF191" s="325"/>
      <c r="QJG191" s="325"/>
      <c r="QJH191" s="325"/>
      <c r="QJI191" s="325"/>
      <c r="QJJ191" s="325"/>
      <c r="QJK191" s="325"/>
      <c r="QJL191" s="325"/>
      <c r="QJM191" s="325"/>
      <c r="QJN191" s="325"/>
      <c r="QJO191" s="325"/>
      <c r="QJP191" s="325"/>
      <c r="QJQ191" s="325"/>
      <c r="QJR191" s="325"/>
      <c r="QJS191" s="325"/>
      <c r="QJT191" s="325"/>
      <c r="QJU191" s="325"/>
      <c r="QJV191" s="324"/>
      <c r="QJW191" s="62"/>
      <c r="QJX191" s="62"/>
      <c r="QJY191" s="62"/>
      <c r="QJZ191" s="62"/>
      <c r="QKA191" s="62"/>
      <c r="QKB191" s="62"/>
      <c r="QKC191" s="62"/>
      <c r="QKD191" s="62"/>
      <c r="QKE191" s="62"/>
      <c r="QKF191" s="62"/>
      <c r="QKG191" s="325"/>
      <c r="QKH191" s="325"/>
      <c r="QKI191" s="325"/>
      <c r="QKJ191" s="325"/>
      <c r="QKK191" s="62"/>
      <c r="QKL191" s="325"/>
      <c r="QKM191" s="325"/>
      <c r="QKN191" s="325"/>
      <c r="QKO191" s="325"/>
      <c r="QKP191" s="62"/>
      <c r="QKQ191" s="325"/>
      <c r="QKR191" s="325"/>
      <c r="QKS191" s="325"/>
      <c r="QKT191" s="325"/>
      <c r="QKU191" s="325"/>
      <c r="QKV191" s="325"/>
      <c r="QKW191" s="325"/>
      <c r="QKX191" s="325"/>
      <c r="QKY191" s="325"/>
      <c r="QKZ191" s="325"/>
      <c r="QLA191" s="325"/>
      <c r="QLB191" s="325"/>
      <c r="QLC191" s="325"/>
      <c r="QLD191" s="325"/>
      <c r="QLE191" s="325"/>
      <c r="QLF191" s="325"/>
      <c r="QLG191" s="325"/>
      <c r="QLH191" s="324"/>
      <c r="QLI191" s="62"/>
      <c r="QLJ191" s="62"/>
      <c r="QLK191" s="62"/>
      <c r="QLL191" s="62"/>
      <c r="QLM191" s="62"/>
      <c r="QLN191" s="62"/>
      <c r="QLO191" s="62"/>
      <c r="QLP191" s="62"/>
      <c r="QLQ191" s="62"/>
      <c r="QLR191" s="62"/>
      <c r="QLS191" s="325"/>
      <c r="QLT191" s="325"/>
      <c r="QLU191" s="325"/>
      <c r="QLV191" s="325"/>
      <c r="QLW191" s="62"/>
      <c r="QLX191" s="325"/>
      <c r="QLY191" s="325"/>
      <c r="QLZ191" s="325"/>
      <c r="QMA191" s="325"/>
      <c r="QMB191" s="62"/>
      <c r="QMC191" s="325"/>
      <c r="QMD191" s="325"/>
      <c r="QME191" s="325"/>
      <c r="QMF191" s="325"/>
      <c r="QMG191" s="325"/>
      <c r="QMH191" s="325"/>
      <c r="QMI191" s="325"/>
      <c r="QMJ191" s="325"/>
      <c r="QMK191" s="325"/>
      <c r="QML191" s="325"/>
      <c r="QMM191" s="325"/>
      <c r="QMN191" s="325"/>
      <c r="QMO191" s="325"/>
      <c r="QMP191" s="325"/>
      <c r="QMQ191" s="325"/>
      <c r="QMR191" s="325"/>
      <c r="QMS191" s="325"/>
      <c r="QMT191" s="324"/>
      <c r="QMU191" s="62"/>
      <c r="QMV191" s="62"/>
      <c r="QMW191" s="62"/>
      <c r="QMX191" s="62"/>
      <c r="QMY191" s="62"/>
      <c r="QMZ191" s="62"/>
      <c r="QNA191" s="62"/>
      <c r="QNB191" s="62"/>
      <c r="QNC191" s="62"/>
      <c r="QND191" s="62"/>
      <c r="QNE191" s="325"/>
      <c r="QNF191" s="325"/>
      <c r="QNG191" s="325"/>
      <c r="QNH191" s="325"/>
      <c r="QNI191" s="62"/>
      <c r="QNJ191" s="325"/>
      <c r="QNK191" s="325"/>
      <c r="QNL191" s="325"/>
      <c r="QNM191" s="325"/>
      <c r="QNN191" s="62"/>
      <c r="QNO191" s="325"/>
      <c r="QNP191" s="325"/>
      <c r="QNQ191" s="325"/>
      <c r="QNR191" s="325"/>
      <c r="QNS191" s="325"/>
      <c r="QNT191" s="325"/>
      <c r="QNU191" s="325"/>
      <c r="QNV191" s="325"/>
      <c r="QNW191" s="325"/>
      <c r="QNX191" s="325"/>
      <c r="QNY191" s="325"/>
      <c r="QNZ191" s="325"/>
      <c r="QOA191" s="325"/>
      <c r="QOB191" s="325"/>
      <c r="QOC191" s="325"/>
      <c r="QOD191" s="325"/>
      <c r="QOE191" s="325"/>
      <c r="QOF191" s="324"/>
      <c r="QOG191" s="62"/>
      <c r="QOH191" s="62"/>
      <c r="QOI191" s="62"/>
      <c r="QOJ191" s="62"/>
      <c r="QOK191" s="62"/>
      <c r="QOL191" s="62"/>
      <c r="QOM191" s="62"/>
      <c r="QON191" s="62"/>
      <c r="QOO191" s="62"/>
      <c r="QOP191" s="62"/>
      <c r="QOQ191" s="325"/>
      <c r="QOR191" s="325"/>
      <c r="QOS191" s="325"/>
      <c r="QOT191" s="325"/>
      <c r="QOU191" s="62"/>
      <c r="QOV191" s="325"/>
      <c r="QOW191" s="325"/>
      <c r="QOX191" s="325"/>
      <c r="QOY191" s="325"/>
      <c r="QOZ191" s="62"/>
      <c r="QPA191" s="325"/>
      <c r="QPB191" s="325"/>
      <c r="QPC191" s="325"/>
      <c r="QPD191" s="325"/>
      <c r="QPE191" s="325"/>
      <c r="QPF191" s="325"/>
      <c r="QPG191" s="325"/>
      <c r="QPH191" s="325"/>
      <c r="QPI191" s="325"/>
      <c r="QPJ191" s="325"/>
      <c r="QPK191" s="325"/>
      <c r="QPL191" s="325"/>
      <c r="QPM191" s="325"/>
      <c r="QPN191" s="325"/>
      <c r="QPO191" s="325"/>
      <c r="QPP191" s="325"/>
      <c r="QPQ191" s="325"/>
      <c r="QPR191" s="324"/>
      <c r="QPS191" s="62"/>
      <c r="QPT191" s="62"/>
      <c r="QPU191" s="62"/>
      <c r="QPV191" s="62"/>
      <c r="QPW191" s="62"/>
      <c r="QPX191" s="62"/>
      <c r="QPY191" s="62"/>
      <c r="QPZ191" s="62"/>
      <c r="QQA191" s="62"/>
      <c r="QQB191" s="62"/>
      <c r="QQC191" s="325"/>
      <c r="QQD191" s="325"/>
      <c r="QQE191" s="325"/>
      <c r="QQF191" s="325"/>
      <c r="QQG191" s="62"/>
      <c r="QQH191" s="325"/>
      <c r="QQI191" s="325"/>
      <c r="QQJ191" s="325"/>
      <c r="QQK191" s="325"/>
      <c r="QQL191" s="62"/>
      <c r="QQM191" s="325"/>
      <c r="QQN191" s="325"/>
      <c r="QQO191" s="325"/>
      <c r="QQP191" s="325"/>
      <c r="QQQ191" s="325"/>
      <c r="QQR191" s="325"/>
      <c r="QQS191" s="325"/>
      <c r="QQT191" s="325"/>
      <c r="QQU191" s="325"/>
      <c r="QQV191" s="325"/>
      <c r="QQW191" s="325"/>
      <c r="QQX191" s="325"/>
      <c r="QQY191" s="325"/>
      <c r="QQZ191" s="325"/>
      <c r="QRA191" s="325"/>
      <c r="QRB191" s="325"/>
      <c r="QRC191" s="325"/>
      <c r="QRD191" s="324"/>
      <c r="QRE191" s="62"/>
      <c r="QRF191" s="62"/>
      <c r="QRG191" s="62"/>
      <c r="QRH191" s="62"/>
      <c r="QRI191" s="62"/>
      <c r="QRJ191" s="62"/>
      <c r="QRK191" s="62"/>
      <c r="QRL191" s="62"/>
      <c r="QRM191" s="62"/>
      <c r="QRN191" s="62"/>
      <c r="QRO191" s="325"/>
      <c r="QRP191" s="325"/>
      <c r="QRQ191" s="325"/>
      <c r="QRR191" s="325"/>
      <c r="QRS191" s="62"/>
      <c r="QRT191" s="325"/>
      <c r="QRU191" s="325"/>
      <c r="QRV191" s="325"/>
      <c r="QRW191" s="325"/>
      <c r="QRX191" s="62"/>
      <c r="QRY191" s="325"/>
      <c r="QRZ191" s="325"/>
      <c r="QSA191" s="325"/>
      <c r="QSB191" s="325"/>
      <c r="QSC191" s="325"/>
      <c r="QSD191" s="325"/>
      <c r="QSE191" s="325"/>
      <c r="QSF191" s="325"/>
      <c r="QSG191" s="325"/>
      <c r="QSH191" s="325"/>
      <c r="QSI191" s="325"/>
      <c r="QSJ191" s="325"/>
      <c r="QSK191" s="325"/>
      <c r="QSL191" s="325"/>
      <c r="QSM191" s="325"/>
      <c r="QSN191" s="325"/>
      <c r="QSO191" s="325"/>
      <c r="QSP191" s="324"/>
      <c r="QSQ191" s="62"/>
      <c r="QSR191" s="62"/>
      <c r="QSS191" s="62"/>
      <c r="QST191" s="62"/>
      <c r="QSU191" s="62"/>
      <c r="QSV191" s="62"/>
      <c r="QSW191" s="62"/>
      <c r="QSX191" s="62"/>
      <c r="QSY191" s="62"/>
      <c r="QSZ191" s="62"/>
      <c r="QTA191" s="325"/>
      <c r="QTB191" s="325"/>
      <c r="QTC191" s="325"/>
      <c r="QTD191" s="325"/>
      <c r="QTE191" s="62"/>
      <c r="QTF191" s="325"/>
      <c r="QTG191" s="325"/>
      <c r="QTH191" s="325"/>
      <c r="QTI191" s="325"/>
      <c r="QTJ191" s="62"/>
      <c r="QTK191" s="325"/>
      <c r="QTL191" s="325"/>
      <c r="QTM191" s="325"/>
      <c r="QTN191" s="325"/>
      <c r="QTO191" s="325"/>
      <c r="QTP191" s="325"/>
      <c r="QTQ191" s="325"/>
      <c r="QTR191" s="325"/>
      <c r="QTS191" s="325"/>
      <c r="QTT191" s="325"/>
      <c r="QTU191" s="325"/>
      <c r="QTV191" s="325"/>
      <c r="QTW191" s="325"/>
      <c r="QTX191" s="325"/>
      <c r="QTY191" s="325"/>
      <c r="QTZ191" s="325"/>
      <c r="QUA191" s="325"/>
      <c r="QUB191" s="324"/>
      <c r="QUC191" s="62"/>
      <c r="QUD191" s="62"/>
      <c r="QUE191" s="62"/>
      <c r="QUF191" s="62"/>
      <c r="QUG191" s="62"/>
      <c r="QUH191" s="62"/>
      <c r="QUI191" s="62"/>
      <c r="QUJ191" s="62"/>
      <c r="QUK191" s="62"/>
      <c r="QUL191" s="62"/>
      <c r="QUM191" s="325"/>
      <c r="QUN191" s="325"/>
      <c r="QUO191" s="325"/>
      <c r="QUP191" s="325"/>
      <c r="QUQ191" s="62"/>
      <c r="QUR191" s="325"/>
      <c r="QUS191" s="325"/>
      <c r="QUT191" s="325"/>
      <c r="QUU191" s="325"/>
      <c r="QUV191" s="62"/>
      <c r="QUW191" s="325"/>
      <c r="QUX191" s="325"/>
      <c r="QUY191" s="325"/>
      <c r="QUZ191" s="325"/>
      <c r="QVA191" s="325"/>
      <c r="QVB191" s="325"/>
      <c r="QVC191" s="325"/>
      <c r="QVD191" s="325"/>
      <c r="QVE191" s="325"/>
      <c r="QVF191" s="325"/>
      <c r="QVG191" s="325"/>
      <c r="QVH191" s="325"/>
      <c r="QVI191" s="325"/>
      <c r="QVJ191" s="325"/>
      <c r="QVK191" s="325"/>
      <c r="QVL191" s="325"/>
      <c r="QVM191" s="325"/>
      <c r="QVN191" s="324"/>
      <c r="QVO191" s="62"/>
      <c r="QVP191" s="62"/>
      <c r="QVQ191" s="62"/>
      <c r="QVR191" s="62"/>
      <c r="QVS191" s="62"/>
      <c r="QVT191" s="62"/>
      <c r="QVU191" s="62"/>
      <c r="QVV191" s="62"/>
      <c r="QVW191" s="62"/>
      <c r="QVX191" s="62"/>
      <c r="QVY191" s="325"/>
      <c r="QVZ191" s="325"/>
      <c r="QWA191" s="325"/>
      <c r="QWB191" s="325"/>
      <c r="QWC191" s="62"/>
      <c r="QWD191" s="325"/>
      <c r="QWE191" s="325"/>
      <c r="QWF191" s="325"/>
      <c r="QWG191" s="325"/>
      <c r="QWH191" s="62"/>
      <c r="QWI191" s="325"/>
      <c r="QWJ191" s="325"/>
      <c r="QWK191" s="325"/>
      <c r="QWL191" s="325"/>
      <c r="QWM191" s="325"/>
      <c r="QWN191" s="325"/>
      <c r="QWO191" s="325"/>
      <c r="QWP191" s="325"/>
      <c r="QWQ191" s="325"/>
      <c r="QWR191" s="325"/>
      <c r="QWS191" s="325"/>
      <c r="QWT191" s="325"/>
      <c r="QWU191" s="325"/>
      <c r="QWV191" s="325"/>
      <c r="QWW191" s="325"/>
      <c r="QWX191" s="325"/>
      <c r="QWY191" s="325"/>
      <c r="QWZ191" s="324"/>
      <c r="QXA191" s="62"/>
      <c r="QXB191" s="62"/>
      <c r="QXC191" s="62"/>
      <c r="QXD191" s="62"/>
      <c r="QXE191" s="62"/>
      <c r="QXF191" s="62"/>
      <c r="QXG191" s="62"/>
      <c r="QXH191" s="62"/>
      <c r="QXI191" s="62"/>
      <c r="QXJ191" s="62"/>
      <c r="QXK191" s="325"/>
      <c r="QXL191" s="325"/>
      <c r="QXM191" s="325"/>
      <c r="QXN191" s="325"/>
      <c r="QXO191" s="62"/>
      <c r="QXP191" s="325"/>
      <c r="QXQ191" s="325"/>
      <c r="QXR191" s="325"/>
      <c r="QXS191" s="325"/>
      <c r="QXT191" s="62"/>
      <c r="QXU191" s="325"/>
      <c r="QXV191" s="325"/>
      <c r="QXW191" s="325"/>
      <c r="QXX191" s="325"/>
      <c r="QXY191" s="325"/>
      <c r="QXZ191" s="325"/>
      <c r="QYA191" s="325"/>
      <c r="QYB191" s="325"/>
      <c r="QYC191" s="325"/>
      <c r="QYD191" s="325"/>
      <c r="QYE191" s="325"/>
      <c r="QYF191" s="325"/>
      <c r="QYG191" s="325"/>
      <c r="QYH191" s="325"/>
      <c r="QYI191" s="325"/>
      <c r="QYJ191" s="325"/>
      <c r="QYK191" s="325"/>
      <c r="QYL191" s="324"/>
      <c r="QYM191" s="62"/>
      <c r="QYN191" s="62"/>
      <c r="QYO191" s="62"/>
      <c r="QYP191" s="62"/>
      <c r="QYQ191" s="62"/>
      <c r="QYR191" s="62"/>
      <c r="QYS191" s="62"/>
      <c r="QYT191" s="62"/>
      <c r="QYU191" s="62"/>
      <c r="QYV191" s="62"/>
      <c r="QYW191" s="325"/>
      <c r="QYX191" s="325"/>
      <c r="QYY191" s="325"/>
      <c r="QYZ191" s="325"/>
      <c r="QZA191" s="62"/>
      <c r="QZB191" s="325"/>
      <c r="QZC191" s="325"/>
      <c r="QZD191" s="325"/>
      <c r="QZE191" s="325"/>
      <c r="QZF191" s="62"/>
      <c r="QZG191" s="325"/>
      <c r="QZH191" s="325"/>
      <c r="QZI191" s="325"/>
      <c r="QZJ191" s="325"/>
      <c r="QZK191" s="325"/>
      <c r="QZL191" s="325"/>
      <c r="QZM191" s="325"/>
      <c r="QZN191" s="325"/>
      <c r="QZO191" s="325"/>
      <c r="QZP191" s="325"/>
      <c r="QZQ191" s="325"/>
      <c r="QZR191" s="325"/>
      <c r="QZS191" s="325"/>
      <c r="QZT191" s="325"/>
      <c r="QZU191" s="325"/>
      <c r="QZV191" s="325"/>
      <c r="QZW191" s="325"/>
      <c r="QZX191" s="324"/>
      <c r="QZY191" s="62"/>
      <c r="QZZ191" s="62"/>
      <c r="RAA191" s="62"/>
      <c r="RAB191" s="62"/>
      <c r="RAC191" s="62"/>
      <c r="RAD191" s="62"/>
      <c r="RAE191" s="62"/>
      <c r="RAF191" s="62"/>
      <c r="RAG191" s="62"/>
      <c r="RAH191" s="62"/>
      <c r="RAI191" s="325"/>
      <c r="RAJ191" s="325"/>
      <c r="RAK191" s="325"/>
      <c r="RAL191" s="325"/>
      <c r="RAM191" s="62"/>
      <c r="RAN191" s="325"/>
      <c r="RAO191" s="325"/>
      <c r="RAP191" s="325"/>
      <c r="RAQ191" s="325"/>
      <c r="RAR191" s="62"/>
      <c r="RAS191" s="325"/>
      <c r="RAT191" s="325"/>
      <c r="RAU191" s="325"/>
      <c r="RAV191" s="325"/>
      <c r="RAW191" s="325"/>
      <c r="RAX191" s="325"/>
      <c r="RAY191" s="325"/>
      <c r="RAZ191" s="325"/>
      <c r="RBA191" s="325"/>
      <c r="RBB191" s="325"/>
      <c r="RBC191" s="325"/>
      <c r="RBD191" s="325"/>
      <c r="RBE191" s="325"/>
      <c r="RBF191" s="325"/>
      <c r="RBG191" s="325"/>
      <c r="RBH191" s="325"/>
      <c r="RBI191" s="325"/>
      <c r="RBJ191" s="324"/>
      <c r="RBK191" s="62"/>
      <c r="RBL191" s="62"/>
      <c r="RBM191" s="62"/>
      <c r="RBN191" s="62"/>
      <c r="RBO191" s="62"/>
      <c r="RBP191" s="62"/>
      <c r="RBQ191" s="62"/>
      <c r="RBR191" s="62"/>
      <c r="RBS191" s="62"/>
      <c r="RBT191" s="62"/>
      <c r="RBU191" s="325"/>
      <c r="RBV191" s="325"/>
      <c r="RBW191" s="325"/>
      <c r="RBX191" s="325"/>
      <c r="RBY191" s="62"/>
      <c r="RBZ191" s="325"/>
      <c r="RCA191" s="325"/>
      <c r="RCB191" s="325"/>
      <c r="RCC191" s="325"/>
      <c r="RCD191" s="62"/>
      <c r="RCE191" s="325"/>
      <c r="RCF191" s="325"/>
      <c r="RCG191" s="325"/>
      <c r="RCH191" s="325"/>
      <c r="RCI191" s="325"/>
      <c r="RCJ191" s="325"/>
      <c r="RCK191" s="325"/>
      <c r="RCL191" s="325"/>
      <c r="RCM191" s="325"/>
      <c r="RCN191" s="325"/>
      <c r="RCO191" s="325"/>
      <c r="RCP191" s="325"/>
      <c r="RCQ191" s="325"/>
      <c r="RCR191" s="325"/>
      <c r="RCS191" s="325"/>
      <c r="RCT191" s="325"/>
      <c r="RCU191" s="325"/>
      <c r="RCV191" s="324"/>
      <c r="RCW191" s="62"/>
      <c r="RCX191" s="62"/>
      <c r="RCY191" s="62"/>
      <c r="RCZ191" s="62"/>
      <c r="RDA191" s="62"/>
      <c r="RDB191" s="62"/>
      <c r="RDC191" s="62"/>
      <c r="RDD191" s="62"/>
      <c r="RDE191" s="62"/>
      <c r="RDF191" s="62"/>
      <c r="RDG191" s="325"/>
      <c r="RDH191" s="325"/>
      <c r="RDI191" s="325"/>
      <c r="RDJ191" s="325"/>
      <c r="RDK191" s="62"/>
      <c r="RDL191" s="325"/>
      <c r="RDM191" s="325"/>
      <c r="RDN191" s="325"/>
      <c r="RDO191" s="325"/>
      <c r="RDP191" s="62"/>
      <c r="RDQ191" s="325"/>
      <c r="RDR191" s="325"/>
      <c r="RDS191" s="325"/>
      <c r="RDT191" s="325"/>
      <c r="RDU191" s="325"/>
      <c r="RDV191" s="325"/>
      <c r="RDW191" s="325"/>
      <c r="RDX191" s="325"/>
      <c r="RDY191" s="325"/>
      <c r="RDZ191" s="325"/>
      <c r="REA191" s="325"/>
      <c r="REB191" s="325"/>
      <c r="REC191" s="325"/>
      <c r="RED191" s="325"/>
      <c r="REE191" s="325"/>
      <c r="REF191" s="325"/>
      <c r="REG191" s="325"/>
      <c r="REH191" s="324"/>
      <c r="REI191" s="62"/>
      <c r="REJ191" s="62"/>
      <c r="REK191" s="62"/>
      <c r="REL191" s="62"/>
      <c r="REM191" s="62"/>
      <c r="REN191" s="62"/>
      <c r="REO191" s="62"/>
      <c r="REP191" s="62"/>
      <c r="REQ191" s="62"/>
      <c r="RER191" s="62"/>
      <c r="RES191" s="325"/>
      <c r="RET191" s="325"/>
      <c r="REU191" s="325"/>
      <c r="REV191" s="325"/>
      <c r="REW191" s="62"/>
      <c r="REX191" s="325"/>
      <c r="REY191" s="325"/>
      <c r="REZ191" s="325"/>
      <c r="RFA191" s="325"/>
      <c r="RFB191" s="62"/>
      <c r="RFC191" s="325"/>
      <c r="RFD191" s="325"/>
      <c r="RFE191" s="325"/>
      <c r="RFF191" s="325"/>
      <c r="RFG191" s="325"/>
      <c r="RFH191" s="325"/>
      <c r="RFI191" s="325"/>
      <c r="RFJ191" s="325"/>
      <c r="RFK191" s="325"/>
      <c r="RFL191" s="325"/>
      <c r="RFM191" s="325"/>
      <c r="RFN191" s="325"/>
      <c r="RFO191" s="325"/>
      <c r="RFP191" s="325"/>
      <c r="RFQ191" s="325"/>
      <c r="RFR191" s="325"/>
      <c r="RFS191" s="325"/>
      <c r="RFT191" s="324"/>
      <c r="RFU191" s="62"/>
      <c r="RFV191" s="62"/>
      <c r="RFW191" s="62"/>
      <c r="RFX191" s="62"/>
      <c r="RFY191" s="62"/>
      <c r="RFZ191" s="62"/>
      <c r="RGA191" s="62"/>
      <c r="RGB191" s="62"/>
      <c r="RGC191" s="62"/>
      <c r="RGD191" s="62"/>
      <c r="RGE191" s="325"/>
      <c r="RGF191" s="325"/>
      <c r="RGG191" s="325"/>
      <c r="RGH191" s="325"/>
      <c r="RGI191" s="62"/>
      <c r="RGJ191" s="325"/>
      <c r="RGK191" s="325"/>
      <c r="RGL191" s="325"/>
      <c r="RGM191" s="325"/>
      <c r="RGN191" s="62"/>
      <c r="RGO191" s="325"/>
      <c r="RGP191" s="325"/>
      <c r="RGQ191" s="325"/>
      <c r="RGR191" s="325"/>
      <c r="RGS191" s="325"/>
      <c r="RGT191" s="325"/>
      <c r="RGU191" s="325"/>
      <c r="RGV191" s="325"/>
      <c r="RGW191" s="325"/>
      <c r="RGX191" s="325"/>
      <c r="RGY191" s="325"/>
      <c r="RGZ191" s="325"/>
      <c r="RHA191" s="325"/>
      <c r="RHB191" s="325"/>
      <c r="RHC191" s="325"/>
      <c r="RHD191" s="325"/>
      <c r="RHE191" s="325"/>
      <c r="RHF191" s="324"/>
      <c r="RHG191" s="62"/>
      <c r="RHH191" s="62"/>
      <c r="RHI191" s="62"/>
      <c r="RHJ191" s="62"/>
      <c r="RHK191" s="62"/>
      <c r="RHL191" s="62"/>
      <c r="RHM191" s="62"/>
      <c r="RHN191" s="62"/>
      <c r="RHO191" s="62"/>
      <c r="RHP191" s="62"/>
      <c r="RHQ191" s="325"/>
      <c r="RHR191" s="325"/>
      <c r="RHS191" s="325"/>
      <c r="RHT191" s="325"/>
      <c r="RHU191" s="62"/>
      <c r="RHV191" s="325"/>
      <c r="RHW191" s="325"/>
      <c r="RHX191" s="325"/>
      <c r="RHY191" s="325"/>
      <c r="RHZ191" s="62"/>
      <c r="RIA191" s="325"/>
      <c r="RIB191" s="325"/>
      <c r="RIC191" s="325"/>
      <c r="RID191" s="325"/>
      <c r="RIE191" s="325"/>
      <c r="RIF191" s="325"/>
      <c r="RIG191" s="325"/>
      <c r="RIH191" s="325"/>
      <c r="RII191" s="325"/>
      <c r="RIJ191" s="325"/>
      <c r="RIK191" s="325"/>
      <c r="RIL191" s="325"/>
      <c r="RIM191" s="325"/>
      <c r="RIN191" s="325"/>
      <c r="RIO191" s="325"/>
      <c r="RIP191" s="325"/>
      <c r="RIQ191" s="325"/>
      <c r="RIR191" s="324"/>
      <c r="RIS191" s="62"/>
      <c r="RIT191" s="62"/>
      <c r="RIU191" s="62"/>
      <c r="RIV191" s="62"/>
      <c r="RIW191" s="62"/>
      <c r="RIX191" s="62"/>
      <c r="RIY191" s="62"/>
      <c r="RIZ191" s="62"/>
      <c r="RJA191" s="62"/>
      <c r="RJB191" s="62"/>
      <c r="RJC191" s="325"/>
      <c r="RJD191" s="325"/>
      <c r="RJE191" s="325"/>
      <c r="RJF191" s="325"/>
      <c r="RJG191" s="62"/>
      <c r="RJH191" s="325"/>
      <c r="RJI191" s="325"/>
      <c r="RJJ191" s="325"/>
      <c r="RJK191" s="325"/>
      <c r="RJL191" s="62"/>
      <c r="RJM191" s="325"/>
      <c r="RJN191" s="325"/>
      <c r="RJO191" s="325"/>
      <c r="RJP191" s="325"/>
      <c r="RJQ191" s="325"/>
      <c r="RJR191" s="325"/>
      <c r="RJS191" s="325"/>
      <c r="RJT191" s="325"/>
      <c r="RJU191" s="325"/>
      <c r="RJV191" s="325"/>
      <c r="RJW191" s="325"/>
      <c r="RJX191" s="325"/>
      <c r="RJY191" s="325"/>
      <c r="RJZ191" s="325"/>
      <c r="RKA191" s="325"/>
      <c r="RKB191" s="325"/>
      <c r="RKC191" s="325"/>
      <c r="RKD191" s="324"/>
      <c r="RKE191" s="62"/>
      <c r="RKF191" s="62"/>
      <c r="RKG191" s="62"/>
      <c r="RKH191" s="62"/>
      <c r="RKI191" s="62"/>
      <c r="RKJ191" s="62"/>
      <c r="RKK191" s="62"/>
      <c r="RKL191" s="62"/>
      <c r="RKM191" s="62"/>
      <c r="RKN191" s="62"/>
      <c r="RKO191" s="325"/>
      <c r="RKP191" s="325"/>
      <c r="RKQ191" s="325"/>
      <c r="RKR191" s="325"/>
      <c r="RKS191" s="62"/>
      <c r="RKT191" s="325"/>
      <c r="RKU191" s="325"/>
      <c r="RKV191" s="325"/>
      <c r="RKW191" s="325"/>
      <c r="RKX191" s="62"/>
      <c r="RKY191" s="325"/>
      <c r="RKZ191" s="325"/>
      <c r="RLA191" s="325"/>
      <c r="RLB191" s="325"/>
      <c r="RLC191" s="325"/>
      <c r="RLD191" s="325"/>
      <c r="RLE191" s="325"/>
      <c r="RLF191" s="325"/>
      <c r="RLG191" s="325"/>
      <c r="RLH191" s="325"/>
      <c r="RLI191" s="325"/>
      <c r="RLJ191" s="325"/>
      <c r="RLK191" s="325"/>
      <c r="RLL191" s="325"/>
      <c r="RLM191" s="325"/>
      <c r="RLN191" s="325"/>
      <c r="RLO191" s="325"/>
      <c r="RLP191" s="324"/>
      <c r="RLQ191" s="62"/>
      <c r="RLR191" s="62"/>
      <c r="RLS191" s="62"/>
      <c r="RLT191" s="62"/>
      <c r="RLU191" s="62"/>
      <c r="RLV191" s="62"/>
      <c r="RLW191" s="62"/>
      <c r="RLX191" s="62"/>
      <c r="RLY191" s="62"/>
      <c r="RLZ191" s="62"/>
      <c r="RMA191" s="325"/>
      <c r="RMB191" s="325"/>
      <c r="RMC191" s="325"/>
      <c r="RMD191" s="325"/>
      <c r="RME191" s="62"/>
      <c r="RMF191" s="325"/>
      <c r="RMG191" s="325"/>
      <c r="RMH191" s="325"/>
      <c r="RMI191" s="325"/>
      <c r="RMJ191" s="62"/>
      <c r="RMK191" s="325"/>
      <c r="RML191" s="325"/>
      <c r="RMM191" s="325"/>
      <c r="RMN191" s="325"/>
      <c r="RMO191" s="325"/>
      <c r="RMP191" s="325"/>
      <c r="RMQ191" s="325"/>
      <c r="RMR191" s="325"/>
      <c r="RMS191" s="325"/>
      <c r="RMT191" s="325"/>
      <c r="RMU191" s="325"/>
      <c r="RMV191" s="325"/>
      <c r="RMW191" s="325"/>
      <c r="RMX191" s="325"/>
      <c r="RMY191" s="325"/>
      <c r="RMZ191" s="325"/>
      <c r="RNA191" s="325"/>
      <c r="RNB191" s="324"/>
      <c r="RNC191" s="62"/>
      <c r="RND191" s="62"/>
      <c r="RNE191" s="62"/>
      <c r="RNF191" s="62"/>
      <c r="RNG191" s="62"/>
      <c r="RNH191" s="62"/>
      <c r="RNI191" s="62"/>
      <c r="RNJ191" s="62"/>
      <c r="RNK191" s="62"/>
      <c r="RNL191" s="62"/>
      <c r="RNM191" s="325"/>
      <c r="RNN191" s="325"/>
      <c r="RNO191" s="325"/>
      <c r="RNP191" s="325"/>
      <c r="RNQ191" s="62"/>
      <c r="RNR191" s="325"/>
      <c r="RNS191" s="325"/>
      <c r="RNT191" s="325"/>
      <c r="RNU191" s="325"/>
      <c r="RNV191" s="62"/>
      <c r="RNW191" s="325"/>
      <c r="RNX191" s="325"/>
      <c r="RNY191" s="325"/>
      <c r="RNZ191" s="325"/>
      <c r="ROA191" s="325"/>
      <c r="ROB191" s="325"/>
      <c r="ROC191" s="325"/>
      <c r="ROD191" s="325"/>
      <c r="ROE191" s="325"/>
      <c r="ROF191" s="325"/>
      <c r="ROG191" s="325"/>
      <c r="ROH191" s="325"/>
      <c r="ROI191" s="325"/>
      <c r="ROJ191" s="325"/>
      <c r="ROK191" s="325"/>
      <c r="ROL191" s="325"/>
      <c r="ROM191" s="325"/>
      <c r="RON191" s="324"/>
      <c r="ROO191" s="62"/>
      <c r="ROP191" s="62"/>
      <c r="ROQ191" s="62"/>
      <c r="ROR191" s="62"/>
      <c r="ROS191" s="62"/>
      <c r="ROT191" s="62"/>
      <c r="ROU191" s="62"/>
      <c r="ROV191" s="62"/>
      <c r="ROW191" s="62"/>
      <c r="ROX191" s="62"/>
      <c r="ROY191" s="325"/>
      <c r="ROZ191" s="325"/>
      <c r="RPA191" s="325"/>
      <c r="RPB191" s="325"/>
      <c r="RPC191" s="62"/>
      <c r="RPD191" s="325"/>
      <c r="RPE191" s="325"/>
      <c r="RPF191" s="325"/>
      <c r="RPG191" s="325"/>
      <c r="RPH191" s="62"/>
      <c r="RPI191" s="325"/>
      <c r="RPJ191" s="325"/>
      <c r="RPK191" s="325"/>
      <c r="RPL191" s="325"/>
      <c r="RPM191" s="325"/>
      <c r="RPN191" s="325"/>
      <c r="RPO191" s="325"/>
      <c r="RPP191" s="325"/>
      <c r="RPQ191" s="325"/>
      <c r="RPR191" s="325"/>
      <c r="RPS191" s="325"/>
      <c r="RPT191" s="325"/>
      <c r="RPU191" s="325"/>
      <c r="RPV191" s="325"/>
      <c r="RPW191" s="325"/>
      <c r="RPX191" s="325"/>
      <c r="RPY191" s="325"/>
      <c r="RPZ191" s="324"/>
      <c r="RQA191" s="62"/>
      <c r="RQB191" s="62"/>
      <c r="RQC191" s="62"/>
      <c r="RQD191" s="62"/>
      <c r="RQE191" s="62"/>
      <c r="RQF191" s="62"/>
      <c r="RQG191" s="62"/>
      <c r="RQH191" s="62"/>
      <c r="RQI191" s="62"/>
      <c r="RQJ191" s="62"/>
      <c r="RQK191" s="325"/>
      <c r="RQL191" s="325"/>
      <c r="RQM191" s="325"/>
      <c r="RQN191" s="325"/>
      <c r="RQO191" s="62"/>
      <c r="RQP191" s="325"/>
      <c r="RQQ191" s="325"/>
      <c r="RQR191" s="325"/>
      <c r="RQS191" s="325"/>
      <c r="RQT191" s="62"/>
      <c r="RQU191" s="325"/>
      <c r="RQV191" s="325"/>
      <c r="RQW191" s="325"/>
      <c r="RQX191" s="325"/>
      <c r="RQY191" s="325"/>
      <c r="RQZ191" s="325"/>
      <c r="RRA191" s="325"/>
      <c r="RRB191" s="325"/>
      <c r="RRC191" s="325"/>
      <c r="RRD191" s="325"/>
      <c r="RRE191" s="325"/>
      <c r="RRF191" s="325"/>
      <c r="RRG191" s="325"/>
      <c r="RRH191" s="325"/>
      <c r="RRI191" s="325"/>
      <c r="RRJ191" s="325"/>
      <c r="RRK191" s="325"/>
      <c r="RRL191" s="324"/>
      <c r="RRM191" s="62"/>
      <c r="RRN191" s="62"/>
      <c r="RRO191" s="62"/>
      <c r="RRP191" s="62"/>
      <c r="RRQ191" s="62"/>
      <c r="RRR191" s="62"/>
      <c r="RRS191" s="62"/>
      <c r="RRT191" s="62"/>
      <c r="RRU191" s="62"/>
      <c r="RRV191" s="62"/>
      <c r="RRW191" s="325"/>
      <c r="RRX191" s="325"/>
      <c r="RRY191" s="325"/>
      <c r="RRZ191" s="325"/>
      <c r="RSA191" s="62"/>
      <c r="RSB191" s="325"/>
      <c r="RSC191" s="325"/>
      <c r="RSD191" s="325"/>
      <c r="RSE191" s="325"/>
      <c r="RSF191" s="62"/>
      <c r="RSG191" s="325"/>
      <c r="RSH191" s="325"/>
      <c r="RSI191" s="325"/>
      <c r="RSJ191" s="325"/>
      <c r="RSK191" s="325"/>
      <c r="RSL191" s="325"/>
      <c r="RSM191" s="325"/>
      <c r="RSN191" s="325"/>
      <c r="RSO191" s="325"/>
      <c r="RSP191" s="325"/>
      <c r="RSQ191" s="325"/>
      <c r="RSR191" s="325"/>
      <c r="RSS191" s="325"/>
      <c r="RST191" s="325"/>
      <c r="RSU191" s="325"/>
      <c r="RSV191" s="325"/>
      <c r="RSW191" s="325"/>
      <c r="RSX191" s="324"/>
      <c r="RSY191" s="62"/>
      <c r="RSZ191" s="62"/>
      <c r="RTA191" s="62"/>
      <c r="RTB191" s="62"/>
      <c r="RTC191" s="62"/>
      <c r="RTD191" s="62"/>
      <c r="RTE191" s="62"/>
      <c r="RTF191" s="62"/>
      <c r="RTG191" s="62"/>
      <c r="RTH191" s="62"/>
      <c r="RTI191" s="325"/>
      <c r="RTJ191" s="325"/>
      <c r="RTK191" s="325"/>
      <c r="RTL191" s="325"/>
      <c r="RTM191" s="62"/>
      <c r="RTN191" s="325"/>
      <c r="RTO191" s="325"/>
      <c r="RTP191" s="325"/>
      <c r="RTQ191" s="325"/>
      <c r="RTR191" s="62"/>
      <c r="RTS191" s="325"/>
      <c r="RTT191" s="325"/>
      <c r="RTU191" s="325"/>
      <c r="RTV191" s="325"/>
      <c r="RTW191" s="325"/>
      <c r="RTX191" s="325"/>
      <c r="RTY191" s="325"/>
      <c r="RTZ191" s="325"/>
      <c r="RUA191" s="325"/>
      <c r="RUB191" s="325"/>
      <c r="RUC191" s="325"/>
      <c r="RUD191" s="325"/>
      <c r="RUE191" s="325"/>
      <c r="RUF191" s="325"/>
      <c r="RUG191" s="325"/>
      <c r="RUH191" s="325"/>
      <c r="RUI191" s="325"/>
      <c r="RUJ191" s="324"/>
      <c r="RUK191" s="62"/>
      <c r="RUL191" s="62"/>
      <c r="RUM191" s="62"/>
      <c r="RUN191" s="62"/>
      <c r="RUO191" s="62"/>
      <c r="RUP191" s="62"/>
      <c r="RUQ191" s="62"/>
      <c r="RUR191" s="62"/>
      <c r="RUS191" s="62"/>
      <c r="RUT191" s="62"/>
      <c r="RUU191" s="325"/>
      <c r="RUV191" s="325"/>
      <c r="RUW191" s="325"/>
      <c r="RUX191" s="325"/>
      <c r="RUY191" s="62"/>
      <c r="RUZ191" s="325"/>
      <c r="RVA191" s="325"/>
      <c r="RVB191" s="325"/>
      <c r="RVC191" s="325"/>
      <c r="RVD191" s="62"/>
      <c r="RVE191" s="325"/>
      <c r="RVF191" s="325"/>
      <c r="RVG191" s="325"/>
      <c r="RVH191" s="325"/>
      <c r="RVI191" s="325"/>
      <c r="RVJ191" s="325"/>
      <c r="RVK191" s="325"/>
      <c r="RVL191" s="325"/>
      <c r="RVM191" s="325"/>
      <c r="RVN191" s="325"/>
      <c r="RVO191" s="325"/>
      <c r="RVP191" s="325"/>
      <c r="RVQ191" s="325"/>
      <c r="RVR191" s="325"/>
      <c r="RVS191" s="325"/>
      <c r="RVT191" s="325"/>
      <c r="RVU191" s="325"/>
      <c r="RVV191" s="324"/>
      <c r="RVW191" s="62"/>
      <c r="RVX191" s="62"/>
      <c r="RVY191" s="62"/>
      <c r="RVZ191" s="62"/>
      <c r="RWA191" s="62"/>
      <c r="RWB191" s="62"/>
      <c r="RWC191" s="62"/>
      <c r="RWD191" s="62"/>
      <c r="RWE191" s="62"/>
      <c r="RWF191" s="62"/>
      <c r="RWG191" s="325"/>
      <c r="RWH191" s="325"/>
      <c r="RWI191" s="325"/>
      <c r="RWJ191" s="325"/>
      <c r="RWK191" s="62"/>
      <c r="RWL191" s="325"/>
      <c r="RWM191" s="325"/>
      <c r="RWN191" s="325"/>
      <c r="RWO191" s="325"/>
      <c r="RWP191" s="62"/>
      <c r="RWQ191" s="325"/>
      <c r="RWR191" s="325"/>
      <c r="RWS191" s="325"/>
      <c r="RWT191" s="325"/>
      <c r="RWU191" s="325"/>
      <c r="RWV191" s="325"/>
      <c r="RWW191" s="325"/>
      <c r="RWX191" s="325"/>
      <c r="RWY191" s="325"/>
      <c r="RWZ191" s="325"/>
      <c r="RXA191" s="325"/>
      <c r="RXB191" s="325"/>
      <c r="RXC191" s="325"/>
      <c r="RXD191" s="325"/>
      <c r="RXE191" s="325"/>
      <c r="RXF191" s="325"/>
      <c r="RXG191" s="325"/>
      <c r="RXH191" s="324"/>
      <c r="RXI191" s="62"/>
      <c r="RXJ191" s="62"/>
      <c r="RXK191" s="62"/>
      <c r="RXL191" s="62"/>
      <c r="RXM191" s="62"/>
      <c r="RXN191" s="62"/>
      <c r="RXO191" s="62"/>
      <c r="RXP191" s="62"/>
      <c r="RXQ191" s="62"/>
      <c r="RXR191" s="62"/>
      <c r="RXS191" s="325"/>
      <c r="RXT191" s="325"/>
      <c r="RXU191" s="325"/>
      <c r="RXV191" s="325"/>
      <c r="RXW191" s="62"/>
      <c r="RXX191" s="325"/>
      <c r="RXY191" s="325"/>
      <c r="RXZ191" s="325"/>
      <c r="RYA191" s="325"/>
      <c r="RYB191" s="62"/>
      <c r="RYC191" s="325"/>
      <c r="RYD191" s="325"/>
      <c r="RYE191" s="325"/>
      <c r="RYF191" s="325"/>
      <c r="RYG191" s="325"/>
      <c r="RYH191" s="325"/>
      <c r="RYI191" s="325"/>
      <c r="RYJ191" s="325"/>
      <c r="RYK191" s="325"/>
      <c r="RYL191" s="325"/>
      <c r="RYM191" s="325"/>
      <c r="RYN191" s="325"/>
      <c r="RYO191" s="325"/>
      <c r="RYP191" s="325"/>
      <c r="RYQ191" s="325"/>
      <c r="RYR191" s="325"/>
      <c r="RYS191" s="325"/>
      <c r="RYT191" s="324"/>
      <c r="RYU191" s="62"/>
      <c r="RYV191" s="62"/>
      <c r="RYW191" s="62"/>
      <c r="RYX191" s="62"/>
      <c r="RYY191" s="62"/>
      <c r="RYZ191" s="62"/>
      <c r="RZA191" s="62"/>
      <c r="RZB191" s="62"/>
      <c r="RZC191" s="62"/>
      <c r="RZD191" s="62"/>
      <c r="RZE191" s="325"/>
      <c r="RZF191" s="325"/>
      <c r="RZG191" s="325"/>
      <c r="RZH191" s="325"/>
      <c r="RZI191" s="62"/>
      <c r="RZJ191" s="325"/>
      <c r="RZK191" s="325"/>
      <c r="RZL191" s="325"/>
      <c r="RZM191" s="325"/>
      <c r="RZN191" s="62"/>
      <c r="RZO191" s="325"/>
      <c r="RZP191" s="325"/>
      <c r="RZQ191" s="325"/>
      <c r="RZR191" s="325"/>
      <c r="RZS191" s="325"/>
      <c r="RZT191" s="325"/>
      <c r="RZU191" s="325"/>
      <c r="RZV191" s="325"/>
      <c r="RZW191" s="325"/>
      <c r="RZX191" s="325"/>
      <c r="RZY191" s="325"/>
      <c r="RZZ191" s="325"/>
      <c r="SAA191" s="325"/>
      <c r="SAB191" s="325"/>
      <c r="SAC191" s="325"/>
      <c r="SAD191" s="325"/>
      <c r="SAE191" s="325"/>
      <c r="SAF191" s="324"/>
      <c r="SAG191" s="62"/>
      <c r="SAH191" s="62"/>
      <c r="SAI191" s="62"/>
      <c r="SAJ191" s="62"/>
      <c r="SAK191" s="62"/>
      <c r="SAL191" s="62"/>
      <c r="SAM191" s="62"/>
      <c r="SAN191" s="62"/>
      <c r="SAO191" s="62"/>
      <c r="SAP191" s="62"/>
      <c r="SAQ191" s="325"/>
      <c r="SAR191" s="325"/>
      <c r="SAS191" s="325"/>
      <c r="SAT191" s="325"/>
      <c r="SAU191" s="62"/>
      <c r="SAV191" s="325"/>
      <c r="SAW191" s="325"/>
      <c r="SAX191" s="325"/>
      <c r="SAY191" s="325"/>
      <c r="SAZ191" s="62"/>
      <c r="SBA191" s="325"/>
      <c r="SBB191" s="325"/>
      <c r="SBC191" s="325"/>
      <c r="SBD191" s="325"/>
      <c r="SBE191" s="325"/>
      <c r="SBF191" s="325"/>
      <c r="SBG191" s="325"/>
      <c r="SBH191" s="325"/>
      <c r="SBI191" s="325"/>
      <c r="SBJ191" s="325"/>
      <c r="SBK191" s="325"/>
      <c r="SBL191" s="325"/>
      <c r="SBM191" s="325"/>
      <c r="SBN191" s="325"/>
      <c r="SBO191" s="325"/>
      <c r="SBP191" s="325"/>
      <c r="SBQ191" s="325"/>
      <c r="SBR191" s="324"/>
      <c r="SBS191" s="62"/>
      <c r="SBT191" s="62"/>
      <c r="SBU191" s="62"/>
      <c r="SBV191" s="62"/>
      <c r="SBW191" s="62"/>
      <c r="SBX191" s="62"/>
      <c r="SBY191" s="62"/>
      <c r="SBZ191" s="62"/>
      <c r="SCA191" s="62"/>
      <c r="SCB191" s="62"/>
      <c r="SCC191" s="325"/>
      <c r="SCD191" s="325"/>
      <c r="SCE191" s="325"/>
      <c r="SCF191" s="325"/>
      <c r="SCG191" s="62"/>
      <c r="SCH191" s="325"/>
      <c r="SCI191" s="325"/>
      <c r="SCJ191" s="325"/>
      <c r="SCK191" s="325"/>
      <c r="SCL191" s="62"/>
      <c r="SCM191" s="325"/>
      <c r="SCN191" s="325"/>
      <c r="SCO191" s="325"/>
      <c r="SCP191" s="325"/>
      <c r="SCQ191" s="325"/>
      <c r="SCR191" s="325"/>
      <c r="SCS191" s="325"/>
      <c r="SCT191" s="325"/>
      <c r="SCU191" s="325"/>
      <c r="SCV191" s="325"/>
      <c r="SCW191" s="325"/>
      <c r="SCX191" s="325"/>
      <c r="SCY191" s="325"/>
      <c r="SCZ191" s="325"/>
      <c r="SDA191" s="325"/>
      <c r="SDB191" s="325"/>
      <c r="SDC191" s="325"/>
      <c r="SDD191" s="324"/>
      <c r="SDE191" s="62"/>
      <c r="SDF191" s="62"/>
      <c r="SDG191" s="62"/>
      <c r="SDH191" s="62"/>
      <c r="SDI191" s="62"/>
      <c r="SDJ191" s="62"/>
      <c r="SDK191" s="62"/>
      <c r="SDL191" s="62"/>
      <c r="SDM191" s="62"/>
      <c r="SDN191" s="62"/>
      <c r="SDO191" s="325"/>
      <c r="SDP191" s="325"/>
      <c r="SDQ191" s="325"/>
      <c r="SDR191" s="325"/>
      <c r="SDS191" s="62"/>
      <c r="SDT191" s="325"/>
      <c r="SDU191" s="325"/>
      <c r="SDV191" s="325"/>
      <c r="SDW191" s="325"/>
      <c r="SDX191" s="62"/>
      <c r="SDY191" s="325"/>
      <c r="SDZ191" s="325"/>
      <c r="SEA191" s="325"/>
      <c r="SEB191" s="325"/>
      <c r="SEC191" s="325"/>
      <c r="SED191" s="325"/>
      <c r="SEE191" s="325"/>
      <c r="SEF191" s="325"/>
      <c r="SEG191" s="325"/>
      <c r="SEH191" s="325"/>
      <c r="SEI191" s="325"/>
      <c r="SEJ191" s="325"/>
      <c r="SEK191" s="325"/>
      <c r="SEL191" s="325"/>
      <c r="SEM191" s="325"/>
      <c r="SEN191" s="325"/>
      <c r="SEO191" s="325"/>
      <c r="SEP191" s="324"/>
      <c r="SEQ191" s="62"/>
      <c r="SER191" s="62"/>
      <c r="SES191" s="62"/>
      <c r="SET191" s="62"/>
      <c r="SEU191" s="62"/>
      <c r="SEV191" s="62"/>
      <c r="SEW191" s="62"/>
      <c r="SEX191" s="62"/>
      <c r="SEY191" s="62"/>
      <c r="SEZ191" s="62"/>
      <c r="SFA191" s="325"/>
      <c r="SFB191" s="325"/>
      <c r="SFC191" s="325"/>
      <c r="SFD191" s="325"/>
      <c r="SFE191" s="62"/>
      <c r="SFF191" s="325"/>
      <c r="SFG191" s="325"/>
      <c r="SFH191" s="325"/>
      <c r="SFI191" s="325"/>
      <c r="SFJ191" s="62"/>
      <c r="SFK191" s="325"/>
      <c r="SFL191" s="325"/>
      <c r="SFM191" s="325"/>
      <c r="SFN191" s="325"/>
      <c r="SFO191" s="325"/>
      <c r="SFP191" s="325"/>
      <c r="SFQ191" s="325"/>
      <c r="SFR191" s="325"/>
      <c r="SFS191" s="325"/>
      <c r="SFT191" s="325"/>
      <c r="SFU191" s="325"/>
      <c r="SFV191" s="325"/>
      <c r="SFW191" s="325"/>
      <c r="SFX191" s="325"/>
      <c r="SFY191" s="325"/>
      <c r="SFZ191" s="325"/>
      <c r="SGA191" s="325"/>
      <c r="SGB191" s="324"/>
      <c r="SGC191" s="62"/>
      <c r="SGD191" s="62"/>
      <c r="SGE191" s="62"/>
      <c r="SGF191" s="62"/>
      <c r="SGG191" s="62"/>
      <c r="SGH191" s="62"/>
      <c r="SGI191" s="62"/>
      <c r="SGJ191" s="62"/>
      <c r="SGK191" s="62"/>
      <c r="SGL191" s="62"/>
      <c r="SGM191" s="325"/>
      <c r="SGN191" s="325"/>
      <c r="SGO191" s="325"/>
      <c r="SGP191" s="325"/>
      <c r="SGQ191" s="62"/>
      <c r="SGR191" s="325"/>
      <c r="SGS191" s="325"/>
      <c r="SGT191" s="325"/>
      <c r="SGU191" s="325"/>
      <c r="SGV191" s="62"/>
      <c r="SGW191" s="325"/>
      <c r="SGX191" s="325"/>
      <c r="SGY191" s="325"/>
      <c r="SGZ191" s="325"/>
      <c r="SHA191" s="325"/>
      <c r="SHB191" s="325"/>
      <c r="SHC191" s="325"/>
      <c r="SHD191" s="325"/>
      <c r="SHE191" s="325"/>
      <c r="SHF191" s="325"/>
      <c r="SHG191" s="325"/>
      <c r="SHH191" s="325"/>
      <c r="SHI191" s="325"/>
      <c r="SHJ191" s="325"/>
      <c r="SHK191" s="325"/>
      <c r="SHL191" s="325"/>
      <c r="SHM191" s="325"/>
      <c r="SHN191" s="324"/>
      <c r="SHO191" s="62"/>
      <c r="SHP191" s="62"/>
      <c r="SHQ191" s="62"/>
      <c r="SHR191" s="62"/>
      <c r="SHS191" s="62"/>
      <c r="SHT191" s="62"/>
      <c r="SHU191" s="62"/>
      <c r="SHV191" s="62"/>
      <c r="SHW191" s="62"/>
      <c r="SHX191" s="62"/>
      <c r="SHY191" s="325"/>
      <c r="SHZ191" s="325"/>
      <c r="SIA191" s="325"/>
      <c r="SIB191" s="325"/>
      <c r="SIC191" s="62"/>
      <c r="SID191" s="325"/>
      <c r="SIE191" s="325"/>
      <c r="SIF191" s="325"/>
      <c r="SIG191" s="325"/>
      <c r="SIH191" s="62"/>
      <c r="SII191" s="325"/>
      <c r="SIJ191" s="325"/>
      <c r="SIK191" s="325"/>
      <c r="SIL191" s="325"/>
      <c r="SIM191" s="325"/>
      <c r="SIN191" s="325"/>
      <c r="SIO191" s="325"/>
      <c r="SIP191" s="325"/>
      <c r="SIQ191" s="325"/>
      <c r="SIR191" s="325"/>
      <c r="SIS191" s="325"/>
      <c r="SIT191" s="325"/>
      <c r="SIU191" s="325"/>
      <c r="SIV191" s="325"/>
      <c r="SIW191" s="325"/>
      <c r="SIX191" s="325"/>
      <c r="SIY191" s="325"/>
      <c r="SIZ191" s="324"/>
      <c r="SJA191" s="62"/>
      <c r="SJB191" s="62"/>
      <c r="SJC191" s="62"/>
      <c r="SJD191" s="62"/>
      <c r="SJE191" s="62"/>
      <c r="SJF191" s="62"/>
      <c r="SJG191" s="62"/>
      <c r="SJH191" s="62"/>
      <c r="SJI191" s="62"/>
      <c r="SJJ191" s="62"/>
      <c r="SJK191" s="325"/>
      <c r="SJL191" s="325"/>
      <c r="SJM191" s="325"/>
      <c r="SJN191" s="325"/>
      <c r="SJO191" s="62"/>
      <c r="SJP191" s="325"/>
      <c r="SJQ191" s="325"/>
      <c r="SJR191" s="325"/>
      <c r="SJS191" s="325"/>
      <c r="SJT191" s="62"/>
      <c r="SJU191" s="325"/>
      <c r="SJV191" s="325"/>
      <c r="SJW191" s="325"/>
      <c r="SJX191" s="325"/>
      <c r="SJY191" s="325"/>
      <c r="SJZ191" s="325"/>
      <c r="SKA191" s="325"/>
      <c r="SKB191" s="325"/>
      <c r="SKC191" s="325"/>
      <c r="SKD191" s="325"/>
      <c r="SKE191" s="325"/>
      <c r="SKF191" s="325"/>
      <c r="SKG191" s="325"/>
      <c r="SKH191" s="325"/>
      <c r="SKI191" s="325"/>
      <c r="SKJ191" s="325"/>
      <c r="SKK191" s="325"/>
      <c r="SKL191" s="324"/>
      <c r="SKM191" s="62"/>
      <c r="SKN191" s="62"/>
      <c r="SKO191" s="62"/>
      <c r="SKP191" s="62"/>
      <c r="SKQ191" s="62"/>
      <c r="SKR191" s="62"/>
      <c r="SKS191" s="62"/>
      <c r="SKT191" s="62"/>
      <c r="SKU191" s="62"/>
      <c r="SKV191" s="62"/>
      <c r="SKW191" s="325"/>
      <c r="SKX191" s="325"/>
      <c r="SKY191" s="325"/>
      <c r="SKZ191" s="325"/>
      <c r="SLA191" s="62"/>
      <c r="SLB191" s="325"/>
      <c r="SLC191" s="325"/>
      <c r="SLD191" s="325"/>
      <c r="SLE191" s="325"/>
      <c r="SLF191" s="62"/>
      <c r="SLG191" s="325"/>
      <c r="SLH191" s="325"/>
      <c r="SLI191" s="325"/>
      <c r="SLJ191" s="325"/>
      <c r="SLK191" s="325"/>
      <c r="SLL191" s="325"/>
      <c r="SLM191" s="325"/>
      <c r="SLN191" s="325"/>
      <c r="SLO191" s="325"/>
      <c r="SLP191" s="325"/>
      <c r="SLQ191" s="325"/>
      <c r="SLR191" s="325"/>
      <c r="SLS191" s="325"/>
      <c r="SLT191" s="325"/>
      <c r="SLU191" s="325"/>
      <c r="SLV191" s="325"/>
      <c r="SLW191" s="325"/>
      <c r="SLX191" s="324"/>
      <c r="SLY191" s="62"/>
      <c r="SLZ191" s="62"/>
      <c r="SMA191" s="62"/>
      <c r="SMB191" s="62"/>
      <c r="SMC191" s="62"/>
      <c r="SMD191" s="62"/>
      <c r="SME191" s="62"/>
      <c r="SMF191" s="62"/>
      <c r="SMG191" s="62"/>
      <c r="SMH191" s="62"/>
      <c r="SMI191" s="325"/>
      <c r="SMJ191" s="325"/>
      <c r="SMK191" s="325"/>
      <c r="SML191" s="325"/>
      <c r="SMM191" s="62"/>
      <c r="SMN191" s="325"/>
      <c r="SMO191" s="325"/>
      <c r="SMP191" s="325"/>
      <c r="SMQ191" s="325"/>
      <c r="SMR191" s="62"/>
      <c r="SMS191" s="325"/>
      <c r="SMT191" s="325"/>
      <c r="SMU191" s="325"/>
      <c r="SMV191" s="325"/>
      <c r="SMW191" s="325"/>
      <c r="SMX191" s="325"/>
      <c r="SMY191" s="325"/>
      <c r="SMZ191" s="325"/>
      <c r="SNA191" s="325"/>
      <c r="SNB191" s="325"/>
      <c r="SNC191" s="325"/>
      <c r="SND191" s="325"/>
      <c r="SNE191" s="325"/>
      <c r="SNF191" s="325"/>
      <c r="SNG191" s="325"/>
      <c r="SNH191" s="325"/>
      <c r="SNI191" s="325"/>
      <c r="SNJ191" s="324"/>
      <c r="SNK191" s="62"/>
      <c r="SNL191" s="62"/>
      <c r="SNM191" s="62"/>
      <c r="SNN191" s="62"/>
      <c r="SNO191" s="62"/>
      <c r="SNP191" s="62"/>
      <c r="SNQ191" s="62"/>
      <c r="SNR191" s="62"/>
      <c r="SNS191" s="62"/>
      <c r="SNT191" s="62"/>
      <c r="SNU191" s="325"/>
      <c r="SNV191" s="325"/>
      <c r="SNW191" s="325"/>
      <c r="SNX191" s="325"/>
      <c r="SNY191" s="62"/>
      <c r="SNZ191" s="325"/>
      <c r="SOA191" s="325"/>
      <c r="SOB191" s="325"/>
      <c r="SOC191" s="325"/>
      <c r="SOD191" s="62"/>
      <c r="SOE191" s="325"/>
      <c r="SOF191" s="325"/>
      <c r="SOG191" s="325"/>
      <c r="SOH191" s="325"/>
      <c r="SOI191" s="325"/>
      <c r="SOJ191" s="325"/>
      <c r="SOK191" s="325"/>
      <c r="SOL191" s="325"/>
      <c r="SOM191" s="325"/>
      <c r="SON191" s="325"/>
      <c r="SOO191" s="325"/>
      <c r="SOP191" s="325"/>
      <c r="SOQ191" s="325"/>
      <c r="SOR191" s="325"/>
      <c r="SOS191" s="325"/>
      <c r="SOT191" s="325"/>
      <c r="SOU191" s="325"/>
      <c r="SOV191" s="324"/>
      <c r="SOW191" s="62"/>
      <c r="SOX191" s="62"/>
      <c r="SOY191" s="62"/>
      <c r="SOZ191" s="62"/>
      <c r="SPA191" s="62"/>
      <c r="SPB191" s="62"/>
      <c r="SPC191" s="62"/>
      <c r="SPD191" s="62"/>
      <c r="SPE191" s="62"/>
      <c r="SPF191" s="62"/>
      <c r="SPG191" s="325"/>
      <c r="SPH191" s="325"/>
      <c r="SPI191" s="325"/>
      <c r="SPJ191" s="325"/>
      <c r="SPK191" s="62"/>
      <c r="SPL191" s="325"/>
      <c r="SPM191" s="325"/>
      <c r="SPN191" s="325"/>
      <c r="SPO191" s="325"/>
      <c r="SPP191" s="62"/>
      <c r="SPQ191" s="325"/>
      <c r="SPR191" s="325"/>
      <c r="SPS191" s="325"/>
      <c r="SPT191" s="325"/>
      <c r="SPU191" s="325"/>
      <c r="SPV191" s="325"/>
      <c r="SPW191" s="325"/>
      <c r="SPX191" s="325"/>
      <c r="SPY191" s="325"/>
      <c r="SPZ191" s="325"/>
      <c r="SQA191" s="325"/>
      <c r="SQB191" s="325"/>
      <c r="SQC191" s="325"/>
      <c r="SQD191" s="325"/>
      <c r="SQE191" s="325"/>
      <c r="SQF191" s="325"/>
      <c r="SQG191" s="325"/>
      <c r="SQH191" s="324"/>
      <c r="SQI191" s="62"/>
      <c r="SQJ191" s="62"/>
      <c r="SQK191" s="62"/>
      <c r="SQL191" s="62"/>
      <c r="SQM191" s="62"/>
      <c r="SQN191" s="62"/>
      <c r="SQO191" s="62"/>
      <c r="SQP191" s="62"/>
      <c r="SQQ191" s="62"/>
      <c r="SQR191" s="62"/>
      <c r="SQS191" s="325"/>
      <c r="SQT191" s="325"/>
      <c r="SQU191" s="325"/>
      <c r="SQV191" s="325"/>
      <c r="SQW191" s="62"/>
      <c r="SQX191" s="325"/>
      <c r="SQY191" s="325"/>
      <c r="SQZ191" s="325"/>
      <c r="SRA191" s="325"/>
      <c r="SRB191" s="62"/>
      <c r="SRC191" s="325"/>
      <c r="SRD191" s="325"/>
      <c r="SRE191" s="325"/>
      <c r="SRF191" s="325"/>
      <c r="SRG191" s="325"/>
      <c r="SRH191" s="325"/>
      <c r="SRI191" s="325"/>
      <c r="SRJ191" s="325"/>
      <c r="SRK191" s="325"/>
      <c r="SRL191" s="325"/>
      <c r="SRM191" s="325"/>
      <c r="SRN191" s="325"/>
      <c r="SRO191" s="325"/>
      <c r="SRP191" s="325"/>
      <c r="SRQ191" s="325"/>
      <c r="SRR191" s="325"/>
      <c r="SRS191" s="325"/>
      <c r="SRT191" s="324"/>
      <c r="SRU191" s="62"/>
      <c r="SRV191" s="62"/>
      <c r="SRW191" s="62"/>
      <c r="SRX191" s="62"/>
      <c r="SRY191" s="62"/>
      <c r="SRZ191" s="62"/>
      <c r="SSA191" s="62"/>
      <c r="SSB191" s="62"/>
      <c r="SSC191" s="62"/>
      <c r="SSD191" s="62"/>
      <c r="SSE191" s="325"/>
      <c r="SSF191" s="325"/>
      <c r="SSG191" s="325"/>
      <c r="SSH191" s="325"/>
      <c r="SSI191" s="62"/>
      <c r="SSJ191" s="325"/>
      <c r="SSK191" s="325"/>
      <c r="SSL191" s="325"/>
      <c r="SSM191" s="325"/>
      <c r="SSN191" s="62"/>
      <c r="SSO191" s="325"/>
      <c r="SSP191" s="325"/>
      <c r="SSQ191" s="325"/>
      <c r="SSR191" s="325"/>
      <c r="SSS191" s="325"/>
      <c r="SST191" s="325"/>
      <c r="SSU191" s="325"/>
      <c r="SSV191" s="325"/>
      <c r="SSW191" s="325"/>
      <c r="SSX191" s="325"/>
      <c r="SSY191" s="325"/>
      <c r="SSZ191" s="325"/>
      <c r="STA191" s="325"/>
      <c r="STB191" s="325"/>
      <c r="STC191" s="325"/>
      <c r="STD191" s="325"/>
      <c r="STE191" s="325"/>
      <c r="STF191" s="324"/>
      <c r="STG191" s="62"/>
      <c r="STH191" s="62"/>
      <c r="STI191" s="62"/>
      <c r="STJ191" s="62"/>
      <c r="STK191" s="62"/>
      <c r="STL191" s="62"/>
      <c r="STM191" s="62"/>
      <c r="STN191" s="62"/>
      <c r="STO191" s="62"/>
      <c r="STP191" s="62"/>
      <c r="STQ191" s="325"/>
      <c r="STR191" s="325"/>
      <c r="STS191" s="325"/>
      <c r="STT191" s="325"/>
      <c r="STU191" s="62"/>
      <c r="STV191" s="325"/>
      <c r="STW191" s="325"/>
      <c r="STX191" s="325"/>
      <c r="STY191" s="325"/>
      <c r="STZ191" s="62"/>
      <c r="SUA191" s="325"/>
      <c r="SUB191" s="325"/>
      <c r="SUC191" s="325"/>
      <c r="SUD191" s="325"/>
      <c r="SUE191" s="325"/>
      <c r="SUF191" s="325"/>
      <c r="SUG191" s="325"/>
      <c r="SUH191" s="325"/>
      <c r="SUI191" s="325"/>
      <c r="SUJ191" s="325"/>
      <c r="SUK191" s="325"/>
      <c r="SUL191" s="325"/>
      <c r="SUM191" s="325"/>
      <c r="SUN191" s="325"/>
      <c r="SUO191" s="325"/>
      <c r="SUP191" s="325"/>
      <c r="SUQ191" s="325"/>
      <c r="SUR191" s="324"/>
      <c r="SUS191" s="62"/>
      <c r="SUT191" s="62"/>
      <c r="SUU191" s="62"/>
      <c r="SUV191" s="62"/>
      <c r="SUW191" s="62"/>
      <c r="SUX191" s="62"/>
      <c r="SUY191" s="62"/>
      <c r="SUZ191" s="62"/>
      <c r="SVA191" s="62"/>
      <c r="SVB191" s="62"/>
      <c r="SVC191" s="325"/>
      <c r="SVD191" s="325"/>
      <c r="SVE191" s="325"/>
      <c r="SVF191" s="325"/>
      <c r="SVG191" s="62"/>
      <c r="SVH191" s="325"/>
      <c r="SVI191" s="325"/>
      <c r="SVJ191" s="325"/>
      <c r="SVK191" s="325"/>
      <c r="SVL191" s="62"/>
      <c r="SVM191" s="325"/>
      <c r="SVN191" s="325"/>
      <c r="SVO191" s="325"/>
      <c r="SVP191" s="325"/>
      <c r="SVQ191" s="325"/>
      <c r="SVR191" s="325"/>
      <c r="SVS191" s="325"/>
      <c r="SVT191" s="325"/>
      <c r="SVU191" s="325"/>
      <c r="SVV191" s="325"/>
      <c r="SVW191" s="325"/>
      <c r="SVX191" s="325"/>
      <c r="SVY191" s="325"/>
      <c r="SVZ191" s="325"/>
      <c r="SWA191" s="325"/>
      <c r="SWB191" s="325"/>
      <c r="SWC191" s="325"/>
      <c r="SWD191" s="324"/>
      <c r="SWE191" s="62"/>
      <c r="SWF191" s="62"/>
      <c r="SWG191" s="62"/>
      <c r="SWH191" s="62"/>
      <c r="SWI191" s="62"/>
      <c r="SWJ191" s="62"/>
      <c r="SWK191" s="62"/>
      <c r="SWL191" s="62"/>
      <c r="SWM191" s="62"/>
      <c r="SWN191" s="62"/>
      <c r="SWO191" s="325"/>
      <c r="SWP191" s="325"/>
      <c r="SWQ191" s="325"/>
      <c r="SWR191" s="325"/>
      <c r="SWS191" s="62"/>
      <c r="SWT191" s="325"/>
      <c r="SWU191" s="325"/>
      <c r="SWV191" s="325"/>
      <c r="SWW191" s="325"/>
      <c r="SWX191" s="62"/>
      <c r="SWY191" s="325"/>
      <c r="SWZ191" s="325"/>
      <c r="SXA191" s="325"/>
      <c r="SXB191" s="325"/>
      <c r="SXC191" s="325"/>
      <c r="SXD191" s="325"/>
      <c r="SXE191" s="325"/>
      <c r="SXF191" s="325"/>
      <c r="SXG191" s="325"/>
      <c r="SXH191" s="325"/>
      <c r="SXI191" s="325"/>
      <c r="SXJ191" s="325"/>
      <c r="SXK191" s="325"/>
      <c r="SXL191" s="325"/>
      <c r="SXM191" s="325"/>
      <c r="SXN191" s="325"/>
      <c r="SXO191" s="325"/>
      <c r="SXP191" s="324"/>
      <c r="SXQ191" s="62"/>
      <c r="SXR191" s="62"/>
      <c r="SXS191" s="62"/>
      <c r="SXT191" s="62"/>
      <c r="SXU191" s="62"/>
      <c r="SXV191" s="62"/>
      <c r="SXW191" s="62"/>
      <c r="SXX191" s="62"/>
      <c r="SXY191" s="62"/>
      <c r="SXZ191" s="62"/>
      <c r="SYA191" s="325"/>
      <c r="SYB191" s="325"/>
      <c r="SYC191" s="325"/>
      <c r="SYD191" s="325"/>
      <c r="SYE191" s="62"/>
      <c r="SYF191" s="325"/>
      <c r="SYG191" s="325"/>
      <c r="SYH191" s="325"/>
      <c r="SYI191" s="325"/>
      <c r="SYJ191" s="62"/>
      <c r="SYK191" s="325"/>
      <c r="SYL191" s="325"/>
      <c r="SYM191" s="325"/>
      <c r="SYN191" s="325"/>
      <c r="SYO191" s="325"/>
      <c r="SYP191" s="325"/>
      <c r="SYQ191" s="325"/>
      <c r="SYR191" s="325"/>
      <c r="SYS191" s="325"/>
      <c r="SYT191" s="325"/>
      <c r="SYU191" s="325"/>
      <c r="SYV191" s="325"/>
      <c r="SYW191" s="325"/>
      <c r="SYX191" s="325"/>
      <c r="SYY191" s="325"/>
      <c r="SYZ191" s="325"/>
      <c r="SZA191" s="325"/>
      <c r="SZB191" s="324"/>
      <c r="SZC191" s="62"/>
      <c r="SZD191" s="62"/>
      <c r="SZE191" s="62"/>
      <c r="SZF191" s="62"/>
      <c r="SZG191" s="62"/>
      <c r="SZH191" s="62"/>
      <c r="SZI191" s="62"/>
      <c r="SZJ191" s="62"/>
      <c r="SZK191" s="62"/>
      <c r="SZL191" s="62"/>
      <c r="SZM191" s="325"/>
      <c r="SZN191" s="325"/>
      <c r="SZO191" s="325"/>
      <c r="SZP191" s="325"/>
      <c r="SZQ191" s="62"/>
      <c r="SZR191" s="325"/>
      <c r="SZS191" s="325"/>
      <c r="SZT191" s="325"/>
      <c r="SZU191" s="325"/>
      <c r="SZV191" s="62"/>
      <c r="SZW191" s="325"/>
      <c r="SZX191" s="325"/>
      <c r="SZY191" s="325"/>
      <c r="SZZ191" s="325"/>
      <c r="TAA191" s="325"/>
      <c r="TAB191" s="325"/>
      <c r="TAC191" s="325"/>
      <c r="TAD191" s="325"/>
      <c r="TAE191" s="325"/>
      <c r="TAF191" s="325"/>
      <c r="TAG191" s="325"/>
      <c r="TAH191" s="325"/>
      <c r="TAI191" s="325"/>
      <c r="TAJ191" s="325"/>
      <c r="TAK191" s="325"/>
      <c r="TAL191" s="325"/>
      <c r="TAM191" s="325"/>
      <c r="TAN191" s="324"/>
      <c r="TAO191" s="62"/>
      <c r="TAP191" s="62"/>
      <c r="TAQ191" s="62"/>
      <c r="TAR191" s="62"/>
      <c r="TAS191" s="62"/>
      <c r="TAT191" s="62"/>
      <c r="TAU191" s="62"/>
      <c r="TAV191" s="62"/>
      <c r="TAW191" s="62"/>
      <c r="TAX191" s="62"/>
      <c r="TAY191" s="325"/>
      <c r="TAZ191" s="325"/>
      <c r="TBA191" s="325"/>
      <c r="TBB191" s="325"/>
      <c r="TBC191" s="62"/>
      <c r="TBD191" s="325"/>
      <c r="TBE191" s="325"/>
      <c r="TBF191" s="325"/>
      <c r="TBG191" s="325"/>
      <c r="TBH191" s="62"/>
      <c r="TBI191" s="325"/>
      <c r="TBJ191" s="325"/>
      <c r="TBK191" s="325"/>
      <c r="TBL191" s="325"/>
      <c r="TBM191" s="325"/>
      <c r="TBN191" s="325"/>
      <c r="TBO191" s="325"/>
      <c r="TBP191" s="325"/>
      <c r="TBQ191" s="325"/>
      <c r="TBR191" s="325"/>
      <c r="TBS191" s="325"/>
      <c r="TBT191" s="325"/>
      <c r="TBU191" s="325"/>
      <c r="TBV191" s="325"/>
      <c r="TBW191" s="325"/>
      <c r="TBX191" s="325"/>
      <c r="TBY191" s="325"/>
      <c r="TBZ191" s="324"/>
      <c r="TCA191" s="62"/>
      <c r="TCB191" s="62"/>
      <c r="TCC191" s="62"/>
      <c r="TCD191" s="62"/>
      <c r="TCE191" s="62"/>
      <c r="TCF191" s="62"/>
      <c r="TCG191" s="62"/>
      <c r="TCH191" s="62"/>
      <c r="TCI191" s="62"/>
      <c r="TCJ191" s="62"/>
      <c r="TCK191" s="325"/>
      <c r="TCL191" s="325"/>
      <c r="TCM191" s="325"/>
      <c r="TCN191" s="325"/>
      <c r="TCO191" s="62"/>
      <c r="TCP191" s="325"/>
      <c r="TCQ191" s="325"/>
      <c r="TCR191" s="325"/>
      <c r="TCS191" s="325"/>
      <c r="TCT191" s="62"/>
      <c r="TCU191" s="325"/>
      <c r="TCV191" s="325"/>
      <c r="TCW191" s="325"/>
      <c r="TCX191" s="325"/>
      <c r="TCY191" s="325"/>
      <c r="TCZ191" s="325"/>
      <c r="TDA191" s="325"/>
      <c r="TDB191" s="325"/>
      <c r="TDC191" s="325"/>
      <c r="TDD191" s="325"/>
      <c r="TDE191" s="325"/>
      <c r="TDF191" s="325"/>
      <c r="TDG191" s="325"/>
      <c r="TDH191" s="325"/>
      <c r="TDI191" s="325"/>
      <c r="TDJ191" s="325"/>
      <c r="TDK191" s="325"/>
      <c r="TDL191" s="324"/>
      <c r="TDM191" s="62"/>
      <c r="TDN191" s="62"/>
      <c r="TDO191" s="62"/>
      <c r="TDP191" s="62"/>
      <c r="TDQ191" s="62"/>
      <c r="TDR191" s="62"/>
      <c r="TDS191" s="62"/>
      <c r="TDT191" s="62"/>
      <c r="TDU191" s="62"/>
      <c r="TDV191" s="62"/>
      <c r="TDW191" s="325"/>
      <c r="TDX191" s="325"/>
      <c r="TDY191" s="325"/>
      <c r="TDZ191" s="325"/>
      <c r="TEA191" s="62"/>
      <c r="TEB191" s="325"/>
      <c r="TEC191" s="325"/>
      <c r="TED191" s="325"/>
      <c r="TEE191" s="325"/>
      <c r="TEF191" s="62"/>
      <c r="TEG191" s="325"/>
      <c r="TEH191" s="325"/>
      <c r="TEI191" s="325"/>
      <c r="TEJ191" s="325"/>
      <c r="TEK191" s="325"/>
      <c r="TEL191" s="325"/>
      <c r="TEM191" s="325"/>
      <c r="TEN191" s="325"/>
      <c r="TEO191" s="325"/>
      <c r="TEP191" s="325"/>
      <c r="TEQ191" s="325"/>
      <c r="TER191" s="325"/>
      <c r="TES191" s="325"/>
      <c r="TET191" s="325"/>
      <c r="TEU191" s="325"/>
      <c r="TEV191" s="325"/>
      <c r="TEW191" s="325"/>
      <c r="TEX191" s="324"/>
      <c r="TEY191" s="62"/>
      <c r="TEZ191" s="62"/>
      <c r="TFA191" s="62"/>
      <c r="TFB191" s="62"/>
      <c r="TFC191" s="62"/>
      <c r="TFD191" s="62"/>
      <c r="TFE191" s="62"/>
      <c r="TFF191" s="62"/>
      <c r="TFG191" s="62"/>
      <c r="TFH191" s="62"/>
      <c r="TFI191" s="325"/>
      <c r="TFJ191" s="325"/>
      <c r="TFK191" s="325"/>
      <c r="TFL191" s="325"/>
      <c r="TFM191" s="62"/>
      <c r="TFN191" s="325"/>
      <c r="TFO191" s="325"/>
      <c r="TFP191" s="325"/>
      <c r="TFQ191" s="325"/>
      <c r="TFR191" s="62"/>
      <c r="TFS191" s="325"/>
      <c r="TFT191" s="325"/>
      <c r="TFU191" s="325"/>
      <c r="TFV191" s="325"/>
      <c r="TFW191" s="325"/>
      <c r="TFX191" s="325"/>
      <c r="TFY191" s="325"/>
      <c r="TFZ191" s="325"/>
      <c r="TGA191" s="325"/>
      <c r="TGB191" s="325"/>
      <c r="TGC191" s="325"/>
      <c r="TGD191" s="325"/>
      <c r="TGE191" s="325"/>
      <c r="TGF191" s="325"/>
      <c r="TGG191" s="325"/>
      <c r="TGH191" s="325"/>
      <c r="TGI191" s="325"/>
      <c r="TGJ191" s="324"/>
      <c r="TGK191" s="62"/>
      <c r="TGL191" s="62"/>
      <c r="TGM191" s="62"/>
      <c r="TGN191" s="62"/>
      <c r="TGO191" s="62"/>
      <c r="TGP191" s="62"/>
      <c r="TGQ191" s="62"/>
      <c r="TGR191" s="62"/>
      <c r="TGS191" s="62"/>
      <c r="TGT191" s="62"/>
      <c r="TGU191" s="325"/>
      <c r="TGV191" s="325"/>
      <c r="TGW191" s="325"/>
      <c r="TGX191" s="325"/>
      <c r="TGY191" s="62"/>
      <c r="TGZ191" s="325"/>
      <c r="THA191" s="325"/>
      <c r="THB191" s="325"/>
      <c r="THC191" s="325"/>
      <c r="THD191" s="62"/>
      <c r="THE191" s="325"/>
      <c r="THF191" s="325"/>
      <c r="THG191" s="325"/>
      <c r="THH191" s="325"/>
      <c r="THI191" s="325"/>
      <c r="THJ191" s="325"/>
      <c r="THK191" s="325"/>
      <c r="THL191" s="325"/>
      <c r="THM191" s="325"/>
      <c r="THN191" s="325"/>
      <c r="THO191" s="325"/>
      <c r="THP191" s="325"/>
      <c r="THQ191" s="325"/>
      <c r="THR191" s="325"/>
      <c r="THS191" s="325"/>
      <c r="THT191" s="325"/>
      <c r="THU191" s="325"/>
      <c r="THV191" s="324"/>
      <c r="THW191" s="62"/>
      <c r="THX191" s="62"/>
      <c r="THY191" s="62"/>
      <c r="THZ191" s="62"/>
      <c r="TIA191" s="62"/>
      <c r="TIB191" s="62"/>
      <c r="TIC191" s="62"/>
      <c r="TID191" s="62"/>
      <c r="TIE191" s="62"/>
      <c r="TIF191" s="62"/>
      <c r="TIG191" s="325"/>
      <c r="TIH191" s="325"/>
      <c r="TII191" s="325"/>
      <c r="TIJ191" s="325"/>
      <c r="TIK191" s="62"/>
      <c r="TIL191" s="325"/>
      <c r="TIM191" s="325"/>
      <c r="TIN191" s="325"/>
      <c r="TIO191" s="325"/>
      <c r="TIP191" s="62"/>
      <c r="TIQ191" s="325"/>
      <c r="TIR191" s="325"/>
      <c r="TIS191" s="325"/>
      <c r="TIT191" s="325"/>
      <c r="TIU191" s="325"/>
      <c r="TIV191" s="325"/>
      <c r="TIW191" s="325"/>
      <c r="TIX191" s="325"/>
      <c r="TIY191" s="325"/>
      <c r="TIZ191" s="325"/>
      <c r="TJA191" s="325"/>
      <c r="TJB191" s="325"/>
      <c r="TJC191" s="325"/>
      <c r="TJD191" s="325"/>
      <c r="TJE191" s="325"/>
      <c r="TJF191" s="325"/>
      <c r="TJG191" s="325"/>
      <c r="TJH191" s="324"/>
      <c r="TJI191" s="62"/>
      <c r="TJJ191" s="62"/>
      <c r="TJK191" s="62"/>
      <c r="TJL191" s="62"/>
      <c r="TJM191" s="62"/>
      <c r="TJN191" s="62"/>
      <c r="TJO191" s="62"/>
      <c r="TJP191" s="62"/>
      <c r="TJQ191" s="62"/>
      <c r="TJR191" s="62"/>
      <c r="TJS191" s="325"/>
      <c r="TJT191" s="325"/>
      <c r="TJU191" s="325"/>
      <c r="TJV191" s="325"/>
      <c r="TJW191" s="62"/>
      <c r="TJX191" s="325"/>
      <c r="TJY191" s="325"/>
      <c r="TJZ191" s="325"/>
      <c r="TKA191" s="325"/>
      <c r="TKB191" s="62"/>
      <c r="TKC191" s="325"/>
      <c r="TKD191" s="325"/>
      <c r="TKE191" s="325"/>
      <c r="TKF191" s="325"/>
      <c r="TKG191" s="325"/>
      <c r="TKH191" s="325"/>
      <c r="TKI191" s="325"/>
      <c r="TKJ191" s="325"/>
      <c r="TKK191" s="325"/>
      <c r="TKL191" s="325"/>
      <c r="TKM191" s="325"/>
      <c r="TKN191" s="325"/>
      <c r="TKO191" s="325"/>
      <c r="TKP191" s="325"/>
      <c r="TKQ191" s="325"/>
      <c r="TKR191" s="325"/>
      <c r="TKS191" s="325"/>
      <c r="TKT191" s="324"/>
      <c r="TKU191" s="62"/>
      <c r="TKV191" s="62"/>
      <c r="TKW191" s="62"/>
      <c r="TKX191" s="62"/>
      <c r="TKY191" s="62"/>
      <c r="TKZ191" s="62"/>
      <c r="TLA191" s="62"/>
      <c r="TLB191" s="62"/>
      <c r="TLC191" s="62"/>
      <c r="TLD191" s="62"/>
      <c r="TLE191" s="325"/>
      <c r="TLF191" s="325"/>
      <c r="TLG191" s="325"/>
      <c r="TLH191" s="325"/>
      <c r="TLI191" s="62"/>
      <c r="TLJ191" s="325"/>
      <c r="TLK191" s="325"/>
      <c r="TLL191" s="325"/>
      <c r="TLM191" s="325"/>
      <c r="TLN191" s="62"/>
      <c r="TLO191" s="325"/>
      <c r="TLP191" s="325"/>
      <c r="TLQ191" s="325"/>
      <c r="TLR191" s="325"/>
      <c r="TLS191" s="325"/>
      <c r="TLT191" s="325"/>
      <c r="TLU191" s="325"/>
      <c r="TLV191" s="325"/>
      <c r="TLW191" s="325"/>
      <c r="TLX191" s="325"/>
      <c r="TLY191" s="325"/>
      <c r="TLZ191" s="325"/>
      <c r="TMA191" s="325"/>
      <c r="TMB191" s="325"/>
      <c r="TMC191" s="325"/>
      <c r="TMD191" s="325"/>
      <c r="TME191" s="325"/>
      <c r="TMF191" s="324"/>
      <c r="TMG191" s="62"/>
      <c r="TMH191" s="62"/>
      <c r="TMI191" s="62"/>
      <c r="TMJ191" s="62"/>
      <c r="TMK191" s="62"/>
      <c r="TML191" s="62"/>
      <c r="TMM191" s="62"/>
      <c r="TMN191" s="62"/>
      <c r="TMO191" s="62"/>
      <c r="TMP191" s="62"/>
      <c r="TMQ191" s="325"/>
      <c r="TMR191" s="325"/>
      <c r="TMS191" s="325"/>
      <c r="TMT191" s="325"/>
      <c r="TMU191" s="62"/>
      <c r="TMV191" s="325"/>
      <c r="TMW191" s="325"/>
      <c r="TMX191" s="325"/>
      <c r="TMY191" s="325"/>
      <c r="TMZ191" s="62"/>
      <c r="TNA191" s="325"/>
      <c r="TNB191" s="325"/>
      <c r="TNC191" s="325"/>
      <c r="TND191" s="325"/>
      <c r="TNE191" s="325"/>
      <c r="TNF191" s="325"/>
      <c r="TNG191" s="325"/>
      <c r="TNH191" s="325"/>
      <c r="TNI191" s="325"/>
      <c r="TNJ191" s="325"/>
      <c r="TNK191" s="325"/>
      <c r="TNL191" s="325"/>
      <c r="TNM191" s="325"/>
      <c r="TNN191" s="325"/>
      <c r="TNO191" s="325"/>
      <c r="TNP191" s="325"/>
      <c r="TNQ191" s="325"/>
      <c r="TNR191" s="324"/>
      <c r="TNS191" s="62"/>
      <c r="TNT191" s="62"/>
      <c r="TNU191" s="62"/>
      <c r="TNV191" s="62"/>
      <c r="TNW191" s="62"/>
      <c r="TNX191" s="62"/>
      <c r="TNY191" s="62"/>
      <c r="TNZ191" s="62"/>
      <c r="TOA191" s="62"/>
      <c r="TOB191" s="62"/>
      <c r="TOC191" s="325"/>
      <c r="TOD191" s="325"/>
      <c r="TOE191" s="325"/>
      <c r="TOF191" s="325"/>
      <c r="TOG191" s="62"/>
      <c r="TOH191" s="325"/>
      <c r="TOI191" s="325"/>
      <c r="TOJ191" s="325"/>
      <c r="TOK191" s="325"/>
      <c r="TOL191" s="62"/>
      <c r="TOM191" s="325"/>
      <c r="TON191" s="325"/>
      <c r="TOO191" s="325"/>
      <c r="TOP191" s="325"/>
      <c r="TOQ191" s="325"/>
      <c r="TOR191" s="325"/>
      <c r="TOS191" s="325"/>
      <c r="TOT191" s="325"/>
      <c r="TOU191" s="325"/>
      <c r="TOV191" s="325"/>
      <c r="TOW191" s="325"/>
      <c r="TOX191" s="325"/>
      <c r="TOY191" s="325"/>
      <c r="TOZ191" s="325"/>
      <c r="TPA191" s="325"/>
      <c r="TPB191" s="325"/>
      <c r="TPC191" s="325"/>
      <c r="TPD191" s="324"/>
      <c r="TPE191" s="62"/>
      <c r="TPF191" s="62"/>
      <c r="TPG191" s="62"/>
      <c r="TPH191" s="62"/>
      <c r="TPI191" s="62"/>
      <c r="TPJ191" s="62"/>
      <c r="TPK191" s="62"/>
      <c r="TPL191" s="62"/>
      <c r="TPM191" s="62"/>
      <c r="TPN191" s="62"/>
      <c r="TPO191" s="325"/>
      <c r="TPP191" s="325"/>
      <c r="TPQ191" s="325"/>
      <c r="TPR191" s="325"/>
      <c r="TPS191" s="62"/>
      <c r="TPT191" s="325"/>
      <c r="TPU191" s="325"/>
      <c r="TPV191" s="325"/>
      <c r="TPW191" s="325"/>
      <c r="TPX191" s="62"/>
      <c r="TPY191" s="325"/>
      <c r="TPZ191" s="325"/>
      <c r="TQA191" s="325"/>
      <c r="TQB191" s="325"/>
      <c r="TQC191" s="325"/>
      <c r="TQD191" s="325"/>
      <c r="TQE191" s="325"/>
      <c r="TQF191" s="325"/>
      <c r="TQG191" s="325"/>
      <c r="TQH191" s="325"/>
      <c r="TQI191" s="325"/>
      <c r="TQJ191" s="325"/>
      <c r="TQK191" s="325"/>
      <c r="TQL191" s="325"/>
      <c r="TQM191" s="325"/>
      <c r="TQN191" s="325"/>
      <c r="TQO191" s="325"/>
      <c r="TQP191" s="324"/>
      <c r="TQQ191" s="62"/>
      <c r="TQR191" s="62"/>
      <c r="TQS191" s="62"/>
      <c r="TQT191" s="62"/>
      <c r="TQU191" s="62"/>
      <c r="TQV191" s="62"/>
      <c r="TQW191" s="62"/>
      <c r="TQX191" s="62"/>
      <c r="TQY191" s="62"/>
      <c r="TQZ191" s="62"/>
      <c r="TRA191" s="325"/>
      <c r="TRB191" s="325"/>
      <c r="TRC191" s="325"/>
      <c r="TRD191" s="325"/>
      <c r="TRE191" s="62"/>
      <c r="TRF191" s="325"/>
      <c r="TRG191" s="325"/>
      <c r="TRH191" s="325"/>
      <c r="TRI191" s="325"/>
      <c r="TRJ191" s="62"/>
      <c r="TRK191" s="325"/>
      <c r="TRL191" s="325"/>
      <c r="TRM191" s="325"/>
      <c r="TRN191" s="325"/>
      <c r="TRO191" s="325"/>
      <c r="TRP191" s="325"/>
      <c r="TRQ191" s="325"/>
      <c r="TRR191" s="325"/>
      <c r="TRS191" s="325"/>
      <c r="TRT191" s="325"/>
      <c r="TRU191" s="325"/>
      <c r="TRV191" s="325"/>
      <c r="TRW191" s="325"/>
      <c r="TRX191" s="325"/>
      <c r="TRY191" s="325"/>
      <c r="TRZ191" s="325"/>
      <c r="TSA191" s="325"/>
      <c r="TSB191" s="324"/>
      <c r="TSC191" s="62"/>
      <c r="TSD191" s="62"/>
      <c r="TSE191" s="62"/>
      <c r="TSF191" s="62"/>
      <c r="TSG191" s="62"/>
      <c r="TSH191" s="62"/>
      <c r="TSI191" s="62"/>
      <c r="TSJ191" s="62"/>
      <c r="TSK191" s="62"/>
      <c r="TSL191" s="62"/>
      <c r="TSM191" s="325"/>
      <c r="TSN191" s="325"/>
      <c r="TSO191" s="325"/>
      <c r="TSP191" s="325"/>
      <c r="TSQ191" s="62"/>
      <c r="TSR191" s="325"/>
      <c r="TSS191" s="325"/>
      <c r="TST191" s="325"/>
      <c r="TSU191" s="325"/>
      <c r="TSV191" s="62"/>
      <c r="TSW191" s="325"/>
      <c r="TSX191" s="325"/>
      <c r="TSY191" s="325"/>
      <c r="TSZ191" s="325"/>
      <c r="TTA191" s="325"/>
      <c r="TTB191" s="325"/>
      <c r="TTC191" s="325"/>
      <c r="TTD191" s="325"/>
      <c r="TTE191" s="325"/>
      <c r="TTF191" s="325"/>
      <c r="TTG191" s="325"/>
      <c r="TTH191" s="325"/>
      <c r="TTI191" s="325"/>
      <c r="TTJ191" s="325"/>
      <c r="TTK191" s="325"/>
      <c r="TTL191" s="325"/>
      <c r="TTM191" s="325"/>
      <c r="TTN191" s="324"/>
      <c r="TTO191" s="62"/>
      <c r="TTP191" s="62"/>
      <c r="TTQ191" s="62"/>
      <c r="TTR191" s="62"/>
      <c r="TTS191" s="62"/>
      <c r="TTT191" s="62"/>
      <c r="TTU191" s="62"/>
      <c r="TTV191" s="62"/>
      <c r="TTW191" s="62"/>
      <c r="TTX191" s="62"/>
      <c r="TTY191" s="325"/>
      <c r="TTZ191" s="325"/>
      <c r="TUA191" s="325"/>
      <c r="TUB191" s="325"/>
      <c r="TUC191" s="62"/>
      <c r="TUD191" s="325"/>
      <c r="TUE191" s="325"/>
      <c r="TUF191" s="325"/>
      <c r="TUG191" s="325"/>
      <c r="TUH191" s="62"/>
      <c r="TUI191" s="325"/>
      <c r="TUJ191" s="325"/>
      <c r="TUK191" s="325"/>
      <c r="TUL191" s="325"/>
      <c r="TUM191" s="325"/>
      <c r="TUN191" s="325"/>
      <c r="TUO191" s="325"/>
      <c r="TUP191" s="325"/>
      <c r="TUQ191" s="325"/>
      <c r="TUR191" s="325"/>
      <c r="TUS191" s="325"/>
      <c r="TUT191" s="325"/>
      <c r="TUU191" s="325"/>
      <c r="TUV191" s="325"/>
      <c r="TUW191" s="325"/>
      <c r="TUX191" s="325"/>
      <c r="TUY191" s="325"/>
      <c r="TUZ191" s="324"/>
      <c r="TVA191" s="62"/>
      <c r="TVB191" s="62"/>
      <c r="TVC191" s="62"/>
      <c r="TVD191" s="62"/>
      <c r="TVE191" s="62"/>
      <c r="TVF191" s="62"/>
      <c r="TVG191" s="62"/>
      <c r="TVH191" s="62"/>
      <c r="TVI191" s="62"/>
      <c r="TVJ191" s="62"/>
      <c r="TVK191" s="325"/>
      <c r="TVL191" s="325"/>
      <c r="TVM191" s="325"/>
      <c r="TVN191" s="325"/>
      <c r="TVO191" s="62"/>
      <c r="TVP191" s="325"/>
      <c r="TVQ191" s="325"/>
      <c r="TVR191" s="325"/>
      <c r="TVS191" s="325"/>
      <c r="TVT191" s="62"/>
      <c r="TVU191" s="325"/>
      <c r="TVV191" s="325"/>
      <c r="TVW191" s="325"/>
      <c r="TVX191" s="325"/>
      <c r="TVY191" s="325"/>
      <c r="TVZ191" s="325"/>
      <c r="TWA191" s="325"/>
      <c r="TWB191" s="325"/>
      <c r="TWC191" s="325"/>
      <c r="TWD191" s="325"/>
      <c r="TWE191" s="325"/>
      <c r="TWF191" s="325"/>
      <c r="TWG191" s="325"/>
      <c r="TWH191" s="325"/>
      <c r="TWI191" s="325"/>
      <c r="TWJ191" s="325"/>
      <c r="TWK191" s="325"/>
      <c r="TWL191" s="324"/>
      <c r="TWM191" s="62"/>
      <c r="TWN191" s="62"/>
      <c r="TWO191" s="62"/>
      <c r="TWP191" s="62"/>
      <c r="TWQ191" s="62"/>
      <c r="TWR191" s="62"/>
      <c r="TWS191" s="62"/>
      <c r="TWT191" s="62"/>
      <c r="TWU191" s="62"/>
      <c r="TWV191" s="62"/>
      <c r="TWW191" s="325"/>
      <c r="TWX191" s="325"/>
      <c r="TWY191" s="325"/>
      <c r="TWZ191" s="325"/>
      <c r="TXA191" s="62"/>
      <c r="TXB191" s="325"/>
      <c r="TXC191" s="325"/>
      <c r="TXD191" s="325"/>
      <c r="TXE191" s="325"/>
      <c r="TXF191" s="62"/>
      <c r="TXG191" s="325"/>
      <c r="TXH191" s="325"/>
      <c r="TXI191" s="325"/>
      <c r="TXJ191" s="325"/>
      <c r="TXK191" s="325"/>
      <c r="TXL191" s="325"/>
      <c r="TXM191" s="325"/>
      <c r="TXN191" s="325"/>
      <c r="TXO191" s="325"/>
      <c r="TXP191" s="325"/>
      <c r="TXQ191" s="325"/>
      <c r="TXR191" s="325"/>
      <c r="TXS191" s="325"/>
      <c r="TXT191" s="325"/>
      <c r="TXU191" s="325"/>
      <c r="TXV191" s="325"/>
      <c r="TXW191" s="325"/>
      <c r="TXX191" s="324"/>
      <c r="TXY191" s="62"/>
      <c r="TXZ191" s="62"/>
      <c r="TYA191" s="62"/>
      <c r="TYB191" s="62"/>
      <c r="TYC191" s="62"/>
      <c r="TYD191" s="62"/>
      <c r="TYE191" s="62"/>
      <c r="TYF191" s="62"/>
      <c r="TYG191" s="62"/>
      <c r="TYH191" s="62"/>
      <c r="TYI191" s="325"/>
      <c r="TYJ191" s="325"/>
      <c r="TYK191" s="325"/>
      <c r="TYL191" s="325"/>
      <c r="TYM191" s="62"/>
      <c r="TYN191" s="325"/>
      <c r="TYO191" s="325"/>
      <c r="TYP191" s="325"/>
      <c r="TYQ191" s="325"/>
      <c r="TYR191" s="62"/>
      <c r="TYS191" s="325"/>
      <c r="TYT191" s="325"/>
      <c r="TYU191" s="325"/>
      <c r="TYV191" s="325"/>
      <c r="TYW191" s="325"/>
      <c r="TYX191" s="325"/>
      <c r="TYY191" s="325"/>
      <c r="TYZ191" s="325"/>
      <c r="TZA191" s="325"/>
      <c r="TZB191" s="325"/>
      <c r="TZC191" s="325"/>
      <c r="TZD191" s="325"/>
      <c r="TZE191" s="325"/>
      <c r="TZF191" s="325"/>
      <c r="TZG191" s="325"/>
      <c r="TZH191" s="325"/>
      <c r="TZI191" s="325"/>
      <c r="TZJ191" s="324"/>
      <c r="TZK191" s="62"/>
      <c r="TZL191" s="62"/>
      <c r="TZM191" s="62"/>
      <c r="TZN191" s="62"/>
      <c r="TZO191" s="62"/>
      <c r="TZP191" s="62"/>
      <c r="TZQ191" s="62"/>
      <c r="TZR191" s="62"/>
      <c r="TZS191" s="62"/>
      <c r="TZT191" s="62"/>
      <c r="TZU191" s="325"/>
      <c r="TZV191" s="325"/>
      <c r="TZW191" s="325"/>
      <c r="TZX191" s="325"/>
      <c r="TZY191" s="62"/>
      <c r="TZZ191" s="325"/>
      <c r="UAA191" s="325"/>
      <c r="UAB191" s="325"/>
      <c r="UAC191" s="325"/>
      <c r="UAD191" s="62"/>
      <c r="UAE191" s="325"/>
      <c r="UAF191" s="325"/>
      <c r="UAG191" s="325"/>
      <c r="UAH191" s="325"/>
      <c r="UAI191" s="325"/>
      <c r="UAJ191" s="325"/>
      <c r="UAK191" s="325"/>
      <c r="UAL191" s="325"/>
      <c r="UAM191" s="325"/>
      <c r="UAN191" s="325"/>
      <c r="UAO191" s="325"/>
      <c r="UAP191" s="325"/>
      <c r="UAQ191" s="325"/>
      <c r="UAR191" s="325"/>
      <c r="UAS191" s="325"/>
      <c r="UAT191" s="325"/>
      <c r="UAU191" s="325"/>
      <c r="UAV191" s="324"/>
      <c r="UAW191" s="62"/>
      <c r="UAX191" s="62"/>
      <c r="UAY191" s="62"/>
      <c r="UAZ191" s="62"/>
      <c r="UBA191" s="62"/>
      <c r="UBB191" s="62"/>
      <c r="UBC191" s="62"/>
      <c r="UBD191" s="62"/>
      <c r="UBE191" s="62"/>
      <c r="UBF191" s="62"/>
      <c r="UBG191" s="325"/>
      <c r="UBH191" s="325"/>
      <c r="UBI191" s="325"/>
      <c r="UBJ191" s="325"/>
      <c r="UBK191" s="62"/>
      <c r="UBL191" s="325"/>
      <c r="UBM191" s="325"/>
      <c r="UBN191" s="325"/>
      <c r="UBO191" s="325"/>
      <c r="UBP191" s="62"/>
      <c r="UBQ191" s="325"/>
      <c r="UBR191" s="325"/>
      <c r="UBS191" s="325"/>
      <c r="UBT191" s="325"/>
      <c r="UBU191" s="325"/>
      <c r="UBV191" s="325"/>
      <c r="UBW191" s="325"/>
      <c r="UBX191" s="325"/>
      <c r="UBY191" s="325"/>
      <c r="UBZ191" s="325"/>
      <c r="UCA191" s="325"/>
      <c r="UCB191" s="325"/>
      <c r="UCC191" s="325"/>
      <c r="UCD191" s="325"/>
      <c r="UCE191" s="325"/>
      <c r="UCF191" s="325"/>
      <c r="UCG191" s="325"/>
      <c r="UCH191" s="324"/>
      <c r="UCI191" s="62"/>
      <c r="UCJ191" s="62"/>
      <c r="UCK191" s="62"/>
      <c r="UCL191" s="62"/>
      <c r="UCM191" s="62"/>
      <c r="UCN191" s="62"/>
      <c r="UCO191" s="62"/>
      <c r="UCP191" s="62"/>
      <c r="UCQ191" s="62"/>
      <c r="UCR191" s="62"/>
      <c r="UCS191" s="325"/>
      <c r="UCT191" s="325"/>
      <c r="UCU191" s="325"/>
      <c r="UCV191" s="325"/>
      <c r="UCW191" s="62"/>
      <c r="UCX191" s="325"/>
      <c r="UCY191" s="325"/>
      <c r="UCZ191" s="325"/>
      <c r="UDA191" s="325"/>
      <c r="UDB191" s="62"/>
      <c r="UDC191" s="325"/>
      <c r="UDD191" s="325"/>
      <c r="UDE191" s="325"/>
      <c r="UDF191" s="325"/>
      <c r="UDG191" s="325"/>
      <c r="UDH191" s="325"/>
      <c r="UDI191" s="325"/>
      <c r="UDJ191" s="325"/>
      <c r="UDK191" s="325"/>
      <c r="UDL191" s="325"/>
      <c r="UDM191" s="325"/>
      <c r="UDN191" s="325"/>
      <c r="UDO191" s="325"/>
      <c r="UDP191" s="325"/>
      <c r="UDQ191" s="325"/>
      <c r="UDR191" s="325"/>
      <c r="UDS191" s="325"/>
      <c r="UDT191" s="324"/>
      <c r="UDU191" s="62"/>
      <c r="UDV191" s="62"/>
      <c r="UDW191" s="62"/>
      <c r="UDX191" s="62"/>
      <c r="UDY191" s="62"/>
      <c r="UDZ191" s="62"/>
      <c r="UEA191" s="62"/>
      <c r="UEB191" s="62"/>
      <c r="UEC191" s="62"/>
      <c r="UED191" s="62"/>
      <c r="UEE191" s="325"/>
      <c r="UEF191" s="325"/>
      <c r="UEG191" s="325"/>
      <c r="UEH191" s="325"/>
      <c r="UEI191" s="62"/>
      <c r="UEJ191" s="325"/>
      <c r="UEK191" s="325"/>
      <c r="UEL191" s="325"/>
      <c r="UEM191" s="325"/>
      <c r="UEN191" s="62"/>
      <c r="UEO191" s="325"/>
      <c r="UEP191" s="325"/>
      <c r="UEQ191" s="325"/>
      <c r="UER191" s="325"/>
      <c r="UES191" s="325"/>
      <c r="UET191" s="325"/>
      <c r="UEU191" s="325"/>
      <c r="UEV191" s="325"/>
      <c r="UEW191" s="325"/>
      <c r="UEX191" s="325"/>
      <c r="UEY191" s="325"/>
      <c r="UEZ191" s="325"/>
      <c r="UFA191" s="325"/>
      <c r="UFB191" s="325"/>
      <c r="UFC191" s="325"/>
      <c r="UFD191" s="325"/>
      <c r="UFE191" s="325"/>
      <c r="UFF191" s="324"/>
      <c r="UFG191" s="62"/>
      <c r="UFH191" s="62"/>
      <c r="UFI191" s="62"/>
      <c r="UFJ191" s="62"/>
      <c r="UFK191" s="62"/>
      <c r="UFL191" s="62"/>
      <c r="UFM191" s="62"/>
      <c r="UFN191" s="62"/>
      <c r="UFO191" s="62"/>
      <c r="UFP191" s="62"/>
      <c r="UFQ191" s="325"/>
      <c r="UFR191" s="325"/>
      <c r="UFS191" s="325"/>
      <c r="UFT191" s="325"/>
      <c r="UFU191" s="62"/>
      <c r="UFV191" s="325"/>
      <c r="UFW191" s="325"/>
      <c r="UFX191" s="325"/>
      <c r="UFY191" s="325"/>
      <c r="UFZ191" s="62"/>
      <c r="UGA191" s="325"/>
      <c r="UGB191" s="325"/>
      <c r="UGC191" s="325"/>
      <c r="UGD191" s="325"/>
      <c r="UGE191" s="325"/>
      <c r="UGF191" s="325"/>
      <c r="UGG191" s="325"/>
      <c r="UGH191" s="325"/>
      <c r="UGI191" s="325"/>
      <c r="UGJ191" s="325"/>
      <c r="UGK191" s="325"/>
      <c r="UGL191" s="325"/>
      <c r="UGM191" s="325"/>
      <c r="UGN191" s="325"/>
      <c r="UGO191" s="325"/>
      <c r="UGP191" s="325"/>
      <c r="UGQ191" s="325"/>
      <c r="UGR191" s="324"/>
      <c r="UGS191" s="62"/>
      <c r="UGT191" s="62"/>
      <c r="UGU191" s="62"/>
      <c r="UGV191" s="62"/>
      <c r="UGW191" s="62"/>
      <c r="UGX191" s="62"/>
      <c r="UGY191" s="62"/>
      <c r="UGZ191" s="62"/>
      <c r="UHA191" s="62"/>
      <c r="UHB191" s="62"/>
      <c r="UHC191" s="325"/>
      <c r="UHD191" s="325"/>
      <c r="UHE191" s="325"/>
      <c r="UHF191" s="325"/>
      <c r="UHG191" s="62"/>
      <c r="UHH191" s="325"/>
      <c r="UHI191" s="325"/>
      <c r="UHJ191" s="325"/>
      <c r="UHK191" s="325"/>
      <c r="UHL191" s="62"/>
      <c r="UHM191" s="325"/>
      <c r="UHN191" s="325"/>
      <c r="UHO191" s="325"/>
      <c r="UHP191" s="325"/>
      <c r="UHQ191" s="325"/>
      <c r="UHR191" s="325"/>
      <c r="UHS191" s="325"/>
      <c r="UHT191" s="325"/>
      <c r="UHU191" s="325"/>
      <c r="UHV191" s="325"/>
      <c r="UHW191" s="325"/>
      <c r="UHX191" s="325"/>
      <c r="UHY191" s="325"/>
      <c r="UHZ191" s="325"/>
      <c r="UIA191" s="325"/>
      <c r="UIB191" s="325"/>
      <c r="UIC191" s="325"/>
      <c r="UID191" s="324"/>
      <c r="UIE191" s="62"/>
      <c r="UIF191" s="62"/>
      <c r="UIG191" s="62"/>
      <c r="UIH191" s="62"/>
      <c r="UII191" s="62"/>
      <c r="UIJ191" s="62"/>
      <c r="UIK191" s="62"/>
      <c r="UIL191" s="62"/>
      <c r="UIM191" s="62"/>
      <c r="UIN191" s="62"/>
      <c r="UIO191" s="325"/>
      <c r="UIP191" s="325"/>
      <c r="UIQ191" s="325"/>
      <c r="UIR191" s="325"/>
      <c r="UIS191" s="62"/>
      <c r="UIT191" s="325"/>
      <c r="UIU191" s="325"/>
      <c r="UIV191" s="325"/>
      <c r="UIW191" s="325"/>
      <c r="UIX191" s="62"/>
      <c r="UIY191" s="325"/>
      <c r="UIZ191" s="325"/>
      <c r="UJA191" s="325"/>
      <c r="UJB191" s="325"/>
      <c r="UJC191" s="325"/>
      <c r="UJD191" s="325"/>
      <c r="UJE191" s="325"/>
      <c r="UJF191" s="325"/>
      <c r="UJG191" s="325"/>
      <c r="UJH191" s="325"/>
      <c r="UJI191" s="325"/>
      <c r="UJJ191" s="325"/>
      <c r="UJK191" s="325"/>
      <c r="UJL191" s="325"/>
      <c r="UJM191" s="325"/>
      <c r="UJN191" s="325"/>
      <c r="UJO191" s="325"/>
      <c r="UJP191" s="324"/>
      <c r="UJQ191" s="62"/>
      <c r="UJR191" s="62"/>
      <c r="UJS191" s="62"/>
      <c r="UJT191" s="62"/>
      <c r="UJU191" s="62"/>
      <c r="UJV191" s="62"/>
      <c r="UJW191" s="62"/>
      <c r="UJX191" s="62"/>
      <c r="UJY191" s="62"/>
      <c r="UJZ191" s="62"/>
      <c r="UKA191" s="325"/>
      <c r="UKB191" s="325"/>
      <c r="UKC191" s="325"/>
      <c r="UKD191" s="325"/>
      <c r="UKE191" s="62"/>
      <c r="UKF191" s="325"/>
      <c r="UKG191" s="325"/>
      <c r="UKH191" s="325"/>
      <c r="UKI191" s="325"/>
      <c r="UKJ191" s="62"/>
      <c r="UKK191" s="325"/>
      <c r="UKL191" s="325"/>
      <c r="UKM191" s="325"/>
      <c r="UKN191" s="325"/>
      <c r="UKO191" s="325"/>
      <c r="UKP191" s="325"/>
      <c r="UKQ191" s="325"/>
      <c r="UKR191" s="325"/>
      <c r="UKS191" s="325"/>
      <c r="UKT191" s="325"/>
      <c r="UKU191" s="325"/>
      <c r="UKV191" s="325"/>
      <c r="UKW191" s="325"/>
      <c r="UKX191" s="325"/>
      <c r="UKY191" s="325"/>
      <c r="UKZ191" s="325"/>
      <c r="ULA191" s="325"/>
      <c r="ULB191" s="324"/>
      <c r="ULC191" s="62"/>
      <c r="ULD191" s="62"/>
      <c r="ULE191" s="62"/>
      <c r="ULF191" s="62"/>
      <c r="ULG191" s="62"/>
      <c r="ULH191" s="62"/>
      <c r="ULI191" s="62"/>
      <c r="ULJ191" s="62"/>
      <c r="ULK191" s="62"/>
      <c r="ULL191" s="62"/>
      <c r="ULM191" s="325"/>
      <c r="ULN191" s="325"/>
      <c r="ULO191" s="325"/>
      <c r="ULP191" s="325"/>
      <c r="ULQ191" s="62"/>
      <c r="ULR191" s="325"/>
      <c r="ULS191" s="325"/>
      <c r="ULT191" s="325"/>
      <c r="ULU191" s="325"/>
      <c r="ULV191" s="62"/>
      <c r="ULW191" s="325"/>
      <c r="ULX191" s="325"/>
      <c r="ULY191" s="325"/>
      <c r="ULZ191" s="325"/>
      <c r="UMA191" s="325"/>
      <c r="UMB191" s="325"/>
      <c r="UMC191" s="325"/>
      <c r="UMD191" s="325"/>
      <c r="UME191" s="325"/>
      <c r="UMF191" s="325"/>
      <c r="UMG191" s="325"/>
      <c r="UMH191" s="325"/>
      <c r="UMI191" s="325"/>
      <c r="UMJ191" s="325"/>
      <c r="UMK191" s="325"/>
      <c r="UML191" s="325"/>
      <c r="UMM191" s="325"/>
      <c r="UMN191" s="324"/>
      <c r="UMO191" s="62"/>
      <c r="UMP191" s="62"/>
      <c r="UMQ191" s="62"/>
      <c r="UMR191" s="62"/>
      <c r="UMS191" s="62"/>
      <c r="UMT191" s="62"/>
      <c r="UMU191" s="62"/>
      <c r="UMV191" s="62"/>
      <c r="UMW191" s="62"/>
      <c r="UMX191" s="62"/>
      <c r="UMY191" s="325"/>
      <c r="UMZ191" s="325"/>
      <c r="UNA191" s="325"/>
      <c r="UNB191" s="325"/>
      <c r="UNC191" s="62"/>
      <c r="UND191" s="325"/>
      <c r="UNE191" s="325"/>
      <c r="UNF191" s="325"/>
      <c r="UNG191" s="325"/>
      <c r="UNH191" s="62"/>
      <c r="UNI191" s="325"/>
      <c r="UNJ191" s="325"/>
      <c r="UNK191" s="325"/>
      <c r="UNL191" s="325"/>
      <c r="UNM191" s="325"/>
      <c r="UNN191" s="325"/>
      <c r="UNO191" s="325"/>
      <c r="UNP191" s="325"/>
      <c r="UNQ191" s="325"/>
      <c r="UNR191" s="325"/>
      <c r="UNS191" s="325"/>
      <c r="UNT191" s="325"/>
      <c r="UNU191" s="325"/>
      <c r="UNV191" s="325"/>
      <c r="UNW191" s="325"/>
      <c r="UNX191" s="325"/>
      <c r="UNY191" s="325"/>
      <c r="UNZ191" s="324"/>
      <c r="UOA191" s="62"/>
      <c r="UOB191" s="62"/>
      <c r="UOC191" s="62"/>
      <c r="UOD191" s="62"/>
      <c r="UOE191" s="62"/>
      <c r="UOF191" s="62"/>
      <c r="UOG191" s="62"/>
      <c r="UOH191" s="62"/>
      <c r="UOI191" s="62"/>
      <c r="UOJ191" s="62"/>
      <c r="UOK191" s="325"/>
      <c r="UOL191" s="325"/>
      <c r="UOM191" s="325"/>
      <c r="UON191" s="325"/>
      <c r="UOO191" s="62"/>
      <c r="UOP191" s="325"/>
      <c r="UOQ191" s="325"/>
      <c r="UOR191" s="325"/>
      <c r="UOS191" s="325"/>
      <c r="UOT191" s="62"/>
      <c r="UOU191" s="325"/>
      <c r="UOV191" s="325"/>
      <c r="UOW191" s="325"/>
      <c r="UOX191" s="325"/>
      <c r="UOY191" s="325"/>
      <c r="UOZ191" s="325"/>
      <c r="UPA191" s="325"/>
      <c r="UPB191" s="325"/>
      <c r="UPC191" s="325"/>
      <c r="UPD191" s="325"/>
      <c r="UPE191" s="325"/>
      <c r="UPF191" s="325"/>
      <c r="UPG191" s="325"/>
      <c r="UPH191" s="325"/>
      <c r="UPI191" s="325"/>
      <c r="UPJ191" s="325"/>
      <c r="UPK191" s="325"/>
      <c r="UPL191" s="324"/>
      <c r="UPM191" s="62"/>
      <c r="UPN191" s="62"/>
      <c r="UPO191" s="62"/>
      <c r="UPP191" s="62"/>
      <c r="UPQ191" s="62"/>
      <c r="UPR191" s="62"/>
      <c r="UPS191" s="62"/>
      <c r="UPT191" s="62"/>
      <c r="UPU191" s="62"/>
      <c r="UPV191" s="62"/>
      <c r="UPW191" s="325"/>
      <c r="UPX191" s="325"/>
      <c r="UPY191" s="325"/>
      <c r="UPZ191" s="325"/>
      <c r="UQA191" s="62"/>
      <c r="UQB191" s="325"/>
      <c r="UQC191" s="325"/>
      <c r="UQD191" s="325"/>
      <c r="UQE191" s="325"/>
      <c r="UQF191" s="62"/>
      <c r="UQG191" s="325"/>
      <c r="UQH191" s="325"/>
      <c r="UQI191" s="325"/>
      <c r="UQJ191" s="325"/>
      <c r="UQK191" s="325"/>
      <c r="UQL191" s="325"/>
      <c r="UQM191" s="325"/>
      <c r="UQN191" s="325"/>
      <c r="UQO191" s="325"/>
      <c r="UQP191" s="325"/>
      <c r="UQQ191" s="325"/>
      <c r="UQR191" s="325"/>
      <c r="UQS191" s="325"/>
      <c r="UQT191" s="325"/>
      <c r="UQU191" s="325"/>
      <c r="UQV191" s="325"/>
      <c r="UQW191" s="325"/>
      <c r="UQX191" s="324"/>
      <c r="UQY191" s="62"/>
      <c r="UQZ191" s="62"/>
      <c r="URA191" s="62"/>
      <c r="URB191" s="62"/>
      <c r="URC191" s="62"/>
      <c r="URD191" s="62"/>
      <c r="URE191" s="62"/>
      <c r="URF191" s="62"/>
      <c r="URG191" s="62"/>
      <c r="URH191" s="62"/>
      <c r="URI191" s="325"/>
      <c r="URJ191" s="325"/>
      <c r="URK191" s="325"/>
      <c r="URL191" s="325"/>
      <c r="URM191" s="62"/>
      <c r="URN191" s="325"/>
      <c r="URO191" s="325"/>
      <c r="URP191" s="325"/>
      <c r="URQ191" s="325"/>
      <c r="URR191" s="62"/>
      <c r="URS191" s="325"/>
      <c r="URT191" s="325"/>
      <c r="URU191" s="325"/>
      <c r="URV191" s="325"/>
      <c r="URW191" s="325"/>
      <c r="URX191" s="325"/>
      <c r="URY191" s="325"/>
      <c r="URZ191" s="325"/>
      <c r="USA191" s="325"/>
      <c r="USB191" s="325"/>
      <c r="USC191" s="325"/>
      <c r="USD191" s="325"/>
      <c r="USE191" s="325"/>
      <c r="USF191" s="325"/>
      <c r="USG191" s="325"/>
      <c r="USH191" s="325"/>
      <c r="USI191" s="325"/>
      <c r="USJ191" s="324"/>
      <c r="USK191" s="62"/>
      <c r="USL191" s="62"/>
      <c r="USM191" s="62"/>
      <c r="USN191" s="62"/>
      <c r="USO191" s="62"/>
      <c r="USP191" s="62"/>
      <c r="USQ191" s="62"/>
      <c r="USR191" s="62"/>
      <c r="USS191" s="62"/>
      <c r="UST191" s="62"/>
      <c r="USU191" s="325"/>
      <c r="USV191" s="325"/>
      <c r="USW191" s="325"/>
      <c r="USX191" s="325"/>
      <c r="USY191" s="62"/>
      <c r="USZ191" s="325"/>
      <c r="UTA191" s="325"/>
      <c r="UTB191" s="325"/>
      <c r="UTC191" s="325"/>
      <c r="UTD191" s="62"/>
      <c r="UTE191" s="325"/>
      <c r="UTF191" s="325"/>
      <c r="UTG191" s="325"/>
      <c r="UTH191" s="325"/>
      <c r="UTI191" s="325"/>
      <c r="UTJ191" s="325"/>
      <c r="UTK191" s="325"/>
      <c r="UTL191" s="325"/>
      <c r="UTM191" s="325"/>
      <c r="UTN191" s="325"/>
      <c r="UTO191" s="325"/>
      <c r="UTP191" s="325"/>
      <c r="UTQ191" s="325"/>
      <c r="UTR191" s="325"/>
      <c r="UTS191" s="325"/>
      <c r="UTT191" s="325"/>
      <c r="UTU191" s="325"/>
      <c r="UTV191" s="324"/>
      <c r="UTW191" s="62"/>
      <c r="UTX191" s="62"/>
      <c r="UTY191" s="62"/>
      <c r="UTZ191" s="62"/>
      <c r="UUA191" s="62"/>
      <c r="UUB191" s="62"/>
      <c r="UUC191" s="62"/>
      <c r="UUD191" s="62"/>
      <c r="UUE191" s="62"/>
      <c r="UUF191" s="62"/>
      <c r="UUG191" s="325"/>
      <c r="UUH191" s="325"/>
      <c r="UUI191" s="325"/>
      <c r="UUJ191" s="325"/>
      <c r="UUK191" s="62"/>
      <c r="UUL191" s="325"/>
      <c r="UUM191" s="325"/>
      <c r="UUN191" s="325"/>
      <c r="UUO191" s="325"/>
      <c r="UUP191" s="62"/>
      <c r="UUQ191" s="325"/>
      <c r="UUR191" s="325"/>
      <c r="UUS191" s="325"/>
      <c r="UUT191" s="325"/>
      <c r="UUU191" s="325"/>
      <c r="UUV191" s="325"/>
      <c r="UUW191" s="325"/>
      <c r="UUX191" s="325"/>
      <c r="UUY191" s="325"/>
      <c r="UUZ191" s="325"/>
      <c r="UVA191" s="325"/>
      <c r="UVB191" s="325"/>
      <c r="UVC191" s="325"/>
      <c r="UVD191" s="325"/>
      <c r="UVE191" s="325"/>
      <c r="UVF191" s="325"/>
      <c r="UVG191" s="325"/>
      <c r="UVH191" s="324"/>
      <c r="UVI191" s="62"/>
      <c r="UVJ191" s="62"/>
      <c r="UVK191" s="62"/>
      <c r="UVL191" s="62"/>
      <c r="UVM191" s="62"/>
      <c r="UVN191" s="62"/>
      <c r="UVO191" s="62"/>
      <c r="UVP191" s="62"/>
      <c r="UVQ191" s="62"/>
      <c r="UVR191" s="62"/>
      <c r="UVS191" s="325"/>
      <c r="UVT191" s="325"/>
      <c r="UVU191" s="325"/>
      <c r="UVV191" s="325"/>
      <c r="UVW191" s="62"/>
      <c r="UVX191" s="325"/>
      <c r="UVY191" s="325"/>
      <c r="UVZ191" s="325"/>
      <c r="UWA191" s="325"/>
      <c r="UWB191" s="62"/>
      <c r="UWC191" s="325"/>
      <c r="UWD191" s="325"/>
      <c r="UWE191" s="325"/>
      <c r="UWF191" s="325"/>
      <c r="UWG191" s="325"/>
      <c r="UWH191" s="325"/>
      <c r="UWI191" s="325"/>
      <c r="UWJ191" s="325"/>
      <c r="UWK191" s="325"/>
      <c r="UWL191" s="325"/>
      <c r="UWM191" s="325"/>
      <c r="UWN191" s="325"/>
      <c r="UWO191" s="325"/>
      <c r="UWP191" s="325"/>
      <c r="UWQ191" s="325"/>
      <c r="UWR191" s="325"/>
      <c r="UWS191" s="325"/>
      <c r="UWT191" s="324"/>
      <c r="UWU191" s="62"/>
      <c r="UWV191" s="62"/>
      <c r="UWW191" s="62"/>
      <c r="UWX191" s="62"/>
      <c r="UWY191" s="62"/>
      <c r="UWZ191" s="62"/>
      <c r="UXA191" s="62"/>
      <c r="UXB191" s="62"/>
      <c r="UXC191" s="62"/>
      <c r="UXD191" s="62"/>
      <c r="UXE191" s="325"/>
      <c r="UXF191" s="325"/>
      <c r="UXG191" s="325"/>
      <c r="UXH191" s="325"/>
      <c r="UXI191" s="62"/>
      <c r="UXJ191" s="325"/>
      <c r="UXK191" s="325"/>
      <c r="UXL191" s="325"/>
      <c r="UXM191" s="325"/>
      <c r="UXN191" s="62"/>
      <c r="UXO191" s="325"/>
      <c r="UXP191" s="325"/>
      <c r="UXQ191" s="325"/>
      <c r="UXR191" s="325"/>
      <c r="UXS191" s="325"/>
      <c r="UXT191" s="325"/>
      <c r="UXU191" s="325"/>
      <c r="UXV191" s="325"/>
      <c r="UXW191" s="325"/>
      <c r="UXX191" s="325"/>
      <c r="UXY191" s="325"/>
      <c r="UXZ191" s="325"/>
      <c r="UYA191" s="325"/>
      <c r="UYB191" s="325"/>
      <c r="UYC191" s="325"/>
      <c r="UYD191" s="325"/>
      <c r="UYE191" s="325"/>
      <c r="UYF191" s="324"/>
      <c r="UYG191" s="62"/>
      <c r="UYH191" s="62"/>
      <c r="UYI191" s="62"/>
      <c r="UYJ191" s="62"/>
      <c r="UYK191" s="62"/>
      <c r="UYL191" s="62"/>
      <c r="UYM191" s="62"/>
      <c r="UYN191" s="62"/>
      <c r="UYO191" s="62"/>
      <c r="UYP191" s="62"/>
      <c r="UYQ191" s="325"/>
      <c r="UYR191" s="325"/>
      <c r="UYS191" s="325"/>
      <c r="UYT191" s="325"/>
      <c r="UYU191" s="62"/>
      <c r="UYV191" s="325"/>
      <c r="UYW191" s="325"/>
      <c r="UYX191" s="325"/>
      <c r="UYY191" s="325"/>
      <c r="UYZ191" s="62"/>
      <c r="UZA191" s="325"/>
      <c r="UZB191" s="325"/>
      <c r="UZC191" s="325"/>
      <c r="UZD191" s="325"/>
      <c r="UZE191" s="325"/>
      <c r="UZF191" s="325"/>
      <c r="UZG191" s="325"/>
      <c r="UZH191" s="325"/>
      <c r="UZI191" s="325"/>
      <c r="UZJ191" s="325"/>
      <c r="UZK191" s="325"/>
      <c r="UZL191" s="325"/>
      <c r="UZM191" s="325"/>
      <c r="UZN191" s="325"/>
      <c r="UZO191" s="325"/>
      <c r="UZP191" s="325"/>
      <c r="UZQ191" s="325"/>
      <c r="UZR191" s="324"/>
      <c r="UZS191" s="62"/>
      <c r="UZT191" s="62"/>
      <c r="UZU191" s="62"/>
      <c r="UZV191" s="62"/>
      <c r="UZW191" s="62"/>
      <c r="UZX191" s="62"/>
      <c r="UZY191" s="62"/>
      <c r="UZZ191" s="62"/>
      <c r="VAA191" s="62"/>
      <c r="VAB191" s="62"/>
      <c r="VAC191" s="325"/>
      <c r="VAD191" s="325"/>
      <c r="VAE191" s="325"/>
      <c r="VAF191" s="325"/>
      <c r="VAG191" s="62"/>
      <c r="VAH191" s="325"/>
      <c r="VAI191" s="325"/>
      <c r="VAJ191" s="325"/>
      <c r="VAK191" s="325"/>
      <c r="VAL191" s="62"/>
      <c r="VAM191" s="325"/>
      <c r="VAN191" s="325"/>
      <c r="VAO191" s="325"/>
      <c r="VAP191" s="325"/>
      <c r="VAQ191" s="325"/>
      <c r="VAR191" s="325"/>
      <c r="VAS191" s="325"/>
      <c r="VAT191" s="325"/>
      <c r="VAU191" s="325"/>
      <c r="VAV191" s="325"/>
      <c r="VAW191" s="325"/>
      <c r="VAX191" s="325"/>
      <c r="VAY191" s="325"/>
      <c r="VAZ191" s="325"/>
      <c r="VBA191" s="325"/>
      <c r="VBB191" s="325"/>
      <c r="VBC191" s="325"/>
      <c r="VBD191" s="324"/>
      <c r="VBE191" s="62"/>
      <c r="VBF191" s="62"/>
      <c r="VBG191" s="62"/>
      <c r="VBH191" s="62"/>
      <c r="VBI191" s="62"/>
      <c r="VBJ191" s="62"/>
      <c r="VBK191" s="62"/>
      <c r="VBL191" s="62"/>
      <c r="VBM191" s="62"/>
      <c r="VBN191" s="62"/>
      <c r="VBO191" s="325"/>
      <c r="VBP191" s="325"/>
      <c r="VBQ191" s="325"/>
      <c r="VBR191" s="325"/>
      <c r="VBS191" s="62"/>
      <c r="VBT191" s="325"/>
      <c r="VBU191" s="325"/>
      <c r="VBV191" s="325"/>
      <c r="VBW191" s="325"/>
      <c r="VBX191" s="62"/>
      <c r="VBY191" s="325"/>
      <c r="VBZ191" s="325"/>
      <c r="VCA191" s="325"/>
      <c r="VCB191" s="325"/>
      <c r="VCC191" s="325"/>
      <c r="VCD191" s="325"/>
      <c r="VCE191" s="325"/>
      <c r="VCF191" s="325"/>
      <c r="VCG191" s="325"/>
      <c r="VCH191" s="325"/>
      <c r="VCI191" s="325"/>
      <c r="VCJ191" s="325"/>
      <c r="VCK191" s="325"/>
      <c r="VCL191" s="325"/>
      <c r="VCM191" s="325"/>
      <c r="VCN191" s="325"/>
      <c r="VCO191" s="325"/>
      <c r="VCP191" s="324"/>
      <c r="VCQ191" s="62"/>
      <c r="VCR191" s="62"/>
      <c r="VCS191" s="62"/>
      <c r="VCT191" s="62"/>
      <c r="VCU191" s="62"/>
      <c r="VCV191" s="62"/>
      <c r="VCW191" s="62"/>
      <c r="VCX191" s="62"/>
      <c r="VCY191" s="62"/>
      <c r="VCZ191" s="62"/>
      <c r="VDA191" s="325"/>
      <c r="VDB191" s="325"/>
      <c r="VDC191" s="325"/>
      <c r="VDD191" s="325"/>
      <c r="VDE191" s="62"/>
      <c r="VDF191" s="325"/>
      <c r="VDG191" s="325"/>
      <c r="VDH191" s="325"/>
      <c r="VDI191" s="325"/>
      <c r="VDJ191" s="62"/>
      <c r="VDK191" s="325"/>
      <c r="VDL191" s="325"/>
      <c r="VDM191" s="325"/>
      <c r="VDN191" s="325"/>
      <c r="VDO191" s="325"/>
      <c r="VDP191" s="325"/>
      <c r="VDQ191" s="325"/>
      <c r="VDR191" s="325"/>
      <c r="VDS191" s="325"/>
      <c r="VDT191" s="325"/>
      <c r="VDU191" s="325"/>
      <c r="VDV191" s="325"/>
      <c r="VDW191" s="325"/>
      <c r="VDX191" s="325"/>
      <c r="VDY191" s="325"/>
      <c r="VDZ191" s="325"/>
      <c r="VEA191" s="325"/>
      <c r="VEB191" s="324"/>
      <c r="VEC191" s="62"/>
      <c r="VED191" s="62"/>
      <c r="VEE191" s="62"/>
      <c r="VEF191" s="62"/>
      <c r="VEG191" s="62"/>
      <c r="VEH191" s="62"/>
      <c r="VEI191" s="62"/>
      <c r="VEJ191" s="62"/>
      <c r="VEK191" s="62"/>
      <c r="VEL191" s="62"/>
      <c r="VEM191" s="325"/>
      <c r="VEN191" s="325"/>
      <c r="VEO191" s="325"/>
      <c r="VEP191" s="325"/>
      <c r="VEQ191" s="62"/>
      <c r="VER191" s="325"/>
      <c r="VES191" s="325"/>
      <c r="VET191" s="325"/>
      <c r="VEU191" s="325"/>
      <c r="VEV191" s="62"/>
      <c r="VEW191" s="325"/>
      <c r="VEX191" s="325"/>
      <c r="VEY191" s="325"/>
      <c r="VEZ191" s="325"/>
      <c r="VFA191" s="325"/>
      <c r="VFB191" s="325"/>
      <c r="VFC191" s="325"/>
      <c r="VFD191" s="325"/>
      <c r="VFE191" s="325"/>
      <c r="VFF191" s="325"/>
      <c r="VFG191" s="325"/>
      <c r="VFH191" s="325"/>
      <c r="VFI191" s="325"/>
      <c r="VFJ191" s="325"/>
      <c r="VFK191" s="325"/>
      <c r="VFL191" s="325"/>
      <c r="VFM191" s="325"/>
      <c r="VFN191" s="324"/>
      <c r="VFO191" s="62"/>
      <c r="VFP191" s="62"/>
      <c r="VFQ191" s="62"/>
      <c r="VFR191" s="62"/>
      <c r="VFS191" s="62"/>
      <c r="VFT191" s="62"/>
      <c r="VFU191" s="62"/>
      <c r="VFV191" s="62"/>
      <c r="VFW191" s="62"/>
      <c r="VFX191" s="62"/>
      <c r="VFY191" s="325"/>
      <c r="VFZ191" s="325"/>
      <c r="VGA191" s="325"/>
      <c r="VGB191" s="325"/>
      <c r="VGC191" s="62"/>
      <c r="VGD191" s="325"/>
      <c r="VGE191" s="325"/>
      <c r="VGF191" s="325"/>
      <c r="VGG191" s="325"/>
      <c r="VGH191" s="62"/>
      <c r="VGI191" s="325"/>
      <c r="VGJ191" s="325"/>
      <c r="VGK191" s="325"/>
      <c r="VGL191" s="325"/>
      <c r="VGM191" s="325"/>
      <c r="VGN191" s="325"/>
      <c r="VGO191" s="325"/>
      <c r="VGP191" s="325"/>
      <c r="VGQ191" s="325"/>
      <c r="VGR191" s="325"/>
      <c r="VGS191" s="325"/>
      <c r="VGT191" s="325"/>
      <c r="VGU191" s="325"/>
      <c r="VGV191" s="325"/>
      <c r="VGW191" s="325"/>
      <c r="VGX191" s="325"/>
      <c r="VGY191" s="325"/>
      <c r="VGZ191" s="324"/>
      <c r="VHA191" s="62"/>
      <c r="VHB191" s="62"/>
      <c r="VHC191" s="62"/>
      <c r="VHD191" s="62"/>
      <c r="VHE191" s="62"/>
      <c r="VHF191" s="62"/>
      <c r="VHG191" s="62"/>
      <c r="VHH191" s="62"/>
      <c r="VHI191" s="62"/>
      <c r="VHJ191" s="62"/>
      <c r="VHK191" s="325"/>
      <c r="VHL191" s="325"/>
      <c r="VHM191" s="325"/>
      <c r="VHN191" s="325"/>
      <c r="VHO191" s="62"/>
      <c r="VHP191" s="325"/>
      <c r="VHQ191" s="325"/>
      <c r="VHR191" s="325"/>
      <c r="VHS191" s="325"/>
      <c r="VHT191" s="62"/>
      <c r="VHU191" s="325"/>
      <c r="VHV191" s="325"/>
      <c r="VHW191" s="325"/>
      <c r="VHX191" s="325"/>
      <c r="VHY191" s="325"/>
      <c r="VHZ191" s="325"/>
      <c r="VIA191" s="325"/>
      <c r="VIB191" s="325"/>
      <c r="VIC191" s="325"/>
      <c r="VID191" s="325"/>
      <c r="VIE191" s="325"/>
      <c r="VIF191" s="325"/>
      <c r="VIG191" s="325"/>
      <c r="VIH191" s="325"/>
      <c r="VII191" s="325"/>
      <c r="VIJ191" s="325"/>
      <c r="VIK191" s="325"/>
      <c r="VIL191" s="324"/>
      <c r="VIM191" s="62"/>
      <c r="VIN191" s="62"/>
      <c r="VIO191" s="62"/>
      <c r="VIP191" s="62"/>
      <c r="VIQ191" s="62"/>
      <c r="VIR191" s="62"/>
      <c r="VIS191" s="62"/>
      <c r="VIT191" s="62"/>
      <c r="VIU191" s="62"/>
      <c r="VIV191" s="62"/>
      <c r="VIW191" s="325"/>
      <c r="VIX191" s="325"/>
      <c r="VIY191" s="325"/>
      <c r="VIZ191" s="325"/>
      <c r="VJA191" s="62"/>
      <c r="VJB191" s="325"/>
      <c r="VJC191" s="325"/>
      <c r="VJD191" s="325"/>
      <c r="VJE191" s="325"/>
      <c r="VJF191" s="62"/>
      <c r="VJG191" s="325"/>
      <c r="VJH191" s="325"/>
      <c r="VJI191" s="325"/>
      <c r="VJJ191" s="325"/>
      <c r="VJK191" s="325"/>
      <c r="VJL191" s="325"/>
      <c r="VJM191" s="325"/>
      <c r="VJN191" s="325"/>
      <c r="VJO191" s="325"/>
      <c r="VJP191" s="325"/>
      <c r="VJQ191" s="325"/>
      <c r="VJR191" s="325"/>
      <c r="VJS191" s="325"/>
      <c r="VJT191" s="325"/>
      <c r="VJU191" s="325"/>
      <c r="VJV191" s="325"/>
      <c r="VJW191" s="325"/>
      <c r="VJX191" s="324"/>
      <c r="VJY191" s="62"/>
      <c r="VJZ191" s="62"/>
      <c r="VKA191" s="62"/>
      <c r="VKB191" s="62"/>
      <c r="VKC191" s="62"/>
      <c r="VKD191" s="62"/>
      <c r="VKE191" s="62"/>
      <c r="VKF191" s="62"/>
      <c r="VKG191" s="62"/>
      <c r="VKH191" s="62"/>
      <c r="VKI191" s="325"/>
      <c r="VKJ191" s="325"/>
      <c r="VKK191" s="325"/>
      <c r="VKL191" s="325"/>
      <c r="VKM191" s="62"/>
      <c r="VKN191" s="325"/>
      <c r="VKO191" s="325"/>
      <c r="VKP191" s="325"/>
      <c r="VKQ191" s="325"/>
      <c r="VKR191" s="62"/>
      <c r="VKS191" s="325"/>
      <c r="VKT191" s="325"/>
      <c r="VKU191" s="325"/>
      <c r="VKV191" s="325"/>
      <c r="VKW191" s="325"/>
      <c r="VKX191" s="325"/>
      <c r="VKY191" s="325"/>
      <c r="VKZ191" s="325"/>
      <c r="VLA191" s="325"/>
      <c r="VLB191" s="325"/>
      <c r="VLC191" s="325"/>
      <c r="VLD191" s="325"/>
      <c r="VLE191" s="325"/>
      <c r="VLF191" s="325"/>
      <c r="VLG191" s="325"/>
      <c r="VLH191" s="325"/>
      <c r="VLI191" s="325"/>
      <c r="VLJ191" s="324"/>
      <c r="VLK191" s="62"/>
      <c r="VLL191" s="62"/>
      <c r="VLM191" s="62"/>
      <c r="VLN191" s="62"/>
      <c r="VLO191" s="62"/>
      <c r="VLP191" s="62"/>
      <c r="VLQ191" s="62"/>
      <c r="VLR191" s="62"/>
      <c r="VLS191" s="62"/>
      <c r="VLT191" s="62"/>
      <c r="VLU191" s="325"/>
      <c r="VLV191" s="325"/>
      <c r="VLW191" s="325"/>
      <c r="VLX191" s="325"/>
      <c r="VLY191" s="62"/>
      <c r="VLZ191" s="325"/>
      <c r="VMA191" s="325"/>
      <c r="VMB191" s="325"/>
      <c r="VMC191" s="325"/>
      <c r="VMD191" s="62"/>
      <c r="VME191" s="325"/>
      <c r="VMF191" s="325"/>
      <c r="VMG191" s="325"/>
      <c r="VMH191" s="325"/>
      <c r="VMI191" s="325"/>
      <c r="VMJ191" s="325"/>
      <c r="VMK191" s="325"/>
      <c r="VML191" s="325"/>
      <c r="VMM191" s="325"/>
      <c r="VMN191" s="325"/>
      <c r="VMO191" s="325"/>
      <c r="VMP191" s="325"/>
      <c r="VMQ191" s="325"/>
      <c r="VMR191" s="325"/>
      <c r="VMS191" s="325"/>
      <c r="VMT191" s="325"/>
      <c r="VMU191" s="325"/>
      <c r="VMV191" s="324"/>
      <c r="VMW191" s="62"/>
      <c r="VMX191" s="62"/>
      <c r="VMY191" s="62"/>
      <c r="VMZ191" s="62"/>
      <c r="VNA191" s="62"/>
      <c r="VNB191" s="62"/>
      <c r="VNC191" s="62"/>
      <c r="VND191" s="62"/>
      <c r="VNE191" s="62"/>
      <c r="VNF191" s="62"/>
      <c r="VNG191" s="325"/>
      <c r="VNH191" s="325"/>
      <c r="VNI191" s="325"/>
      <c r="VNJ191" s="325"/>
      <c r="VNK191" s="62"/>
      <c r="VNL191" s="325"/>
      <c r="VNM191" s="325"/>
      <c r="VNN191" s="325"/>
      <c r="VNO191" s="325"/>
      <c r="VNP191" s="62"/>
      <c r="VNQ191" s="325"/>
      <c r="VNR191" s="325"/>
      <c r="VNS191" s="325"/>
      <c r="VNT191" s="325"/>
      <c r="VNU191" s="325"/>
      <c r="VNV191" s="325"/>
      <c r="VNW191" s="325"/>
      <c r="VNX191" s="325"/>
      <c r="VNY191" s="325"/>
      <c r="VNZ191" s="325"/>
      <c r="VOA191" s="325"/>
      <c r="VOB191" s="325"/>
      <c r="VOC191" s="325"/>
      <c r="VOD191" s="325"/>
      <c r="VOE191" s="325"/>
      <c r="VOF191" s="325"/>
      <c r="VOG191" s="325"/>
      <c r="VOH191" s="324"/>
      <c r="VOI191" s="62"/>
      <c r="VOJ191" s="62"/>
      <c r="VOK191" s="62"/>
      <c r="VOL191" s="62"/>
      <c r="VOM191" s="62"/>
      <c r="VON191" s="62"/>
      <c r="VOO191" s="62"/>
      <c r="VOP191" s="62"/>
      <c r="VOQ191" s="62"/>
      <c r="VOR191" s="62"/>
      <c r="VOS191" s="325"/>
      <c r="VOT191" s="325"/>
      <c r="VOU191" s="325"/>
      <c r="VOV191" s="325"/>
      <c r="VOW191" s="62"/>
      <c r="VOX191" s="325"/>
      <c r="VOY191" s="325"/>
      <c r="VOZ191" s="325"/>
      <c r="VPA191" s="325"/>
      <c r="VPB191" s="62"/>
      <c r="VPC191" s="325"/>
      <c r="VPD191" s="325"/>
      <c r="VPE191" s="325"/>
      <c r="VPF191" s="325"/>
      <c r="VPG191" s="325"/>
      <c r="VPH191" s="325"/>
      <c r="VPI191" s="325"/>
      <c r="VPJ191" s="325"/>
      <c r="VPK191" s="325"/>
      <c r="VPL191" s="325"/>
      <c r="VPM191" s="325"/>
      <c r="VPN191" s="325"/>
      <c r="VPO191" s="325"/>
      <c r="VPP191" s="325"/>
      <c r="VPQ191" s="325"/>
      <c r="VPR191" s="325"/>
      <c r="VPS191" s="325"/>
      <c r="VPT191" s="324"/>
      <c r="VPU191" s="62"/>
      <c r="VPV191" s="62"/>
      <c r="VPW191" s="62"/>
      <c r="VPX191" s="62"/>
      <c r="VPY191" s="62"/>
      <c r="VPZ191" s="62"/>
      <c r="VQA191" s="62"/>
      <c r="VQB191" s="62"/>
      <c r="VQC191" s="62"/>
      <c r="VQD191" s="62"/>
      <c r="VQE191" s="325"/>
      <c r="VQF191" s="325"/>
      <c r="VQG191" s="325"/>
      <c r="VQH191" s="325"/>
      <c r="VQI191" s="62"/>
      <c r="VQJ191" s="325"/>
      <c r="VQK191" s="325"/>
      <c r="VQL191" s="325"/>
      <c r="VQM191" s="325"/>
      <c r="VQN191" s="62"/>
      <c r="VQO191" s="325"/>
      <c r="VQP191" s="325"/>
      <c r="VQQ191" s="325"/>
      <c r="VQR191" s="325"/>
      <c r="VQS191" s="325"/>
      <c r="VQT191" s="325"/>
      <c r="VQU191" s="325"/>
      <c r="VQV191" s="325"/>
      <c r="VQW191" s="325"/>
      <c r="VQX191" s="325"/>
      <c r="VQY191" s="325"/>
      <c r="VQZ191" s="325"/>
      <c r="VRA191" s="325"/>
      <c r="VRB191" s="325"/>
      <c r="VRC191" s="325"/>
      <c r="VRD191" s="325"/>
      <c r="VRE191" s="325"/>
      <c r="VRF191" s="324"/>
      <c r="VRG191" s="62"/>
      <c r="VRH191" s="62"/>
      <c r="VRI191" s="62"/>
      <c r="VRJ191" s="62"/>
      <c r="VRK191" s="62"/>
      <c r="VRL191" s="62"/>
      <c r="VRM191" s="62"/>
      <c r="VRN191" s="62"/>
      <c r="VRO191" s="62"/>
      <c r="VRP191" s="62"/>
      <c r="VRQ191" s="325"/>
      <c r="VRR191" s="325"/>
      <c r="VRS191" s="325"/>
      <c r="VRT191" s="325"/>
      <c r="VRU191" s="62"/>
      <c r="VRV191" s="325"/>
      <c r="VRW191" s="325"/>
      <c r="VRX191" s="325"/>
      <c r="VRY191" s="325"/>
      <c r="VRZ191" s="62"/>
      <c r="VSA191" s="325"/>
      <c r="VSB191" s="325"/>
      <c r="VSC191" s="325"/>
      <c r="VSD191" s="325"/>
      <c r="VSE191" s="325"/>
      <c r="VSF191" s="325"/>
      <c r="VSG191" s="325"/>
      <c r="VSH191" s="325"/>
      <c r="VSI191" s="325"/>
      <c r="VSJ191" s="325"/>
      <c r="VSK191" s="325"/>
      <c r="VSL191" s="325"/>
      <c r="VSM191" s="325"/>
      <c r="VSN191" s="325"/>
      <c r="VSO191" s="325"/>
      <c r="VSP191" s="325"/>
      <c r="VSQ191" s="325"/>
      <c r="VSR191" s="324"/>
      <c r="VSS191" s="62"/>
      <c r="VST191" s="62"/>
      <c r="VSU191" s="62"/>
      <c r="VSV191" s="62"/>
      <c r="VSW191" s="62"/>
      <c r="VSX191" s="62"/>
      <c r="VSY191" s="62"/>
      <c r="VSZ191" s="62"/>
      <c r="VTA191" s="62"/>
      <c r="VTB191" s="62"/>
      <c r="VTC191" s="325"/>
      <c r="VTD191" s="325"/>
      <c r="VTE191" s="325"/>
      <c r="VTF191" s="325"/>
      <c r="VTG191" s="62"/>
      <c r="VTH191" s="325"/>
      <c r="VTI191" s="325"/>
      <c r="VTJ191" s="325"/>
      <c r="VTK191" s="325"/>
      <c r="VTL191" s="62"/>
      <c r="VTM191" s="325"/>
      <c r="VTN191" s="325"/>
      <c r="VTO191" s="325"/>
      <c r="VTP191" s="325"/>
      <c r="VTQ191" s="325"/>
      <c r="VTR191" s="325"/>
      <c r="VTS191" s="325"/>
      <c r="VTT191" s="325"/>
      <c r="VTU191" s="325"/>
      <c r="VTV191" s="325"/>
      <c r="VTW191" s="325"/>
      <c r="VTX191" s="325"/>
      <c r="VTY191" s="325"/>
      <c r="VTZ191" s="325"/>
      <c r="VUA191" s="325"/>
      <c r="VUB191" s="325"/>
      <c r="VUC191" s="325"/>
      <c r="VUD191" s="324"/>
      <c r="VUE191" s="62"/>
      <c r="VUF191" s="62"/>
      <c r="VUG191" s="62"/>
      <c r="VUH191" s="62"/>
      <c r="VUI191" s="62"/>
      <c r="VUJ191" s="62"/>
      <c r="VUK191" s="62"/>
      <c r="VUL191" s="62"/>
      <c r="VUM191" s="62"/>
      <c r="VUN191" s="62"/>
      <c r="VUO191" s="325"/>
      <c r="VUP191" s="325"/>
      <c r="VUQ191" s="325"/>
      <c r="VUR191" s="325"/>
      <c r="VUS191" s="62"/>
      <c r="VUT191" s="325"/>
      <c r="VUU191" s="325"/>
      <c r="VUV191" s="325"/>
      <c r="VUW191" s="325"/>
      <c r="VUX191" s="62"/>
      <c r="VUY191" s="325"/>
      <c r="VUZ191" s="325"/>
      <c r="VVA191" s="325"/>
      <c r="VVB191" s="325"/>
      <c r="VVC191" s="325"/>
      <c r="VVD191" s="325"/>
      <c r="VVE191" s="325"/>
      <c r="VVF191" s="325"/>
      <c r="VVG191" s="325"/>
      <c r="VVH191" s="325"/>
      <c r="VVI191" s="325"/>
      <c r="VVJ191" s="325"/>
      <c r="VVK191" s="325"/>
      <c r="VVL191" s="325"/>
      <c r="VVM191" s="325"/>
      <c r="VVN191" s="325"/>
      <c r="VVO191" s="325"/>
      <c r="VVP191" s="324"/>
      <c r="VVQ191" s="62"/>
      <c r="VVR191" s="62"/>
      <c r="VVS191" s="62"/>
      <c r="VVT191" s="62"/>
      <c r="VVU191" s="62"/>
      <c r="VVV191" s="62"/>
      <c r="VVW191" s="62"/>
      <c r="VVX191" s="62"/>
      <c r="VVY191" s="62"/>
      <c r="VVZ191" s="62"/>
      <c r="VWA191" s="325"/>
      <c r="VWB191" s="325"/>
      <c r="VWC191" s="325"/>
      <c r="VWD191" s="325"/>
      <c r="VWE191" s="62"/>
      <c r="VWF191" s="325"/>
      <c r="VWG191" s="325"/>
      <c r="VWH191" s="325"/>
      <c r="VWI191" s="325"/>
      <c r="VWJ191" s="62"/>
      <c r="VWK191" s="325"/>
      <c r="VWL191" s="325"/>
      <c r="VWM191" s="325"/>
      <c r="VWN191" s="325"/>
      <c r="VWO191" s="325"/>
      <c r="VWP191" s="325"/>
      <c r="VWQ191" s="325"/>
      <c r="VWR191" s="325"/>
      <c r="VWS191" s="325"/>
      <c r="VWT191" s="325"/>
      <c r="VWU191" s="325"/>
      <c r="VWV191" s="325"/>
      <c r="VWW191" s="325"/>
      <c r="VWX191" s="325"/>
      <c r="VWY191" s="325"/>
      <c r="VWZ191" s="325"/>
      <c r="VXA191" s="325"/>
      <c r="VXB191" s="324"/>
      <c r="VXC191" s="62"/>
      <c r="VXD191" s="62"/>
      <c r="VXE191" s="62"/>
      <c r="VXF191" s="62"/>
      <c r="VXG191" s="62"/>
      <c r="VXH191" s="62"/>
      <c r="VXI191" s="62"/>
      <c r="VXJ191" s="62"/>
      <c r="VXK191" s="62"/>
      <c r="VXL191" s="62"/>
      <c r="VXM191" s="325"/>
      <c r="VXN191" s="325"/>
      <c r="VXO191" s="325"/>
      <c r="VXP191" s="325"/>
      <c r="VXQ191" s="62"/>
      <c r="VXR191" s="325"/>
      <c r="VXS191" s="325"/>
      <c r="VXT191" s="325"/>
      <c r="VXU191" s="325"/>
      <c r="VXV191" s="62"/>
      <c r="VXW191" s="325"/>
      <c r="VXX191" s="325"/>
      <c r="VXY191" s="325"/>
      <c r="VXZ191" s="325"/>
      <c r="VYA191" s="325"/>
      <c r="VYB191" s="325"/>
      <c r="VYC191" s="325"/>
      <c r="VYD191" s="325"/>
      <c r="VYE191" s="325"/>
      <c r="VYF191" s="325"/>
      <c r="VYG191" s="325"/>
      <c r="VYH191" s="325"/>
      <c r="VYI191" s="325"/>
      <c r="VYJ191" s="325"/>
      <c r="VYK191" s="325"/>
      <c r="VYL191" s="325"/>
      <c r="VYM191" s="325"/>
      <c r="VYN191" s="324"/>
      <c r="VYO191" s="62"/>
      <c r="VYP191" s="62"/>
      <c r="VYQ191" s="62"/>
      <c r="VYR191" s="62"/>
      <c r="VYS191" s="62"/>
      <c r="VYT191" s="62"/>
      <c r="VYU191" s="62"/>
      <c r="VYV191" s="62"/>
      <c r="VYW191" s="62"/>
      <c r="VYX191" s="62"/>
      <c r="VYY191" s="325"/>
      <c r="VYZ191" s="325"/>
      <c r="VZA191" s="325"/>
      <c r="VZB191" s="325"/>
      <c r="VZC191" s="62"/>
      <c r="VZD191" s="325"/>
      <c r="VZE191" s="325"/>
      <c r="VZF191" s="325"/>
      <c r="VZG191" s="325"/>
      <c r="VZH191" s="62"/>
      <c r="VZI191" s="325"/>
      <c r="VZJ191" s="325"/>
      <c r="VZK191" s="325"/>
      <c r="VZL191" s="325"/>
      <c r="VZM191" s="325"/>
      <c r="VZN191" s="325"/>
      <c r="VZO191" s="325"/>
      <c r="VZP191" s="325"/>
      <c r="VZQ191" s="325"/>
      <c r="VZR191" s="325"/>
      <c r="VZS191" s="325"/>
      <c r="VZT191" s="325"/>
      <c r="VZU191" s="325"/>
      <c r="VZV191" s="325"/>
      <c r="VZW191" s="325"/>
      <c r="VZX191" s="325"/>
      <c r="VZY191" s="325"/>
      <c r="VZZ191" s="324"/>
      <c r="WAA191" s="62"/>
      <c r="WAB191" s="62"/>
      <c r="WAC191" s="62"/>
      <c r="WAD191" s="62"/>
      <c r="WAE191" s="62"/>
      <c r="WAF191" s="62"/>
      <c r="WAG191" s="62"/>
      <c r="WAH191" s="62"/>
      <c r="WAI191" s="62"/>
      <c r="WAJ191" s="62"/>
      <c r="WAK191" s="325"/>
      <c r="WAL191" s="325"/>
      <c r="WAM191" s="325"/>
      <c r="WAN191" s="325"/>
      <c r="WAO191" s="62"/>
      <c r="WAP191" s="325"/>
      <c r="WAQ191" s="325"/>
      <c r="WAR191" s="325"/>
      <c r="WAS191" s="325"/>
      <c r="WAT191" s="62"/>
      <c r="WAU191" s="325"/>
      <c r="WAV191" s="325"/>
      <c r="WAW191" s="325"/>
      <c r="WAX191" s="325"/>
      <c r="WAY191" s="325"/>
      <c r="WAZ191" s="325"/>
      <c r="WBA191" s="325"/>
      <c r="WBB191" s="325"/>
      <c r="WBC191" s="325"/>
      <c r="WBD191" s="325"/>
      <c r="WBE191" s="325"/>
      <c r="WBF191" s="325"/>
      <c r="WBG191" s="325"/>
      <c r="WBH191" s="325"/>
      <c r="WBI191" s="325"/>
      <c r="WBJ191" s="325"/>
      <c r="WBK191" s="325"/>
      <c r="WBL191" s="324"/>
      <c r="WBM191" s="62"/>
      <c r="WBN191" s="62"/>
      <c r="WBO191" s="62"/>
      <c r="WBP191" s="62"/>
      <c r="WBQ191" s="62"/>
      <c r="WBR191" s="62"/>
      <c r="WBS191" s="62"/>
      <c r="WBT191" s="62"/>
      <c r="WBU191" s="62"/>
      <c r="WBV191" s="62"/>
      <c r="WBW191" s="325"/>
      <c r="WBX191" s="325"/>
      <c r="WBY191" s="325"/>
      <c r="WBZ191" s="325"/>
      <c r="WCA191" s="62"/>
      <c r="WCB191" s="325"/>
      <c r="WCC191" s="325"/>
      <c r="WCD191" s="325"/>
      <c r="WCE191" s="325"/>
      <c r="WCF191" s="62"/>
      <c r="WCG191" s="325"/>
      <c r="WCH191" s="325"/>
      <c r="WCI191" s="325"/>
      <c r="WCJ191" s="325"/>
      <c r="WCK191" s="325"/>
      <c r="WCL191" s="325"/>
      <c r="WCM191" s="325"/>
      <c r="WCN191" s="325"/>
      <c r="WCO191" s="325"/>
      <c r="WCP191" s="325"/>
      <c r="WCQ191" s="325"/>
      <c r="WCR191" s="325"/>
      <c r="WCS191" s="325"/>
      <c r="WCT191" s="325"/>
      <c r="WCU191" s="325"/>
      <c r="WCV191" s="325"/>
      <c r="WCW191" s="325"/>
      <c r="WCX191" s="324"/>
      <c r="WCY191" s="62"/>
      <c r="WCZ191" s="62"/>
      <c r="WDA191" s="62"/>
      <c r="WDB191" s="62"/>
      <c r="WDC191" s="62"/>
      <c r="WDD191" s="62"/>
      <c r="WDE191" s="62"/>
      <c r="WDF191" s="62"/>
      <c r="WDG191" s="62"/>
      <c r="WDH191" s="62"/>
      <c r="WDI191" s="325"/>
      <c r="WDJ191" s="325"/>
      <c r="WDK191" s="325"/>
      <c r="WDL191" s="325"/>
      <c r="WDM191" s="62"/>
      <c r="WDN191" s="325"/>
      <c r="WDO191" s="325"/>
      <c r="WDP191" s="325"/>
      <c r="WDQ191" s="325"/>
      <c r="WDR191" s="62"/>
      <c r="WDS191" s="325"/>
      <c r="WDT191" s="325"/>
      <c r="WDU191" s="325"/>
      <c r="WDV191" s="325"/>
      <c r="WDW191" s="325"/>
      <c r="WDX191" s="325"/>
      <c r="WDY191" s="325"/>
      <c r="WDZ191" s="325"/>
      <c r="WEA191" s="325"/>
      <c r="WEB191" s="325"/>
      <c r="WEC191" s="325"/>
      <c r="WED191" s="325"/>
      <c r="WEE191" s="325"/>
      <c r="WEF191" s="325"/>
      <c r="WEG191" s="325"/>
      <c r="WEH191" s="325"/>
      <c r="WEI191" s="325"/>
      <c r="WEJ191" s="324"/>
      <c r="WEK191" s="62"/>
      <c r="WEL191" s="62"/>
      <c r="WEM191" s="62"/>
      <c r="WEN191" s="62"/>
      <c r="WEO191" s="62"/>
      <c r="WEP191" s="62"/>
      <c r="WEQ191" s="62"/>
      <c r="WER191" s="62"/>
      <c r="WES191" s="62"/>
      <c r="WET191" s="62"/>
      <c r="WEU191" s="325"/>
      <c r="WEV191" s="325"/>
      <c r="WEW191" s="325"/>
      <c r="WEX191" s="325"/>
      <c r="WEY191" s="62"/>
      <c r="WEZ191" s="325"/>
      <c r="WFA191" s="325"/>
      <c r="WFB191" s="325"/>
      <c r="WFC191" s="325"/>
      <c r="WFD191" s="62"/>
      <c r="WFE191" s="325"/>
      <c r="WFF191" s="325"/>
      <c r="WFG191" s="325"/>
      <c r="WFH191" s="325"/>
      <c r="WFI191" s="325"/>
      <c r="WFJ191" s="325"/>
      <c r="WFK191" s="325"/>
      <c r="WFL191" s="325"/>
      <c r="WFM191" s="325"/>
      <c r="WFN191" s="325"/>
      <c r="WFO191" s="325"/>
      <c r="WFP191" s="325"/>
      <c r="WFQ191" s="325"/>
      <c r="WFR191" s="325"/>
      <c r="WFS191" s="325"/>
      <c r="WFT191" s="325"/>
      <c r="WFU191" s="325"/>
      <c r="WFV191" s="324"/>
      <c r="WFW191" s="62"/>
      <c r="WFX191" s="62"/>
      <c r="WFY191" s="62"/>
      <c r="WFZ191" s="62"/>
      <c r="WGA191" s="62"/>
      <c r="WGB191" s="62"/>
      <c r="WGC191" s="62"/>
      <c r="WGD191" s="62"/>
      <c r="WGE191" s="62"/>
      <c r="WGF191" s="62"/>
      <c r="WGG191" s="325"/>
      <c r="WGH191" s="325"/>
      <c r="WGI191" s="325"/>
      <c r="WGJ191" s="325"/>
      <c r="WGK191" s="62"/>
      <c r="WGL191" s="325"/>
      <c r="WGM191" s="325"/>
      <c r="WGN191" s="325"/>
      <c r="WGO191" s="325"/>
      <c r="WGP191" s="62"/>
      <c r="WGQ191" s="325"/>
      <c r="WGR191" s="325"/>
      <c r="WGS191" s="325"/>
      <c r="WGT191" s="325"/>
      <c r="WGU191" s="325"/>
      <c r="WGV191" s="325"/>
      <c r="WGW191" s="325"/>
      <c r="WGX191" s="325"/>
      <c r="WGY191" s="325"/>
      <c r="WGZ191" s="325"/>
      <c r="WHA191" s="325"/>
      <c r="WHB191" s="325"/>
      <c r="WHC191" s="325"/>
      <c r="WHD191" s="325"/>
      <c r="WHE191" s="325"/>
      <c r="WHF191" s="325"/>
      <c r="WHG191" s="325"/>
      <c r="WHH191" s="324"/>
      <c r="WHI191" s="62"/>
      <c r="WHJ191" s="62"/>
      <c r="WHK191" s="62"/>
      <c r="WHL191" s="62"/>
      <c r="WHM191" s="62"/>
      <c r="WHN191" s="62"/>
      <c r="WHO191" s="62"/>
      <c r="WHP191" s="62"/>
      <c r="WHQ191" s="62"/>
      <c r="WHR191" s="62"/>
      <c r="WHS191" s="325"/>
      <c r="WHT191" s="325"/>
      <c r="WHU191" s="325"/>
      <c r="WHV191" s="325"/>
      <c r="WHW191" s="62"/>
      <c r="WHX191" s="325"/>
      <c r="WHY191" s="325"/>
      <c r="WHZ191" s="325"/>
      <c r="WIA191" s="325"/>
      <c r="WIB191" s="62"/>
      <c r="WIC191" s="325"/>
      <c r="WID191" s="325"/>
      <c r="WIE191" s="325"/>
      <c r="WIF191" s="325"/>
      <c r="WIG191" s="325"/>
      <c r="WIH191" s="325"/>
      <c r="WII191" s="325"/>
      <c r="WIJ191" s="325"/>
      <c r="WIK191" s="325"/>
      <c r="WIL191" s="325"/>
      <c r="WIM191" s="325"/>
      <c r="WIN191" s="325"/>
      <c r="WIO191" s="325"/>
      <c r="WIP191" s="325"/>
      <c r="WIQ191" s="325"/>
      <c r="WIR191" s="325"/>
      <c r="WIS191" s="325"/>
      <c r="WIT191" s="324"/>
      <c r="WIU191" s="62"/>
      <c r="WIV191" s="62"/>
      <c r="WIW191" s="62"/>
      <c r="WIX191" s="62"/>
      <c r="WIY191" s="62"/>
      <c r="WIZ191" s="62"/>
      <c r="WJA191" s="62"/>
      <c r="WJB191" s="62"/>
      <c r="WJC191" s="62"/>
      <c r="WJD191" s="62"/>
      <c r="WJE191" s="325"/>
      <c r="WJF191" s="325"/>
      <c r="WJG191" s="325"/>
      <c r="WJH191" s="325"/>
      <c r="WJI191" s="62"/>
      <c r="WJJ191" s="325"/>
      <c r="WJK191" s="325"/>
      <c r="WJL191" s="325"/>
      <c r="WJM191" s="325"/>
      <c r="WJN191" s="62"/>
      <c r="WJO191" s="325"/>
      <c r="WJP191" s="325"/>
      <c r="WJQ191" s="325"/>
      <c r="WJR191" s="325"/>
      <c r="WJS191" s="325"/>
      <c r="WJT191" s="325"/>
      <c r="WJU191" s="325"/>
      <c r="WJV191" s="325"/>
      <c r="WJW191" s="325"/>
      <c r="WJX191" s="325"/>
      <c r="WJY191" s="325"/>
      <c r="WJZ191" s="325"/>
      <c r="WKA191" s="325"/>
      <c r="WKB191" s="325"/>
      <c r="WKC191" s="325"/>
      <c r="WKD191" s="325"/>
      <c r="WKE191" s="325"/>
      <c r="WKF191" s="324"/>
      <c r="WKG191" s="62"/>
      <c r="WKH191" s="62"/>
      <c r="WKI191" s="62"/>
      <c r="WKJ191" s="62"/>
      <c r="WKK191" s="62"/>
      <c r="WKL191" s="62"/>
      <c r="WKM191" s="62"/>
      <c r="WKN191" s="62"/>
      <c r="WKO191" s="62"/>
      <c r="WKP191" s="62"/>
      <c r="WKQ191" s="325"/>
      <c r="WKR191" s="325"/>
      <c r="WKS191" s="325"/>
      <c r="WKT191" s="325"/>
      <c r="WKU191" s="62"/>
      <c r="WKV191" s="325"/>
      <c r="WKW191" s="325"/>
      <c r="WKX191" s="325"/>
      <c r="WKY191" s="325"/>
      <c r="WKZ191" s="62"/>
      <c r="WLA191" s="325"/>
      <c r="WLB191" s="325"/>
      <c r="WLC191" s="325"/>
      <c r="WLD191" s="325"/>
      <c r="WLE191" s="325"/>
      <c r="WLF191" s="325"/>
      <c r="WLG191" s="325"/>
      <c r="WLH191" s="325"/>
      <c r="WLI191" s="325"/>
      <c r="WLJ191" s="325"/>
      <c r="WLK191" s="325"/>
      <c r="WLL191" s="325"/>
      <c r="WLM191" s="325"/>
      <c r="WLN191" s="325"/>
      <c r="WLO191" s="325"/>
      <c r="WLP191" s="325"/>
      <c r="WLQ191" s="325"/>
      <c r="WLR191" s="324"/>
      <c r="WLS191" s="62"/>
      <c r="WLT191" s="62"/>
      <c r="WLU191" s="62"/>
      <c r="WLV191" s="62"/>
      <c r="WLW191" s="62"/>
      <c r="WLX191" s="62"/>
      <c r="WLY191" s="62"/>
      <c r="WLZ191" s="62"/>
      <c r="WMA191" s="62"/>
      <c r="WMB191" s="62"/>
      <c r="WMC191" s="325"/>
      <c r="WMD191" s="325"/>
      <c r="WME191" s="325"/>
      <c r="WMF191" s="325"/>
      <c r="WMG191" s="62"/>
      <c r="WMH191" s="325"/>
      <c r="WMI191" s="325"/>
      <c r="WMJ191" s="325"/>
      <c r="WMK191" s="325"/>
      <c r="WML191" s="62"/>
      <c r="WMM191" s="325"/>
      <c r="WMN191" s="325"/>
      <c r="WMO191" s="325"/>
      <c r="WMP191" s="325"/>
      <c r="WMQ191" s="325"/>
      <c r="WMR191" s="325"/>
      <c r="WMS191" s="325"/>
      <c r="WMT191" s="325"/>
      <c r="WMU191" s="325"/>
      <c r="WMV191" s="325"/>
      <c r="WMW191" s="325"/>
      <c r="WMX191" s="325"/>
      <c r="WMY191" s="325"/>
      <c r="WMZ191" s="325"/>
      <c r="WNA191" s="325"/>
      <c r="WNB191" s="325"/>
      <c r="WNC191" s="325"/>
      <c r="WND191" s="324"/>
      <c r="WNE191" s="62"/>
      <c r="WNF191" s="62"/>
      <c r="WNG191" s="62"/>
      <c r="WNH191" s="62"/>
      <c r="WNI191" s="62"/>
      <c r="WNJ191" s="62"/>
      <c r="WNK191" s="62"/>
      <c r="WNL191" s="62"/>
      <c r="WNM191" s="62"/>
      <c r="WNN191" s="62"/>
      <c r="WNO191" s="325"/>
      <c r="WNP191" s="325"/>
      <c r="WNQ191" s="325"/>
      <c r="WNR191" s="325"/>
      <c r="WNS191" s="62"/>
      <c r="WNT191" s="325"/>
      <c r="WNU191" s="325"/>
      <c r="WNV191" s="325"/>
      <c r="WNW191" s="325"/>
      <c r="WNX191" s="62"/>
      <c r="WNY191" s="325"/>
      <c r="WNZ191" s="325"/>
      <c r="WOA191" s="325"/>
      <c r="WOB191" s="325"/>
      <c r="WOC191" s="325"/>
      <c r="WOD191" s="325"/>
      <c r="WOE191" s="325"/>
      <c r="WOF191" s="325"/>
      <c r="WOG191" s="325"/>
      <c r="WOH191" s="325"/>
      <c r="WOI191" s="325"/>
      <c r="WOJ191" s="325"/>
      <c r="WOK191" s="325"/>
      <c r="WOL191" s="325"/>
      <c r="WOM191" s="325"/>
      <c r="WON191" s="325"/>
      <c r="WOO191" s="325"/>
      <c r="WOP191" s="324"/>
      <c r="WOQ191" s="62"/>
      <c r="WOR191" s="62"/>
      <c r="WOS191" s="62"/>
      <c r="WOT191" s="62"/>
      <c r="WOU191" s="62"/>
      <c r="WOV191" s="62"/>
      <c r="WOW191" s="62"/>
      <c r="WOX191" s="62"/>
      <c r="WOY191" s="62"/>
      <c r="WOZ191" s="62"/>
      <c r="WPA191" s="325"/>
      <c r="WPB191" s="325"/>
      <c r="WPC191" s="325"/>
      <c r="WPD191" s="325"/>
      <c r="WPE191" s="62"/>
      <c r="WPF191" s="325"/>
      <c r="WPG191" s="325"/>
      <c r="WPH191" s="325"/>
      <c r="WPI191" s="325"/>
      <c r="WPJ191" s="62"/>
      <c r="WPK191" s="325"/>
      <c r="WPL191" s="325"/>
      <c r="WPM191" s="325"/>
      <c r="WPN191" s="325"/>
      <c r="WPO191" s="325"/>
      <c r="WPP191" s="325"/>
      <c r="WPQ191" s="325"/>
      <c r="WPR191" s="325"/>
      <c r="WPS191" s="325"/>
      <c r="WPT191" s="325"/>
      <c r="WPU191" s="325"/>
      <c r="WPV191" s="325"/>
      <c r="WPW191" s="325"/>
      <c r="WPX191" s="325"/>
      <c r="WPY191" s="325"/>
      <c r="WPZ191" s="325"/>
      <c r="WQA191" s="325"/>
      <c r="WQB191" s="324"/>
      <c r="WQC191" s="62"/>
      <c r="WQD191" s="62"/>
      <c r="WQE191" s="62"/>
      <c r="WQF191" s="62"/>
      <c r="WQG191" s="62"/>
      <c r="WQH191" s="62"/>
      <c r="WQI191" s="62"/>
      <c r="WQJ191" s="62"/>
      <c r="WQK191" s="62"/>
      <c r="WQL191" s="62"/>
      <c r="WQM191" s="325"/>
      <c r="WQN191" s="325"/>
      <c r="WQO191" s="325"/>
      <c r="WQP191" s="325"/>
      <c r="WQQ191" s="62"/>
      <c r="WQR191" s="325"/>
      <c r="WQS191" s="325"/>
      <c r="WQT191" s="325"/>
      <c r="WQU191" s="325"/>
      <c r="WQV191" s="62"/>
      <c r="WQW191" s="325"/>
      <c r="WQX191" s="325"/>
      <c r="WQY191" s="325"/>
      <c r="WQZ191" s="325"/>
      <c r="WRA191" s="325"/>
      <c r="WRB191" s="325"/>
      <c r="WRC191" s="325"/>
      <c r="WRD191" s="325"/>
      <c r="WRE191" s="325"/>
      <c r="WRF191" s="325"/>
      <c r="WRG191" s="325"/>
      <c r="WRH191" s="325"/>
      <c r="WRI191" s="325"/>
      <c r="WRJ191" s="325"/>
      <c r="WRK191" s="325"/>
      <c r="WRL191" s="325"/>
      <c r="WRM191" s="325"/>
      <c r="WRN191" s="324"/>
      <c r="WRO191" s="62"/>
      <c r="WRP191" s="62"/>
      <c r="WRQ191" s="62"/>
      <c r="WRR191" s="62"/>
      <c r="WRS191" s="62"/>
      <c r="WRT191" s="62"/>
      <c r="WRU191" s="62"/>
      <c r="WRV191" s="62"/>
      <c r="WRW191" s="62"/>
      <c r="WRX191" s="62"/>
      <c r="WRY191" s="325"/>
      <c r="WRZ191" s="325"/>
      <c r="WSA191" s="325"/>
      <c r="WSB191" s="325"/>
      <c r="WSC191" s="62"/>
      <c r="WSD191" s="325"/>
      <c r="WSE191" s="325"/>
      <c r="WSF191" s="325"/>
      <c r="WSG191" s="325"/>
      <c r="WSH191" s="62"/>
      <c r="WSI191" s="325"/>
      <c r="WSJ191" s="325"/>
      <c r="WSK191" s="325"/>
      <c r="WSL191" s="325"/>
      <c r="WSM191" s="325"/>
      <c r="WSN191" s="325"/>
      <c r="WSO191" s="325"/>
      <c r="WSP191" s="325"/>
      <c r="WSQ191" s="325"/>
      <c r="WSR191" s="325"/>
      <c r="WSS191" s="325"/>
      <c r="WST191" s="325"/>
      <c r="WSU191" s="325"/>
      <c r="WSV191" s="325"/>
      <c r="WSW191" s="325"/>
      <c r="WSX191" s="325"/>
      <c r="WSY191" s="325"/>
      <c r="WSZ191" s="324"/>
      <c r="WTA191" s="62"/>
      <c r="WTB191" s="62"/>
      <c r="WTC191" s="62"/>
      <c r="WTD191" s="62"/>
      <c r="WTE191" s="62"/>
      <c r="WTF191" s="62"/>
      <c r="WTG191" s="62"/>
      <c r="WTH191" s="62"/>
      <c r="WTI191" s="62"/>
      <c r="WTJ191" s="62"/>
      <c r="WTK191" s="325"/>
      <c r="WTL191" s="325"/>
      <c r="WTM191" s="325"/>
      <c r="WTN191" s="325"/>
      <c r="WTO191" s="62"/>
      <c r="WTP191" s="325"/>
      <c r="WTQ191" s="325"/>
      <c r="WTR191" s="325"/>
      <c r="WTS191" s="325"/>
      <c r="WTT191" s="62"/>
      <c r="WTU191" s="325"/>
      <c r="WTV191" s="325"/>
      <c r="WTW191" s="325"/>
      <c r="WTX191" s="325"/>
      <c r="WTY191" s="325"/>
      <c r="WTZ191" s="325"/>
      <c r="WUA191" s="325"/>
      <c r="WUB191" s="325"/>
      <c r="WUC191" s="325"/>
      <c r="WUD191" s="325"/>
      <c r="WUE191" s="325"/>
      <c r="WUF191" s="325"/>
      <c r="WUG191" s="325"/>
      <c r="WUH191" s="325"/>
      <c r="WUI191" s="325"/>
      <c r="WUJ191" s="325"/>
      <c r="WUK191" s="325"/>
      <c r="WUL191" s="324"/>
      <c r="WUM191" s="62"/>
      <c r="WUN191" s="62"/>
      <c r="WUO191" s="62"/>
      <c r="WUP191" s="62"/>
      <c r="WUQ191" s="62"/>
      <c r="WUR191" s="62"/>
      <c r="WUS191" s="62"/>
      <c r="WUT191" s="62"/>
      <c r="WUU191" s="62"/>
      <c r="WUV191" s="62"/>
      <c r="WUW191" s="325"/>
      <c r="WUX191" s="325"/>
      <c r="WUY191" s="325"/>
      <c r="WUZ191" s="325"/>
      <c r="WVA191" s="62"/>
      <c r="WVB191" s="325"/>
      <c r="WVC191" s="325"/>
      <c r="WVD191" s="325"/>
      <c r="WVE191" s="325"/>
      <c r="WVF191" s="62"/>
      <c r="WVG191" s="325"/>
      <c r="WVH191" s="325"/>
      <c r="WVI191" s="325"/>
      <c r="WVJ191" s="325"/>
      <c r="WVK191" s="325"/>
      <c r="WVL191" s="325"/>
      <c r="WVM191" s="325"/>
      <c r="WVN191" s="325"/>
      <c r="WVO191" s="325"/>
      <c r="WVP191" s="325"/>
      <c r="WVQ191" s="325"/>
      <c r="WVR191" s="325"/>
      <c r="WVS191" s="325"/>
      <c r="WVT191" s="325"/>
      <c r="WVU191" s="325"/>
      <c r="WVV191" s="325"/>
      <c r="WVW191" s="325"/>
      <c r="WVX191" s="324"/>
      <c r="WVY191" s="62"/>
      <c r="WVZ191" s="62"/>
      <c r="WWA191" s="62"/>
      <c r="WWB191" s="62"/>
      <c r="WWC191" s="62"/>
      <c r="WWD191" s="62"/>
      <c r="WWE191" s="62"/>
      <c r="WWF191" s="62"/>
      <c r="WWG191" s="62"/>
      <c r="WWH191" s="62"/>
      <c r="WWI191" s="325"/>
      <c r="WWJ191" s="325"/>
      <c r="WWK191" s="325"/>
      <c r="WWL191" s="325"/>
      <c r="WWM191" s="62"/>
      <c r="WWN191" s="325"/>
      <c r="WWO191" s="325"/>
      <c r="WWP191" s="325"/>
      <c r="WWQ191" s="325"/>
      <c r="WWR191" s="62"/>
      <c r="WWS191" s="325"/>
      <c r="WWT191" s="325"/>
      <c r="WWU191" s="325"/>
      <c r="WWV191" s="325"/>
      <c r="WWW191" s="325"/>
      <c r="WWX191" s="325"/>
      <c r="WWY191" s="325"/>
      <c r="WWZ191" s="325"/>
      <c r="WXA191" s="325"/>
      <c r="WXB191" s="325"/>
      <c r="WXC191" s="325"/>
      <c r="WXD191" s="325"/>
      <c r="WXE191" s="325"/>
      <c r="WXF191" s="325"/>
      <c r="WXG191" s="325"/>
      <c r="WXH191" s="325"/>
      <c r="WXI191" s="325"/>
      <c r="WXJ191" s="324"/>
      <c r="WXK191" s="62"/>
      <c r="WXL191" s="62"/>
      <c r="WXM191" s="62"/>
      <c r="WXN191" s="62"/>
      <c r="WXO191" s="62"/>
      <c r="WXP191" s="62"/>
      <c r="WXQ191" s="62"/>
      <c r="WXR191" s="62"/>
      <c r="WXS191" s="62"/>
      <c r="WXT191" s="62"/>
      <c r="WXU191" s="325"/>
      <c r="WXV191" s="325"/>
      <c r="WXW191" s="325"/>
      <c r="WXX191" s="325"/>
      <c r="WXY191" s="62"/>
      <c r="WXZ191" s="325"/>
      <c r="WYA191" s="325"/>
      <c r="WYB191" s="325"/>
      <c r="WYC191" s="325"/>
      <c r="WYD191" s="62"/>
      <c r="WYE191" s="325"/>
      <c r="WYF191" s="325"/>
      <c r="WYG191" s="325"/>
      <c r="WYH191" s="325"/>
      <c r="WYI191" s="325"/>
      <c r="WYJ191" s="325"/>
      <c r="WYK191" s="325"/>
      <c r="WYL191" s="325"/>
      <c r="WYM191" s="325"/>
      <c r="WYN191" s="325"/>
      <c r="WYO191" s="325"/>
      <c r="WYP191" s="325"/>
      <c r="WYQ191" s="325"/>
      <c r="WYR191" s="325"/>
      <c r="WYS191" s="325"/>
      <c r="WYT191" s="325"/>
      <c r="WYU191" s="325"/>
      <c r="WYV191" s="324"/>
      <c r="WYW191" s="62"/>
      <c r="WYX191" s="62"/>
      <c r="WYY191" s="62"/>
      <c r="WYZ191" s="62"/>
      <c r="WZA191" s="62"/>
      <c r="WZB191" s="62"/>
      <c r="WZC191" s="62"/>
      <c r="WZD191" s="62"/>
      <c r="WZE191" s="62"/>
      <c r="WZF191" s="62"/>
      <c r="WZG191" s="325"/>
      <c r="WZH191" s="325"/>
      <c r="WZI191" s="325"/>
      <c r="WZJ191" s="325"/>
      <c r="WZK191" s="62"/>
      <c r="WZL191" s="325"/>
      <c r="WZM191" s="325"/>
      <c r="WZN191" s="325"/>
      <c r="WZO191" s="325"/>
      <c r="WZP191" s="62"/>
      <c r="WZQ191" s="325"/>
      <c r="WZR191" s="325"/>
      <c r="WZS191" s="325"/>
      <c r="WZT191" s="325"/>
      <c r="WZU191" s="325"/>
      <c r="WZV191" s="325"/>
      <c r="WZW191" s="325"/>
      <c r="WZX191" s="325"/>
      <c r="WZY191" s="325"/>
      <c r="WZZ191" s="325"/>
      <c r="XAA191" s="325"/>
      <c r="XAB191" s="325"/>
      <c r="XAC191" s="325"/>
      <c r="XAD191" s="325"/>
      <c r="XAE191" s="325"/>
      <c r="XAF191" s="325"/>
      <c r="XAG191" s="325"/>
      <c r="XAH191" s="324"/>
      <c r="XAI191" s="62"/>
      <c r="XAJ191" s="62"/>
      <c r="XAK191" s="62"/>
      <c r="XAL191" s="62"/>
      <c r="XAM191" s="62"/>
      <c r="XAN191" s="62"/>
      <c r="XAO191" s="62"/>
      <c r="XAP191" s="62"/>
      <c r="XAQ191" s="62"/>
      <c r="XAR191" s="62"/>
      <c r="XAS191" s="325"/>
      <c r="XAT191" s="325"/>
      <c r="XAU191" s="325"/>
      <c r="XAV191" s="325"/>
      <c r="XAW191" s="62"/>
      <c r="XAX191" s="325"/>
      <c r="XAY191" s="325"/>
      <c r="XAZ191" s="325"/>
      <c r="XBA191" s="325"/>
      <c r="XBB191" s="62"/>
      <c r="XBC191" s="325"/>
      <c r="XBD191" s="325"/>
      <c r="XBE191" s="325"/>
      <c r="XBF191" s="325"/>
      <c r="XBG191" s="325"/>
      <c r="XBH191" s="325"/>
      <c r="XBI191" s="325"/>
      <c r="XBJ191" s="325"/>
      <c r="XBK191" s="325"/>
      <c r="XBL191" s="325"/>
      <c r="XBM191" s="325"/>
      <c r="XBN191" s="325"/>
      <c r="XBO191" s="325"/>
      <c r="XBP191" s="325"/>
      <c r="XBQ191" s="325"/>
      <c r="XBR191" s="325"/>
      <c r="XBS191" s="325"/>
      <c r="XBT191" s="324"/>
      <c r="XBU191" s="62"/>
      <c r="XBV191" s="62"/>
      <c r="XBW191" s="62"/>
      <c r="XBX191" s="62"/>
      <c r="XBY191" s="62"/>
      <c r="XBZ191" s="62"/>
      <c r="XCA191" s="62"/>
      <c r="XCB191" s="62"/>
      <c r="XCC191" s="62"/>
      <c r="XCD191" s="62"/>
      <c r="XCE191" s="325"/>
      <c r="XCF191" s="325"/>
      <c r="XCG191" s="325"/>
      <c r="XCH191" s="325"/>
      <c r="XCI191" s="62"/>
      <c r="XCJ191" s="325"/>
      <c r="XCK191" s="325"/>
      <c r="XCL191" s="325"/>
      <c r="XCM191" s="325"/>
      <c r="XCN191" s="62"/>
      <c r="XCO191" s="325"/>
      <c r="XCP191" s="325"/>
      <c r="XCQ191" s="325"/>
      <c r="XCR191" s="325"/>
      <c r="XCS191" s="325"/>
      <c r="XCT191" s="325"/>
      <c r="XCU191" s="325"/>
      <c r="XCV191" s="325"/>
      <c r="XCW191" s="325"/>
      <c r="XCX191" s="325"/>
      <c r="XCY191" s="325"/>
      <c r="XCZ191" s="325"/>
      <c r="XDA191" s="325"/>
      <c r="XDB191" s="325"/>
      <c r="XDC191" s="325"/>
      <c r="XDD191" s="325"/>
      <c r="XDE191" s="325"/>
      <c r="XDF191" s="324"/>
      <c r="XDG191" s="62"/>
      <c r="XDH191" s="62"/>
      <c r="XDI191" s="62"/>
      <c r="XDJ191" s="62"/>
      <c r="XDK191" s="62"/>
      <c r="XDL191" s="62"/>
      <c r="XDM191" s="62"/>
      <c r="XDN191" s="62"/>
      <c r="XDO191" s="62"/>
      <c r="XDP191" s="62"/>
      <c r="XDQ191" s="325"/>
      <c r="XDR191" s="325"/>
      <c r="XDS191" s="325"/>
      <c r="XDT191" s="325"/>
      <c r="XDU191" s="62"/>
      <c r="XDV191" s="325"/>
      <c r="XDW191" s="325"/>
      <c r="XDX191" s="325"/>
      <c r="XDY191" s="325"/>
      <c r="XDZ191" s="62"/>
      <c r="XEA191" s="325"/>
      <c r="XEB191" s="325"/>
      <c r="XEC191" s="325"/>
      <c r="XED191" s="325"/>
      <c r="XEE191" s="325"/>
      <c r="XEF191" s="325"/>
      <c r="XEG191" s="325"/>
      <c r="XEH191" s="325"/>
      <c r="XEI191" s="325"/>
      <c r="XEJ191" s="325"/>
      <c r="XEK191" s="325"/>
      <c r="XEL191" s="325"/>
      <c r="XEM191" s="325"/>
      <c r="XEN191" s="325"/>
      <c r="XEO191" s="325"/>
      <c r="XEP191" s="325"/>
      <c r="XEQ191" s="325"/>
      <c r="XER191" s="324"/>
      <c r="XES191" s="62"/>
      <c r="XET191" s="62"/>
    </row>
    <row r="192" spans="1:16374" customFormat="1">
      <c r="A192" s="21"/>
      <c r="B192" s="336"/>
      <c r="C192" s="88"/>
      <c r="D192" s="88"/>
      <c r="E192" s="88"/>
      <c r="F192" s="88"/>
      <c r="G192" s="88"/>
      <c r="H192" s="88"/>
      <c r="I192" s="88"/>
      <c r="J192" s="88"/>
      <c r="K192" s="88"/>
      <c r="L192" s="88"/>
      <c r="M192" s="134"/>
      <c r="N192" s="134"/>
      <c r="O192" s="134"/>
      <c r="P192" s="134"/>
      <c r="Q192" s="88"/>
      <c r="R192" s="134"/>
      <c r="S192" s="134"/>
      <c r="T192" s="134"/>
      <c r="U192" s="134"/>
      <c r="V192" s="88"/>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row>
    <row r="193" spans="1:47" customFormat="1">
      <c r="A193" s="21" t="s">
        <v>240</v>
      </c>
      <c r="B193" s="337" t="s">
        <v>26</v>
      </c>
      <c r="C193" s="63">
        <v>646</v>
      </c>
      <c r="D193" s="63">
        <v>665</v>
      </c>
      <c r="E193" s="63">
        <v>661</v>
      </c>
      <c r="F193" s="63">
        <v>657</v>
      </c>
      <c r="G193" s="64">
        <f t="shared" ref="G193:G206" si="19">SUM(C193:F193)</f>
        <v>2629</v>
      </c>
      <c r="H193" s="63">
        <v>647.08300229344798</v>
      </c>
      <c r="I193" s="63">
        <v>659.58990364764702</v>
      </c>
      <c r="J193" s="63">
        <v>656.86072973952798</v>
      </c>
      <c r="K193" s="63">
        <v>682.92376357551495</v>
      </c>
      <c r="L193" s="64">
        <v>2646.45739925614</v>
      </c>
      <c r="M193" s="137">
        <v>685.15087516814003</v>
      </c>
      <c r="N193" s="137">
        <v>689.75748182751704</v>
      </c>
      <c r="O193" s="137">
        <v>675.28177661648397</v>
      </c>
      <c r="P193" s="137">
        <v>670.949806517659</v>
      </c>
      <c r="Q193" s="64">
        <v>2721.1399401297999</v>
      </c>
      <c r="R193" s="137">
        <v>688.017701107324</v>
      </c>
      <c r="S193" s="137">
        <v>695.12798604314696</v>
      </c>
      <c r="T193" s="137">
        <v>695.06699594263898</v>
      </c>
      <c r="U193" s="137">
        <v>690.32477907357395</v>
      </c>
      <c r="V193" s="64">
        <v>2768.5374621666801</v>
      </c>
      <c r="W193" s="137">
        <v>680.58337539501497</v>
      </c>
      <c r="X193" s="137">
        <v>687.25383896292601</v>
      </c>
      <c r="Y193" s="137">
        <v>676.19508211422396</v>
      </c>
      <c r="Z193" s="142">
        <v>672.20010389774995</v>
      </c>
      <c r="AA193" s="64">
        <v>2716.23240036991</v>
      </c>
      <c r="AB193" s="142">
        <v>646.79448422922599</v>
      </c>
      <c r="AC193" s="142">
        <v>607.08945540792399</v>
      </c>
      <c r="AD193" s="142">
        <v>619.05525908717505</v>
      </c>
      <c r="AE193" s="142">
        <v>653.55338793697501</v>
      </c>
      <c r="AF193" s="64">
        <v>2526.4925866612998</v>
      </c>
      <c r="AG193" s="142">
        <v>643.70582893101698</v>
      </c>
      <c r="AH193" s="142">
        <v>658.35556426812798</v>
      </c>
      <c r="AI193" s="142">
        <v>704.49665403181598</v>
      </c>
      <c r="AJ193" s="142">
        <v>690.17261020644503</v>
      </c>
      <c r="AK193" s="64">
        <v>2696.7306574374102</v>
      </c>
      <c r="AL193" s="142">
        <v>687.69465437132499</v>
      </c>
      <c r="AM193" s="142">
        <v>687.69465437132499</v>
      </c>
      <c r="AN193" s="142">
        <v>684.570430712703</v>
      </c>
      <c r="AO193" s="142">
        <v>684.57043071270505</v>
      </c>
      <c r="AP193" s="142">
        <v>699.26760582591305</v>
      </c>
      <c r="AQ193" s="142">
        <v>710.09798573543503</v>
      </c>
      <c r="AR193" s="64">
        <v>2781.6306766453699</v>
      </c>
      <c r="AS193" s="64">
        <v>2781.6306766453699</v>
      </c>
      <c r="AT193" s="142">
        <v>671.61357467432299</v>
      </c>
      <c r="AU193" s="142">
        <v>862.93811633177006</v>
      </c>
    </row>
    <row r="194" spans="1:47" customFormat="1">
      <c r="A194" s="21" t="s">
        <v>241</v>
      </c>
      <c r="B194" s="338" t="s">
        <v>28</v>
      </c>
      <c r="C194" s="101">
        <v>-366</v>
      </c>
      <c r="D194" s="101">
        <v>-320</v>
      </c>
      <c r="E194" s="101">
        <v>-318</v>
      </c>
      <c r="F194" s="101">
        <v>-332</v>
      </c>
      <c r="G194" s="106">
        <f t="shared" si="19"/>
        <v>-1336</v>
      </c>
      <c r="H194" s="95">
        <v>-358.137509563354</v>
      </c>
      <c r="I194" s="95">
        <v>-331.23165901478598</v>
      </c>
      <c r="J194" s="95">
        <v>-329.51270398556397</v>
      </c>
      <c r="K194" s="95">
        <v>-365.33908973666701</v>
      </c>
      <c r="L194" s="96">
        <v>-1384.22096230037</v>
      </c>
      <c r="M194" s="95">
        <v>-365.50346929727499</v>
      </c>
      <c r="N194" s="95">
        <v>-332.67112522279899</v>
      </c>
      <c r="O194" s="95">
        <v>-337.07995789130302</v>
      </c>
      <c r="P194" s="95">
        <v>-371.68456780134301</v>
      </c>
      <c r="Q194" s="96">
        <v>-1406.9391202127199</v>
      </c>
      <c r="R194" s="95">
        <v>-374.12986904743798</v>
      </c>
      <c r="S194" s="95">
        <v>-310.99502448872198</v>
      </c>
      <c r="T194" s="95">
        <v>-339.04355321076798</v>
      </c>
      <c r="U194" s="95">
        <v>-355.60030925751801</v>
      </c>
      <c r="V194" s="96">
        <v>-1379.7687560044501</v>
      </c>
      <c r="W194" s="95">
        <v>-360.36792535792199</v>
      </c>
      <c r="X194" s="95">
        <v>-329.397953112979</v>
      </c>
      <c r="Y194" s="95">
        <v>-340.89897452776802</v>
      </c>
      <c r="Z194" s="95">
        <v>-331.28772611587499</v>
      </c>
      <c r="AA194" s="96">
        <v>-1361.95257911454</v>
      </c>
      <c r="AB194" s="95">
        <v>-371.71716347334097</v>
      </c>
      <c r="AC194" s="95">
        <v>-308.96328920811999</v>
      </c>
      <c r="AD194" s="95">
        <v>-288.65809046176201</v>
      </c>
      <c r="AE194" s="95">
        <v>-318.81758369587902</v>
      </c>
      <c r="AF194" s="96">
        <v>-1288.1561268390999</v>
      </c>
      <c r="AG194" s="95">
        <v>-358.39340339094099</v>
      </c>
      <c r="AH194" s="95">
        <v>-326.35436905118303</v>
      </c>
      <c r="AI194" s="95">
        <v>-369.972723224834</v>
      </c>
      <c r="AJ194" s="95">
        <v>-351.797745001522</v>
      </c>
      <c r="AK194" s="96">
        <v>-1406.5182406684801</v>
      </c>
      <c r="AL194" s="95">
        <v>-401.481105348092</v>
      </c>
      <c r="AM194" s="95">
        <v>-401.481105348092</v>
      </c>
      <c r="AN194" s="95">
        <v>-358.549233301058</v>
      </c>
      <c r="AO194" s="95">
        <v>-358.54923330105999</v>
      </c>
      <c r="AP194" s="95">
        <v>-357.90613391751998</v>
      </c>
      <c r="AQ194" s="95">
        <v>-359.37594827577499</v>
      </c>
      <c r="AR194" s="96">
        <v>-1477.3124208424399</v>
      </c>
      <c r="AS194" s="96">
        <v>-1477.3124208424399</v>
      </c>
      <c r="AT194" s="95">
        <v>-401.671944192431</v>
      </c>
      <c r="AU194" s="95">
        <v>-408.79200986620901</v>
      </c>
    </row>
    <row r="195" spans="1:47" customFormat="1">
      <c r="A195" s="97" t="s">
        <v>242</v>
      </c>
      <c r="B195" s="339" t="s">
        <v>30</v>
      </c>
      <c r="C195" s="98"/>
      <c r="D195" s="98"/>
      <c r="E195" s="98"/>
      <c r="F195" s="99"/>
      <c r="G195" s="100"/>
      <c r="H195" s="99">
        <v>-9.629999999999999</v>
      </c>
      <c r="I195" s="99">
        <v>-3.3200000000000003</v>
      </c>
      <c r="J195" s="99">
        <v>0</v>
      </c>
      <c r="K195" s="99">
        <v>0</v>
      </c>
      <c r="L195" s="100">
        <v>-12.95</v>
      </c>
      <c r="M195" s="99">
        <v>-13.58</v>
      </c>
      <c r="N195" s="99">
        <v>-0.58000000000000007</v>
      </c>
      <c r="O195" s="99">
        <v>0</v>
      </c>
      <c r="P195" s="99">
        <v>0</v>
      </c>
      <c r="Q195" s="100">
        <v>-14.16</v>
      </c>
      <c r="R195" s="99">
        <v>-17.07712807043217</v>
      </c>
      <c r="S195" s="99">
        <v>-0.60644423003216508</v>
      </c>
      <c r="T195" s="99">
        <v>0</v>
      </c>
      <c r="U195" s="99">
        <v>0</v>
      </c>
      <c r="V195" s="100">
        <v>-17.683572300464334</v>
      </c>
      <c r="W195" s="99">
        <v>-18.399999999999999</v>
      </c>
      <c r="X195" s="99">
        <v>-5.2716224500000131E-2</v>
      </c>
      <c r="Y195" s="99">
        <v>0</v>
      </c>
      <c r="Z195" s="99">
        <v>-7.7550000021631149E-7</v>
      </c>
      <c r="AA195" s="100">
        <v>-18.452717</v>
      </c>
      <c r="AB195" s="99">
        <v>-19.84517329110291</v>
      </c>
      <c r="AC195" s="99">
        <v>-7.2947463378691069E-2</v>
      </c>
      <c r="AD195" s="99">
        <v>0</v>
      </c>
      <c r="AE195" s="99">
        <v>0</v>
      </c>
      <c r="AF195" s="100">
        <v>-19.918120754481599</v>
      </c>
      <c r="AG195" s="99">
        <v>-23.919953790134912</v>
      </c>
      <c r="AH195" s="99">
        <v>0.83638723013491223</v>
      </c>
      <c r="AI195" s="99">
        <v>0</v>
      </c>
      <c r="AJ195" s="99">
        <v>0</v>
      </c>
      <c r="AK195" s="100">
        <v>-23.083566560000001</v>
      </c>
      <c r="AL195" s="99">
        <v>-35.154738109999997</v>
      </c>
      <c r="AM195" s="99">
        <v>-35.154738109999997</v>
      </c>
      <c r="AN195" s="99">
        <v>1.0235628900000044</v>
      </c>
      <c r="AO195" s="99">
        <v>1.0235628900000044</v>
      </c>
      <c r="AP195" s="99">
        <v>0</v>
      </c>
      <c r="AQ195" s="99">
        <v>0</v>
      </c>
      <c r="AR195" s="100">
        <v>-34.131175219999996</v>
      </c>
      <c r="AS195" s="100">
        <v>-34.131175219999996</v>
      </c>
      <c r="AT195" s="99">
        <v>-31.0754944</v>
      </c>
      <c r="AU195" s="99">
        <v>2.3155072600000004</v>
      </c>
    </row>
    <row r="196" spans="1:47" customFormat="1">
      <c r="A196" s="21" t="s">
        <v>243</v>
      </c>
      <c r="B196" s="337" t="s">
        <v>32</v>
      </c>
      <c r="C196" s="63">
        <v>280</v>
      </c>
      <c r="D196" s="63">
        <v>345</v>
      </c>
      <c r="E196" s="63">
        <v>343</v>
      </c>
      <c r="F196" s="63">
        <v>325</v>
      </c>
      <c r="G196" s="64">
        <f t="shared" si="19"/>
        <v>1293</v>
      </c>
      <c r="H196" s="63">
        <v>288.94549273009397</v>
      </c>
      <c r="I196" s="63">
        <v>328.35824463286099</v>
      </c>
      <c r="J196" s="63">
        <v>327.34802575396401</v>
      </c>
      <c r="K196" s="63">
        <v>317.584673838848</v>
      </c>
      <c r="L196" s="64">
        <v>1262.2364369557699</v>
      </c>
      <c r="M196" s="137">
        <v>319.64740587086402</v>
      </c>
      <c r="N196" s="137">
        <v>357.08635660471901</v>
      </c>
      <c r="O196" s="137">
        <v>338.201818725181</v>
      </c>
      <c r="P196" s="137">
        <v>299.26523871631599</v>
      </c>
      <c r="Q196" s="64">
        <v>1314.20081991708</v>
      </c>
      <c r="R196" s="137">
        <v>313.88783205988602</v>
      </c>
      <c r="S196" s="137">
        <v>384.13296155442498</v>
      </c>
      <c r="T196" s="137">
        <v>356.02344273186998</v>
      </c>
      <c r="U196" s="137">
        <v>334.72446981605702</v>
      </c>
      <c r="V196" s="64">
        <v>1388.7687061622401</v>
      </c>
      <c r="W196" s="137">
        <v>320.21545003709298</v>
      </c>
      <c r="X196" s="137">
        <v>357.85588584994701</v>
      </c>
      <c r="Y196" s="137">
        <v>335.296107586456</v>
      </c>
      <c r="Z196" s="137">
        <v>340.912377781874</v>
      </c>
      <c r="AA196" s="64">
        <v>1354.2798212553701</v>
      </c>
      <c r="AB196" s="137">
        <v>275.07732075588501</v>
      </c>
      <c r="AC196" s="137">
        <v>298.126166199804</v>
      </c>
      <c r="AD196" s="137">
        <v>330.39716862541297</v>
      </c>
      <c r="AE196" s="137">
        <v>334.73580424109599</v>
      </c>
      <c r="AF196" s="64">
        <v>1238.3364598221999</v>
      </c>
      <c r="AG196" s="137">
        <v>285.31242554007599</v>
      </c>
      <c r="AH196" s="137">
        <v>332.00119521694501</v>
      </c>
      <c r="AI196" s="137">
        <v>334.52393080698198</v>
      </c>
      <c r="AJ196" s="137">
        <v>338.37486520492303</v>
      </c>
      <c r="AK196" s="64">
        <v>1290.2124167689301</v>
      </c>
      <c r="AL196" s="137">
        <v>286.21354902323299</v>
      </c>
      <c r="AM196" s="137">
        <v>286.21354902323299</v>
      </c>
      <c r="AN196" s="137">
        <v>326.02119741164501</v>
      </c>
      <c r="AO196" s="137">
        <v>326.02119741164506</v>
      </c>
      <c r="AP196" s="137">
        <v>341.36147190839301</v>
      </c>
      <c r="AQ196" s="137">
        <v>350.72203745966101</v>
      </c>
      <c r="AR196" s="64">
        <v>1304.31825580293</v>
      </c>
      <c r="AS196" s="64">
        <v>1304.31825580293</v>
      </c>
      <c r="AT196" s="137">
        <v>269.94163048189199</v>
      </c>
      <c r="AU196" s="137">
        <v>454.14610646556605</v>
      </c>
    </row>
    <row r="197" spans="1:47" customFormat="1">
      <c r="A197" s="21" t="s">
        <v>244</v>
      </c>
      <c r="B197" s="338" t="s">
        <v>34</v>
      </c>
      <c r="C197" s="101">
        <v>-205</v>
      </c>
      <c r="D197" s="101">
        <v>-183</v>
      </c>
      <c r="E197" s="101">
        <v>-156</v>
      </c>
      <c r="F197" s="101">
        <v>-113</v>
      </c>
      <c r="G197" s="106">
        <f t="shared" si="19"/>
        <v>-657</v>
      </c>
      <c r="H197" s="101">
        <v>-119.30350318417</v>
      </c>
      <c r="I197" s="101">
        <v>-157.50569279396899</v>
      </c>
      <c r="J197" s="101">
        <v>-156.77908280600099</v>
      </c>
      <c r="K197" s="101">
        <v>-124.033059429684</v>
      </c>
      <c r="L197" s="106">
        <v>-557.62133821382395</v>
      </c>
      <c r="M197" s="138">
        <v>-92.407799466871893</v>
      </c>
      <c r="N197" s="138">
        <v>-117.49741777721999</v>
      </c>
      <c r="O197" s="138">
        <v>-127.94975275637699</v>
      </c>
      <c r="P197" s="138">
        <v>-101.95666472085099</v>
      </c>
      <c r="Q197" s="106">
        <v>-439.81163472131999</v>
      </c>
      <c r="R197" s="138">
        <v>-99.307862763129293</v>
      </c>
      <c r="S197" s="138">
        <v>-127.280658469301</v>
      </c>
      <c r="T197" s="138">
        <v>-141.16150460768301</v>
      </c>
      <c r="U197" s="138">
        <v>-98.820272144919102</v>
      </c>
      <c r="V197" s="106">
        <v>-466.57029798503299</v>
      </c>
      <c r="W197" s="138">
        <v>-107.358681063239</v>
      </c>
      <c r="X197" s="138">
        <v>-131.56709952932101</v>
      </c>
      <c r="Y197" s="138">
        <v>-131.09430354270199</v>
      </c>
      <c r="Z197" s="138">
        <v>-127.37372273000599</v>
      </c>
      <c r="AA197" s="106">
        <v>-497.393806865268</v>
      </c>
      <c r="AB197" s="138">
        <v>-189.879023709872</v>
      </c>
      <c r="AC197" s="138">
        <v>-248.23318864347601</v>
      </c>
      <c r="AD197" s="138">
        <v>-140.706893358787</v>
      </c>
      <c r="AE197" s="138">
        <v>-153.65689086770601</v>
      </c>
      <c r="AF197" s="106">
        <v>-732.47599657984199</v>
      </c>
      <c r="AG197" s="138">
        <v>-127.41968578986</v>
      </c>
      <c r="AH197" s="138">
        <v>-134.35039221551401</v>
      </c>
      <c r="AI197" s="138">
        <v>-107.680065969852</v>
      </c>
      <c r="AJ197" s="138">
        <v>-135.744595763158</v>
      </c>
      <c r="AK197" s="106">
        <v>-505.19473973838399</v>
      </c>
      <c r="AL197" s="138">
        <v>-124.52454615981399</v>
      </c>
      <c r="AM197" s="138">
        <v>-124.52454615981399</v>
      </c>
      <c r="AN197" s="138">
        <v>-112.154221063709</v>
      </c>
      <c r="AO197" s="138">
        <v>-112.15422106370799</v>
      </c>
      <c r="AP197" s="138">
        <v>-151.08060452529901</v>
      </c>
      <c r="AQ197" s="138">
        <v>-145.35869197826901</v>
      </c>
      <c r="AR197" s="106">
        <v>-533.11806372708998</v>
      </c>
      <c r="AS197" s="106">
        <v>-533.11806372708998</v>
      </c>
      <c r="AT197" s="138">
        <v>-158.41792438047699</v>
      </c>
      <c r="AU197" s="138">
        <v>-219.77354537009199</v>
      </c>
    </row>
    <row r="198" spans="1:47" customFormat="1">
      <c r="A198" s="21" t="s">
        <v>245</v>
      </c>
      <c r="B198" s="338" t="s">
        <v>38</v>
      </c>
      <c r="C198" s="101">
        <v>43</v>
      </c>
      <c r="D198" s="101">
        <v>45</v>
      </c>
      <c r="E198" s="101">
        <v>44</v>
      </c>
      <c r="F198" s="101">
        <v>32</v>
      </c>
      <c r="G198" s="106">
        <f t="shared" si="19"/>
        <v>164</v>
      </c>
      <c r="H198" s="101">
        <v>46.0220612847952</v>
      </c>
      <c r="I198" s="101">
        <v>50.563356385004397</v>
      </c>
      <c r="J198" s="101">
        <v>55.299945133415697</v>
      </c>
      <c r="K198" s="101">
        <v>55.611409234548901</v>
      </c>
      <c r="L198" s="106">
        <v>207.496772037764</v>
      </c>
      <c r="M198" s="138">
        <v>65.500575453834699</v>
      </c>
      <c r="N198" s="138">
        <v>49.3780145951023</v>
      </c>
      <c r="O198" s="138">
        <v>68.120125633479503</v>
      </c>
      <c r="P198" s="138">
        <v>58.167738711713902</v>
      </c>
      <c r="Q198" s="106">
        <v>241.16645439413</v>
      </c>
      <c r="R198" s="138">
        <v>62.0082779238992</v>
      </c>
      <c r="S198" s="138">
        <v>64.541606949217496</v>
      </c>
      <c r="T198" s="138">
        <v>62.984021717504397</v>
      </c>
      <c r="U198" s="138">
        <v>64.713192225614179</v>
      </c>
      <c r="V198" s="106">
        <v>254.247098816235</v>
      </c>
      <c r="W198" s="138">
        <v>78.125004996224305</v>
      </c>
      <c r="X198" s="138">
        <v>78.311029753818403</v>
      </c>
      <c r="Y198" s="138">
        <v>74.182445744092604</v>
      </c>
      <c r="Z198" s="138">
        <v>64.865428184590996</v>
      </c>
      <c r="AA198" s="106">
        <v>295.48390867872598</v>
      </c>
      <c r="AB198" s="138">
        <v>71.786847657429206</v>
      </c>
      <c r="AC198" s="138">
        <v>60.496168701118499</v>
      </c>
      <c r="AD198" s="138">
        <v>72.059087843483695</v>
      </c>
      <c r="AE198" s="138">
        <v>50.163251161811004</v>
      </c>
      <c r="AF198" s="106">
        <v>254.50535536384302</v>
      </c>
      <c r="AG198" s="138">
        <v>74.110636199517401</v>
      </c>
      <c r="AH198" s="138">
        <v>82.360387227747594</v>
      </c>
      <c r="AI198" s="138">
        <v>79.082288539432795</v>
      </c>
      <c r="AJ198" s="138">
        <v>66.914909760356693</v>
      </c>
      <c r="AK198" s="106">
        <v>302.46822172705498</v>
      </c>
      <c r="AL198" s="138">
        <v>80.098261624961197</v>
      </c>
      <c r="AM198" s="138">
        <v>80.098261624961197</v>
      </c>
      <c r="AN198" s="138">
        <v>78.148193150531199</v>
      </c>
      <c r="AO198" s="138">
        <v>78.148193150530801</v>
      </c>
      <c r="AP198" s="138">
        <v>82.150768497177395</v>
      </c>
      <c r="AQ198" s="138">
        <v>75.915091391625396</v>
      </c>
      <c r="AR198" s="106">
        <v>316.312314664295</v>
      </c>
      <c r="AS198" s="106">
        <v>316.312314664295</v>
      </c>
      <c r="AT198" s="138">
        <v>74.127554178708394</v>
      </c>
      <c r="AU198" s="138">
        <v>22.986960833722001</v>
      </c>
    </row>
    <row r="199" spans="1:47" customFormat="1">
      <c r="A199" s="21" t="s">
        <v>246</v>
      </c>
      <c r="B199" s="338" t="s">
        <v>40</v>
      </c>
      <c r="C199" s="101">
        <v>0</v>
      </c>
      <c r="D199" s="101">
        <v>0</v>
      </c>
      <c r="E199" s="101">
        <v>0</v>
      </c>
      <c r="F199" s="101">
        <v>4</v>
      </c>
      <c r="G199" s="106">
        <f t="shared" si="19"/>
        <v>4</v>
      </c>
      <c r="H199" s="101">
        <v>-4.2338270110407E-2</v>
      </c>
      <c r="I199" s="101">
        <v>-1.608390562933</v>
      </c>
      <c r="J199" s="101">
        <v>0.105279277754699</v>
      </c>
      <c r="K199" s="101">
        <v>-0.12630977170471</v>
      </c>
      <c r="L199" s="106">
        <v>-1.6717593269934199</v>
      </c>
      <c r="M199" s="138">
        <v>-0.213800890076348</v>
      </c>
      <c r="N199" s="138">
        <v>3.0207542659739801E-2</v>
      </c>
      <c r="O199" s="138">
        <v>-1.16005191802769</v>
      </c>
      <c r="P199" s="138">
        <v>-1.7508636198327401E-2</v>
      </c>
      <c r="Q199" s="106">
        <v>-1.3611539016426299</v>
      </c>
      <c r="R199" s="138">
        <v>0.168353127578414</v>
      </c>
      <c r="S199" s="138">
        <v>0.54963696589164002</v>
      </c>
      <c r="T199" s="138">
        <v>0.69743816473255105</v>
      </c>
      <c r="U199" s="138">
        <v>-0.40335468313777501</v>
      </c>
      <c r="V199" s="106">
        <v>1.01207357506483</v>
      </c>
      <c r="W199" s="138">
        <v>4.9445887984086501E-2</v>
      </c>
      <c r="X199" s="138">
        <v>0.46294565205106603</v>
      </c>
      <c r="Y199" s="138">
        <v>-9.0133988887331502E-3</v>
      </c>
      <c r="Z199" s="138">
        <v>-0.49694149101556201</v>
      </c>
      <c r="AA199" s="106">
        <v>6.4366501308571501E-3</v>
      </c>
      <c r="AB199" s="138">
        <v>0.37835655388114903</v>
      </c>
      <c r="AC199" s="138">
        <v>17.9404039633955</v>
      </c>
      <c r="AD199" s="138">
        <v>-11.2725388181541</v>
      </c>
      <c r="AE199" s="138">
        <v>-10.08525760677</v>
      </c>
      <c r="AF199" s="106">
        <v>-3.0390359076474001</v>
      </c>
      <c r="AG199" s="138">
        <v>-0.19753122053545999</v>
      </c>
      <c r="AH199" s="138">
        <v>12.4985752802876</v>
      </c>
      <c r="AI199" s="138">
        <v>-6.9751386143134004</v>
      </c>
      <c r="AJ199" s="138">
        <v>-13.736212422921399</v>
      </c>
      <c r="AK199" s="106">
        <v>-8.4103069774826604</v>
      </c>
      <c r="AL199" s="138">
        <v>7.0109300922334306E-2</v>
      </c>
      <c r="AM199" s="138">
        <v>7.0109300922334306E-2</v>
      </c>
      <c r="AN199" s="138">
        <v>-1.81433451814989</v>
      </c>
      <c r="AO199" s="138">
        <v>-1.8143345181498944</v>
      </c>
      <c r="AP199" s="138">
        <v>5.5681673710547397</v>
      </c>
      <c r="AQ199" s="138">
        <v>-1.7866297750411499</v>
      </c>
      <c r="AR199" s="106">
        <v>2.0373123787860301</v>
      </c>
      <c r="AS199" s="106">
        <v>2.0373123787860301</v>
      </c>
      <c r="AT199" s="138">
        <v>-1.37694979269448</v>
      </c>
      <c r="AU199" s="138">
        <v>-1.7304140797121086</v>
      </c>
    </row>
    <row r="200" spans="1:47" customFormat="1">
      <c r="A200" s="21" t="s">
        <v>247</v>
      </c>
      <c r="B200" s="338" t="s">
        <v>42</v>
      </c>
      <c r="C200" s="101">
        <v>0</v>
      </c>
      <c r="D200" s="101">
        <v>0</v>
      </c>
      <c r="E200" s="101">
        <v>0</v>
      </c>
      <c r="F200" s="101">
        <v>0</v>
      </c>
      <c r="G200" s="106">
        <f t="shared" si="19"/>
        <v>0</v>
      </c>
      <c r="H200" s="101">
        <v>0</v>
      </c>
      <c r="I200" s="101">
        <v>0</v>
      </c>
      <c r="J200" s="101">
        <v>0</v>
      </c>
      <c r="K200" s="101">
        <v>0</v>
      </c>
      <c r="L200" s="106">
        <v>0</v>
      </c>
      <c r="M200" s="138">
        <v>0</v>
      </c>
      <c r="N200" s="138">
        <v>0</v>
      </c>
      <c r="O200" s="138">
        <v>0</v>
      </c>
      <c r="P200" s="138">
        <v>0</v>
      </c>
      <c r="Q200" s="106">
        <v>0</v>
      </c>
      <c r="R200" s="138">
        <v>0</v>
      </c>
      <c r="S200" s="138">
        <v>0</v>
      </c>
      <c r="T200" s="138">
        <v>0</v>
      </c>
      <c r="U200" s="138">
        <v>0</v>
      </c>
      <c r="V200" s="106">
        <v>0</v>
      </c>
      <c r="W200" s="138">
        <v>0</v>
      </c>
      <c r="X200" s="138">
        <v>0</v>
      </c>
      <c r="Y200" s="138">
        <v>0</v>
      </c>
      <c r="Z200" s="138">
        <v>0</v>
      </c>
      <c r="AA200" s="106">
        <v>0</v>
      </c>
      <c r="AB200" s="138">
        <v>0</v>
      </c>
      <c r="AC200" s="138">
        <v>0</v>
      </c>
      <c r="AD200" s="138">
        <v>0</v>
      </c>
      <c r="AE200" s="138">
        <v>0</v>
      </c>
      <c r="AF200" s="106">
        <v>0</v>
      </c>
      <c r="AG200" s="138">
        <v>0</v>
      </c>
      <c r="AH200" s="138">
        <v>0</v>
      </c>
      <c r="AI200" s="138">
        <v>0</v>
      </c>
      <c r="AJ200" s="138">
        <v>0</v>
      </c>
      <c r="AK200" s="106">
        <v>0</v>
      </c>
      <c r="AL200" s="138">
        <v>0</v>
      </c>
      <c r="AM200" s="138">
        <v>0</v>
      </c>
      <c r="AN200" s="138">
        <v>0</v>
      </c>
      <c r="AO200" s="138">
        <v>0</v>
      </c>
      <c r="AP200" s="138">
        <v>0</v>
      </c>
      <c r="AQ200" s="138">
        <v>0</v>
      </c>
      <c r="AR200" s="106">
        <v>0</v>
      </c>
      <c r="AS200" s="106">
        <v>0</v>
      </c>
      <c r="AT200" s="138">
        <v>0</v>
      </c>
      <c r="AU200" s="138">
        <v>0</v>
      </c>
    </row>
    <row r="201" spans="1:47" customFormat="1">
      <c r="A201" s="21" t="s">
        <v>248</v>
      </c>
      <c r="B201" s="337" t="s">
        <v>44</v>
      </c>
      <c r="C201" s="63">
        <v>118</v>
      </c>
      <c r="D201" s="63">
        <v>207</v>
      </c>
      <c r="E201" s="63">
        <v>231</v>
      </c>
      <c r="F201" s="63">
        <v>248</v>
      </c>
      <c r="G201" s="64">
        <f t="shared" si="19"/>
        <v>804</v>
      </c>
      <c r="H201" s="63">
        <v>215.62171256060901</v>
      </c>
      <c r="I201" s="63">
        <v>219.80751766096299</v>
      </c>
      <c r="J201" s="63">
        <v>225.97416735913399</v>
      </c>
      <c r="K201" s="63">
        <v>249.03671387200799</v>
      </c>
      <c r="L201" s="64">
        <v>910.44011145271395</v>
      </c>
      <c r="M201" s="137">
        <v>292.52638096775098</v>
      </c>
      <c r="N201" s="137">
        <v>288.997160965261</v>
      </c>
      <c r="O201" s="137">
        <v>277.21213968425599</v>
      </c>
      <c r="P201" s="137">
        <v>255.45880407097999</v>
      </c>
      <c r="Q201" s="64">
        <v>1114.1944856882501</v>
      </c>
      <c r="R201" s="137">
        <v>276.75660034823397</v>
      </c>
      <c r="S201" s="137">
        <v>321.94354700023302</v>
      </c>
      <c r="T201" s="137">
        <v>278.54339800642299</v>
      </c>
      <c r="U201" s="137">
        <v>300.21403521361401</v>
      </c>
      <c r="V201" s="64">
        <v>1177.4575805684999</v>
      </c>
      <c r="W201" s="137">
        <v>291.03121985806303</v>
      </c>
      <c r="X201" s="137">
        <v>305.06276172649598</v>
      </c>
      <c r="Y201" s="137">
        <v>278.375236388958</v>
      </c>
      <c r="Z201" s="137">
        <v>277.90714174544303</v>
      </c>
      <c r="AA201" s="64">
        <v>1152.37635971896</v>
      </c>
      <c r="AB201" s="137">
        <v>157.363501257324</v>
      </c>
      <c r="AC201" s="137">
        <v>128.32955022084201</v>
      </c>
      <c r="AD201" s="137">
        <v>250.47682429195601</v>
      </c>
      <c r="AE201" s="137">
        <v>221.156906928431</v>
      </c>
      <c r="AF201" s="64">
        <v>757.32678269855194</v>
      </c>
      <c r="AG201" s="137">
        <v>231.80584472919799</v>
      </c>
      <c r="AH201" s="137">
        <v>292.50976550946598</v>
      </c>
      <c r="AI201" s="137">
        <v>298.95101476225</v>
      </c>
      <c r="AJ201" s="137">
        <v>255.80896677919901</v>
      </c>
      <c r="AK201" s="64">
        <v>1079.07559178011</v>
      </c>
      <c r="AL201" s="137">
        <v>241.85737378930301</v>
      </c>
      <c r="AM201" s="137">
        <v>241.85737378930301</v>
      </c>
      <c r="AN201" s="137">
        <v>290.20083498031801</v>
      </c>
      <c r="AO201" s="137">
        <v>290.20083498031704</v>
      </c>
      <c r="AP201" s="137">
        <v>277.999803251326</v>
      </c>
      <c r="AQ201" s="137">
        <v>279.49180709797599</v>
      </c>
      <c r="AR201" s="64">
        <v>1089.5498191189201</v>
      </c>
      <c r="AS201" s="64">
        <v>1089.5498191189201</v>
      </c>
      <c r="AT201" s="137">
        <v>184.27431048742901</v>
      </c>
      <c r="AU201" s="137">
        <v>255.62910784948383</v>
      </c>
    </row>
    <row r="202" spans="1:47" customFormat="1">
      <c r="A202" s="21" t="s">
        <v>249</v>
      </c>
      <c r="B202" s="338" t="s">
        <v>46</v>
      </c>
      <c r="C202" s="101">
        <v>-35</v>
      </c>
      <c r="D202" s="101">
        <v>-55</v>
      </c>
      <c r="E202" s="101">
        <v>-60</v>
      </c>
      <c r="F202" s="101">
        <v>-63</v>
      </c>
      <c r="G202" s="106">
        <f t="shared" si="19"/>
        <v>-213</v>
      </c>
      <c r="H202" s="101">
        <v>-56.972289948838402</v>
      </c>
      <c r="I202" s="101">
        <v>-48.176802935033599</v>
      </c>
      <c r="J202" s="101">
        <v>-48.017894718396398</v>
      </c>
      <c r="K202" s="101">
        <v>-53.063810950942496</v>
      </c>
      <c r="L202" s="106">
        <v>-206.230798553211</v>
      </c>
      <c r="M202" s="138">
        <v>-73.940810495103705</v>
      </c>
      <c r="N202" s="138">
        <v>-70.425590485236597</v>
      </c>
      <c r="O202" s="138">
        <v>-60.376322865879303</v>
      </c>
      <c r="P202" s="138">
        <v>-67.344105256532501</v>
      </c>
      <c r="Q202" s="106">
        <v>-272.08682910275201</v>
      </c>
      <c r="R202" s="138">
        <v>-64.488870058028496</v>
      </c>
      <c r="S202" s="138">
        <v>-76.1254135127719</v>
      </c>
      <c r="T202" s="138">
        <v>-63.4560369616527</v>
      </c>
      <c r="U202" s="138">
        <v>-39.675676921550199</v>
      </c>
      <c r="V202" s="106">
        <v>-243.745997454003</v>
      </c>
      <c r="W202" s="138">
        <v>-63.787950704860599</v>
      </c>
      <c r="X202" s="138">
        <v>-73.089333114708097</v>
      </c>
      <c r="Y202" s="138">
        <v>-56.399463689915699</v>
      </c>
      <c r="Z202" s="138">
        <v>-39.764784495201802</v>
      </c>
      <c r="AA202" s="106">
        <v>-233.04153200468599</v>
      </c>
      <c r="AB202" s="138">
        <v>-28.931902861926599</v>
      </c>
      <c r="AC202" s="138">
        <v>47.0688091495647</v>
      </c>
      <c r="AD202" s="138">
        <v>-43.294016991144801</v>
      </c>
      <c r="AE202" s="138">
        <v>-43.7291306620494</v>
      </c>
      <c r="AF202" s="106">
        <v>-68.886241365556103</v>
      </c>
      <c r="AG202" s="138">
        <v>-50.020787423045</v>
      </c>
      <c r="AH202" s="138">
        <v>-59.1013782287502</v>
      </c>
      <c r="AI202" s="138">
        <v>-67.673060972863496</v>
      </c>
      <c r="AJ202" s="138">
        <v>-50.549385714687091</v>
      </c>
      <c r="AK202" s="106">
        <v>-227.34461233934599</v>
      </c>
      <c r="AL202" s="138">
        <v>-53.802347211447298</v>
      </c>
      <c r="AM202" s="138">
        <v>-53.802347211447298</v>
      </c>
      <c r="AN202" s="138">
        <v>-60.179316227069897</v>
      </c>
      <c r="AO202" s="138">
        <v>-60.179316227069705</v>
      </c>
      <c r="AP202" s="138">
        <v>-47.470453341260601</v>
      </c>
      <c r="AQ202" s="138">
        <v>-52.950185940557397</v>
      </c>
      <c r="AR202" s="106">
        <v>-214.402302720335</v>
      </c>
      <c r="AS202" s="106">
        <v>-214.402302720335</v>
      </c>
      <c r="AT202" s="138">
        <v>-33.954483229355503</v>
      </c>
      <c r="AU202" s="138">
        <v>-70.482661515054019</v>
      </c>
    </row>
    <row r="203" spans="1:47" customFormat="1">
      <c r="A203" s="21" t="s">
        <v>250</v>
      </c>
      <c r="B203" s="338" t="s">
        <v>48</v>
      </c>
      <c r="C203" s="101">
        <v>-1</v>
      </c>
      <c r="D203" s="101">
        <v>0</v>
      </c>
      <c r="E203" s="101">
        <v>0</v>
      </c>
      <c r="F203" s="101">
        <v>0</v>
      </c>
      <c r="G203" s="106">
        <f t="shared" si="19"/>
        <v>-1</v>
      </c>
      <c r="H203" s="101">
        <v>0</v>
      </c>
      <c r="I203" s="101">
        <v>0</v>
      </c>
      <c r="J203" s="101">
        <v>0</v>
      </c>
      <c r="K203" s="101">
        <v>0</v>
      </c>
      <c r="L203" s="106">
        <v>0</v>
      </c>
      <c r="M203" s="138">
        <v>15.114000000000001</v>
      </c>
      <c r="N203" s="138">
        <v>0</v>
      </c>
      <c r="O203" s="138">
        <v>-1.8580000000000001</v>
      </c>
      <c r="P203" s="138">
        <v>-14.565</v>
      </c>
      <c r="Q203" s="106">
        <v>-1.3089999999999999</v>
      </c>
      <c r="R203" s="138">
        <v>0</v>
      </c>
      <c r="S203" s="138">
        <v>0</v>
      </c>
      <c r="T203" s="138">
        <v>-0.45400000000000001</v>
      </c>
      <c r="U203" s="138">
        <v>0</v>
      </c>
      <c r="V203" s="106">
        <v>-0.45400000000000001</v>
      </c>
      <c r="W203" s="138">
        <v>0</v>
      </c>
      <c r="X203" s="138">
        <v>0</v>
      </c>
      <c r="Y203" s="138">
        <v>0</v>
      </c>
      <c r="Z203" s="138">
        <v>0</v>
      </c>
      <c r="AA203" s="106">
        <v>0</v>
      </c>
      <c r="AB203" s="138">
        <v>0</v>
      </c>
      <c r="AC203" s="138">
        <v>0</v>
      </c>
      <c r="AD203" s="138">
        <v>0</v>
      </c>
      <c r="AE203" s="138">
        <v>0</v>
      </c>
      <c r="AF203" s="106">
        <v>0</v>
      </c>
      <c r="AG203" s="138">
        <v>0</v>
      </c>
      <c r="AH203" s="138">
        <v>0.83499999999999996</v>
      </c>
      <c r="AI203" s="138">
        <v>-0.83499999999999996</v>
      </c>
      <c r="AJ203" s="138">
        <v>0</v>
      </c>
      <c r="AK203" s="106">
        <v>0</v>
      </c>
      <c r="AL203" s="138">
        <v>1.14692851076198</v>
      </c>
      <c r="AM203" s="138">
        <v>1.14692851076198</v>
      </c>
      <c r="AN203" s="138">
        <v>1.13313222563949</v>
      </c>
      <c r="AO203" s="138">
        <v>1.1331322256394898</v>
      </c>
      <c r="AP203" s="138">
        <v>1.29337270693039</v>
      </c>
      <c r="AQ203" s="138">
        <v>-3.3334334433318702</v>
      </c>
      <c r="AR203" s="106">
        <v>0.24</v>
      </c>
      <c r="AS203" s="106">
        <v>0.24</v>
      </c>
      <c r="AT203" s="138">
        <v>8.4000000000000005E-2</v>
      </c>
      <c r="AU203" s="138">
        <v>0.112</v>
      </c>
    </row>
    <row r="204" spans="1:47" customFormat="1">
      <c r="A204" s="21" t="s">
        <v>251</v>
      </c>
      <c r="B204" s="337" t="s">
        <v>50</v>
      </c>
      <c r="C204" s="63">
        <v>82</v>
      </c>
      <c r="D204" s="63">
        <v>152</v>
      </c>
      <c r="E204" s="63">
        <v>171</v>
      </c>
      <c r="F204" s="63">
        <v>185</v>
      </c>
      <c r="G204" s="64">
        <f t="shared" si="19"/>
        <v>590</v>
      </c>
      <c r="H204" s="63">
        <v>158.649422611771</v>
      </c>
      <c r="I204" s="63">
        <v>171.63071472592901</v>
      </c>
      <c r="J204" s="63">
        <v>177.95627264073801</v>
      </c>
      <c r="K204" s="63">
        <v>195.97290292106499</v>
      </c>
      <c r="L204" s="64">
        <v>704.20931289950295</v>
      </c>
      <c r="M204" s="137">
        <v>233.699570472647</v>
      </c>
      <c r="N204" s="137">
        <v>218.57157048002401</v>
      </c>
      <c r="O204" s="137">
        <v>214.97781681837699</v>
      </c>
      <c r="P204" s="137">
        <v>173.54969881444799</v>
      </c>
      <c r="Q204" s="64">
        <v>840.79865658549602</v>
      </c>
      <c r="R204" s="137">
        <v>212.267730290206</v>
      </c>
      <c r="S204" s="137">
        <v>245.81813348746101</v>
      </c>
      <c r="T204" s="137">
        <v>214.63336104477099</v>
      </c>
      <c r="U204" s="137">
        <v>260.538358292064</v>
      </c>
      <c r="V204" s="64">
        <v>933.25758311450102</v>
      </c>
      <c r="W204" s="137">
        <v>227.24326915320199</v>
      </c>
      <c r="X204" s="137">
        <v>231.97342861178799</v>
      </c>
      <c r="Y204" s="137">
        <v>221.97577269904201</v>
      </c>
      <c r="Z204" s="137">
        <v>238.14235725024199</v>
      </c>
      <c r="AA204" s="64">
        <v>919.33482771427305</v>
      </c>
      <c r="AB204" s="137">
        <v>128.431598395397</v>
      </c>
      <c r="AC204" s="137">
        <v>175.39835937040601</v>
      </c>
      <c r="AD204" s="137">
        <v>207.18280730081099</v>
      </c>
      <c r="AE204" s="137">
        <v>177.42777626638201</v>
      </c>
      <c r="AF204" s="64">
        <v>688.44054133299596</v>
      </c>
      <c r="AG204" s="137">
        <v>181.78505730615299</v>
      </c>
      <c r="AH204" s="137">
        <v>234.24338728071601</v>
      </c>
      <c r="AI204" s="137">
        <v>230.442953789386</v>
      </c>
      <c r="AJ204" s="137">
        <v>205.25958106451199</v>
      </c>
      <c r="AK204" s="64">
        <v>851.73097944076801</v>
      </c>
      <c r="AL204" s="137">
        <v>189.20195508861801</v>
      </c>
      <c r="AM204" s="137">
        <v>189.20195508861801</v>
      </c>
      <c r="AN204" s="137">
        <v>231.15465097888699</v>
      </c>
      <c r="AO204" s="137">
        <v>231.15465097888702</v>
      </c>
      <c r="AP204" s="137">
        <v>231.822722616996</v>
      </c>
      <c r="AQ204" s="137">
        <v>223.20818771408699</v>
      </c>
      <c r="AR204" s="64">
        <v>875.38751639858697</v>
      </c>
      <c r="AS204" s="64">
        <v>875.38751639858697</v>
      </c>
      <c r="AT204" s="137">
        <v>150.40382725807299</v>
      </c>
      <c r="AU204" s="137">
        <v>185.25844633442981</v>
      </c>
    </row>
    <row r="205" spans="1:47" customFormat="1">
      <c r="A205" s="21" t="s">
        <v>252</v>
      </c>
      <c r="B205" s="338" t="s">
        <v>52</v>
      </c>
      <c r="C205" s="101">
        <v>-14</v>
      </c>
      <c r="D205" s="101">
        <v>-27</v>
      </c>
      <c r="E205" s="101">
        <v>-28</v>
      </c>
      <c r="F205" s="101">
        <v>-37</v>
      </c>
      <c r="G205" s="106">
        <f t="shared" si="19"/>
        <v>-106</v>
      </c>
      <c r="H205" s="101">
        <v>-30.151763488952401</v>
      </c>
      <c r="I205" s="101">
        <v>-17.368448300613402</v>
      </c>
      <c r="J205" s="101">
        <v>-20.8678503433404</v>
      </c>
      <c r="K205" s="101">
        <v>-22.664016173406999</v>
      </c>
      <c r="L205" s="106">
        <v>-91.052078306313106</v>
      </c>
      <c r="M205" s="138">
        <v>-32.8095866508272</v>
      </c>
      <c r="N205" s="138">
        <v>-30.947833761719899</v>
      </c>
      <c r="O205" s="138">
        <v>-23.9736008504109</v>
      </c>
      <c r="P205" s="138">
        <v>-29.893972472324599</v>
      </c>
      <c r="Q205" s="106">
        <v>-117.624993735283</v>
      </c>
      <c r="R205" s="138">
        <v>-33.737676693479003</v>
      </c>
      <c r="S205" s="138">
        <v>-30.010750531614299</v>
      </c>
      <c r="T205" s="138">
        <v>-24.4253532823457</v>
      </c>
      <c r="U205" s="138">
        <v>-39.638460561216903</v>
      </c>
      <c r="V205" s="106">
        <v>-127.81224106865599</v>
      </c>
      <c r="W205" s="138">
        <v>-32.8276220209275</v>
      </c>
      <c r="X205" s="138">
        <v>-25.211486819942898</v>
      </c>
      <c r="Y205" s="138">
        <v>-21.1159879504768</v>
      </c>
      <c r="Z205" s="138">
        <v>-25.200102244382801</v>
      </c>
      <c r="AA205" s="106">
        <v>-104.35519903573</v>
      </c>
      <c r="AB205" s="138">
        <v>-19.4731763568114</v>
      </c>
      <c r="AC205" s="138">
        <v>-26.280022802561898</v>
      </c>
      <c r="AD205" s="138">
        <v>-26.384735097012399</v>
      </c>
      <c r="AE205" s="138">
        <v>-12.040538164362401</v>
      </c>
      <c r="AF205" s="106">
        <v>-84.178472420748093</v>
      </c>
      <c r="AG205" s="138">
        <v>-23.615171067913799</v>
      </c>
      <c r="AH205" s="138">
        <v>-27.845759549806701</v>
      </c>
      <c r="AI205" s="138">
        <v>-30.771878941334901</v>
      </c>
      <c r="AJ205" s="138">
        <v>-32.621185028093606</v>
      </c>
      <c r="AK205" s="106">
        <v>-114.85399458714899</v>
      </c>
      <c r="AL205" s="138">
        <v>-25.607598178240401</v>
      </c>
      <c r="AM205" s="138">
        <v>-25.607598178240401</v>
      </c>
      <c r="AN205" s="138">
        <v>-30.497433815368598</v>
      </c>
      <c r="AO205" s="138">
        <v>-30.498754310999999</v>
      </c>
      <c r="AP205" s="138">
        <v>-27.2423998602845</v>
      </c>
      <c r="AQ205" s="138">
        <v>-25.519681363282402</v>
      </c>
      <c r="AR205" s="106">
        <v>-108.867113217176</v>
      </c>
      <c r="AS205" s="106">
        <v>-108.86817806276299</v>
      </c>
      <c r="AT205" s="138">
        <v>-23.310723479274401</v>
      </c>
      <c r="AU205" s="138">
        <v>-21.076641251340401</v>
      </c>
    </row>
    <row r="206" spans="1:47" customFormat="1">
      <c r="A206" s="21" t="s">
        <v>253</v>
      </c>
      <c r="B206" s="340" t="s">
        <v>54</v>
      </c>
      <c r="C206" s="64">
        <v>68</v>
      </c>
      <c r="D206" s="64">
        <v>125</v>
      </c>
      <c r="E206" s="64">
        <v>143</v>
      </c>
      <c r="F206" s="64">
        <v>148</v>
      </c>
      <c r="G206" s="64">
        <f t="shared" si="19"/>
        <v>484</v>
      </c>
      <c r="H206" s="64">
        <v>128.49765912281899</v>
      </c>
      <c r="I206" s="64">
        <v>154.262266425316</v>
      </c>
      <c r="J206" s="64">
        <v>157.08842229739699</v>
      </c>
      <c r="K206" s="64">
        <v>173.30888674765799</v>
      </c>
      <c r="L206" s="64">
        <v>613.15723459318895</v>
      </c>
      <c r="M206" s="140">
        <v>200.88998382182001</v>
      </c>
      <c r="N206" s="140">
        <v>187.623736718305</v>
      </c>
      <c r="O206" s="140">
        <v>191.00421596796599</v>
      </c>
      <c r="P206" s="140">
        <v>143.65572634212299</v>
      </c>
      <c r="Q206" s="64">
        <v>723.17366285021296</v>
      </c>
      <c r="R206" s="140">
        <v>178.53005359672699</v>
      </c>
      <c r="S206" s="140">
        <v>215.807382955847</v>
      </c>
      <c r="T206" s="140">
        <v>190.20800776242501</v>
      </c>
      <c r="U206" s="140">
        <v>220.89989773084699</v>
      </c>
      <c r="V206" s="64">
        <v>805.445342045845</v>
      </c>
      <c r="W206" s="140">
        <v>194.41564713227399</v>
      </c>
      <c r="X206" s="140">
        <v>206.761941791845</v>
      </c>
      <c r="Y206" s="140">
        <v>200.859784748565</v>
      </c>
      <c r="Z206" s="140">
        <v>212.94225500585901</v>
      </c>
      <c r="AA206" s="64">
        <v>814.97962867854301</v>
      </c>
      <c r="AB206" s="140">
        <v>108.95842203858599</v>
      </c>
      <c r="AC206" s="140">
        <v>149.11833656784401</v>
      </c>
      <c r="AD206" s="140">
        <v>180.79807220379899</v>
      </c>
      <c r="AE206" s="140">
        <v>165.38723810201901</v>
      </c>
      <c r="AF206" s="64">
        <v>604.26206891224797</v>
      </c>
      <c r="AG206" s="140">
        <v>158.16988623824</v>
      </c>
      <c r="AH206" s="140">
        <v>206.39762773090899</v>
      </c>
      <c r="AI206" s="140">
        <v>199.67107484805101</v>
      </c>
      <c r="AJ206" s="140">
        <v>172.63839603641901</v>
      </c>
      <c r="AK206" s="64">
        <v>736.87698485361898</v>
      </c>
      <c r="AL206" s="140">
        <v>163.594356910377</v>
      </c>
      <c r="AM206" s="140">
        <v>163.594356910377</v>
      </c>
      <c r="AN206" s="140">
        <v>200.65721716351899</v>
      </c>
      <c r="AO206" s="140">
        <v>200.65589666788699</v>
      </c>
      <c r="AP206" s="140">
        <v>204.58032275671101</v>
      </c>
      <c r="AQ206" s="140">
        <v>197.688506350804</v>
      </c>
      <c r="AR206" s="64">
        <v>766.52040318141201</v>
      </c>
      <c r="AS206" s="64">
        <v>766.51933833582507</v>
      </c>
      <c r="AT206" s="140">
        <v>127.093103778799</v>
      </c>
      <c r="AU206" s="140">
        <v>164.18180508308879</v>
      </c>
    </row>
    <row r="207" spans="1:47" customFormat="1">
      <c r="A207" s="21"/>
      <c r="B207" s="88"/>
      <c r="C207" s="88"/>
      <c r="D207" s="88"/>
      <c r="E207" s="88"/>
      <c r="F207" s="88"/>
      <c r="G207" s="88"/>
      <c r="H207" s="88"/>
      <c r="I207" s="88"/>
      <c r="J207" s="88"/>
      <c r="K207" s="88"/>
      <c r="L207" s="88"/>
      <c r="M207" s="134"/>
      <c r="N207" s="134"/>
      <c r="O207" s="134"/>
      <c r="P207" s="134"/>
      <c r="Q207" s="88"/>
      <c r="R207" s="134"/>
      <c r="S207" s="134"/>
      <c r="T207" s="134"/>
      <c r="U207" s="134"/>
      <c r="V207" s="88"/>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row>
    <row r="208" spans="1:47" customFormat="1" ht="16.5" thickBot="1">
      <c r="A208" s="21"/>
      <c r="B208" s="118" t="s">
        <v>254</v>
      </c>
      <c r="C208" s="103"/>
      <c r="D208" s="103"/>
      <c r="E208" s="103"/>
      <c r="F208" s="103"/>
      <c r="G208" s="103"/>
      <c r="H208" s="103"/>
      <c r="I208" s="103"/>
      <c r="J208" s="103"/>
      <c r="K208" s="103"/>
      <c r="L208" s="103"/>
      <c r="M208" s="144"/>
      <c r="N208" s="144"/>
      <c r="O208" s="144"/>
      <c r="P208" s="144"/>
      <c r="Q208" s="103"/>
      <c r="R208" s="144"/>
      <c r="S208" s="144"/>
      <c r="T208" s="144"/>
      <c r="U208" s="144"/>
      <c r="V208" s="103"/>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row>
    <row r="209" spans="1:47" customFormat="1">
      <c r="A209" s="21"/>
      <c r="B209" s="88"/>
      <c r="C209" s="88"/>
      <c r="D209" s="88"/>
      <c r="E209" s="88"/>
      <c r="F209" s="88"/>
      <c r="G209" s="88"/>
      <c r="H209" s="88"/>
      <c r="I209" s="88"/>
      <c r="J209" s="88"/>
      <c r="K209" s="88"/>
      <c r="L209" s="88"/>
      <c r="M209" s="134"/>
      <c r="N209" s="134"/>
      <c r="O209" s="134"/>
      <c r="P209" s="134"/>
      <c r="Q209" s="88"/>
      <c r="R209" s="134"/>
      <c r="S209" s="134"/>
      <c r="T209" s="134"/>
      <c r="U209" s="134"/>
      <c r="V209" s="88"/>
      <c r="W209" s="134"/>
      <c r="X209" s="134"/>
      <c r="Y209" s="134"/>
      <c r="Z209" s="134"/>
      <c r="AA209" s="134"/>
      <c r="AB209" s="134"/>
      <c r="AC209" s="134"/>
      <c r="AD209" s="134"/>
      <c r="AE209" s="134"/>
      <c r="AF209" s="134"/>
      <c r="AG209" s="134"/>
      <c r="AH209" s="134"/>
      <c r="AI209" s="134"/>
      <c r="AJ209" s="134"/>
      <c r="AK209" s="134"/>
      <c r="AL209" s="134"/>
      <c r="AM209" s="141" t="str">
        <f>+$AM$13</f>
        <v>IFRS 17</v>
      </c>
      <c r="AN209" s="134"/>
      <c r="AO209" s="141" t="str">
        <f>+$AM$13</f>
        <v>IFRS 17</v>
      </c>
      <c r="AP209" s="134"/>
      <c r="AQ209" s="134"/>
      <c r="AR209" s="134"/>
      <c r="AS209" s="141" t="s">
        <v>601</v>
      </c>
      <c r="AT209" s="134"/>
      <c r="AU209" s="134"/>
    </row>
    <row r="210" spans="1:47" customFormat="1" ht="25.5">
      <c r="A210" s="21"/>
      <c r="B210" s="342" t="s">
        <v>24</v>
      </c>
      <c r="C210" s="105" t="str">
        <f t="shared" ref="C210:AU210" si="20">C$14</f>
        <v>Q1-15
Underlying</v>
      </c>
      <c r="D210" s="105" t="str">
        <f t="shared" si="20"/>
        <v>Q2-15
Underlying</v>
      </c>
      <c r="E210" s="105" t="str">
        <f t="shared" si="20"/>
        <v>Q3-15
Underlying</v>
      </c>
      <c r="F210" s="105" t="str">
        <f t="shared" si="20"/>
        <v>Q4-15
Underlying</v>
      </c>
      <c r="G210" s="105" t="e">
        <f t="shared" si="20"/>
        <v>#REF!</v>
      </c>
      <c r="H210" s="105" t="str">
        <f t="shared" si="20"/>
        <v>Q1-16
Underlying</v>
      </c>
      <c r="I210" s="105" t="str">
        <f t="shared" si="20"/>
        <v>Q2-16
Underlying</v>
      </c>
      <c r="J210" s="105" t="str">
        <f t="shared" si="20"/>
        <v>Q3-16
Underlying</v>
      </c>
      <c r="K210" s="105" t="str">
        <f t="shared" si="20"/>
        <v>Q4-16
Underlying</v>
      </c>
      <c r="L210" s="105" t="e">
        <f t="shared" si="20"/>
        <v>#REF!</v>
      </c>
      <c r="M210" s="141" t="s">
        <v>539</v>
      </c>
      <c r="N210" s="141" t="s">
        <v>540</v>
      </c>
      <c r="O210" s="141" t="s">
        <v>541</v>
      </c>
      <c r="P210" s="141" t="s">
        <v>542</v>
      </c>
      <c r="Q210" s="105" t="s">
        <v>543</v>
      </c>
      <c r="R210" s="141" t="s">
        <v>544</v>
      </c>
      <c r="S210" s="141" t="s">
        <v>545</v>
      </c>
      <c r="T210" s="141" t="s">
        <v>546</v>
      </c>
      <c r="U210" s="141" t="s">
        <v>547</v>
      </c>
      <c r="V210" s="105" t="s">
        <v>548</v>
      </c>
      <c r="W210" s="141" t="s">
        <v>549</v>
      </c>
      <c r="X210" s="141" t="s">
        <v>550</v>
      </c>
      <c r="Y210" s="141" t="s">
        <v>551</v>
      </c>
      <c r="Z210" s="141" t="s">
        <v>552</v>
      </c>
      <c r="AA210" s="141" t="s">
        <v>553</v>
      </c>
      <c r="AB210" s="141" t="s">
        <v>554</v>
      </c>
      <c r="AC210" s="141" t="s">
        <v>555</v>
      </c>
      <c r="AD210" s="141" t="s">
        <v>556</v>
      </c>
      <c r="AE210" s="141" t="s">
        <v>557</v>
      </c>
      <c r="AF210" s="141" t="s">
        <v>558</v>
      </c>
      <c r="AG210" s="141" t="s">
        <v>559</v>
      </c>
      <c r="AH210" s="141" t="s">
        <v>560</v>
      </c>
      <c r="AI210" s="141" t="s">
        <v>561</v>
      </c>
      <c r="AJ210" s="141" t="s">
        <v>562</v>
      </c>
      <c r="AK210" s="141" t="s">
        <v>563</v>
      </c>
      <c r="AL210" s="141" t="s">
        <v>564</v>
      </c>
      <c r="AM210" s="141" t="str">
        <f t="shared" si="20"/>
        <v>Q1-22
Underlying</v>
      </c>
      <c r="AN210" s="141" t="s">
        <v>571</v>
      </c>
      <c r="AO210" s="141" t="str">
        <f t="shared" si="20"/>
        <v>Q2-22
Underlying</v>
      </c>
      <c r="AP210" s="141" t="s">
        <v>576</v>
      </c>
      <c r="AQ210" s="141" t="s">
        <v>607</v>
      </c>
      <c r="AR210" s="141" t="s">
        <v>608</v>
      </c>
      <c r="AS210" s="141" t="s">
        <v>614</v>
      </c>
      <c r="AT210" s="141" t="s">
        <v>612</v>
      </c>
      <c r="AU210" s="141" t="str">
        <f t="shared" si="20"/>
        <v>Q2-23
Underlying</v>
      </c>
    </row>
    <row r="211" spans="1:47" customFormat="1">
      <c r="A211" s="21"/>
      <c r="B211" s="336"/>
      <c r="C211" s="88"/>
      <c r="D211" s="88"/>
      <c r="E211" s="88"/>
      <c r="F211" s="88"/>
      <c r="G211" s="88"/>
      <c r="H211" s="88"/>
      <c r="I211" s="88"/>
      <c r="J211" s="88"/>
      <c r="K211" s="88"/>
      <c r="L211" s="88"/>
      <c r="M211" s="134"/>
      <c r="N211" s="134"/>
      <c r="O211" s="134"/>
      <c r="P211" s="134"/>
      <c r="Q211" s="88"/>
      <c r="R211" s="134"/>
      <c r="S211" s="134"/>
      <c r="T211" s="134"/>
      <c r="U211" s="134"/>
      <c r="V211" s="88"/>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row>
    <row r="212" spans="1:47" customFormat="1">
      <c r="A212" s="21" t="s">
        <v>255</v>
      </c>
      <c r="B212" s="337" t="s">
        <v>26</v>
      </c>
      <c r="C212" s="63">
        <v>519</v>
      </c>
      <c r="D212" s="63">
        <v>534</v>
      </c>
      <c r="E212" s="63">
        <v>531</v>
      </c>
      <c r="F212" s="77">
        <v>515</v>
      </c>
      <c r="G212" s="78">
        <f t="shared" ref="G212:G225" si="21">SUM(C212:F212)</f>
        <v>2099</v>
      </c>
      <c r="H212" s="77">
        <v>517.36</v>
      </c>
      <c r="I212" s="77">
        <v>521.98099999999999</v>
      </c>
      <c r="J212" s="77">
        <v>526.303</v>
      </c>
      <c r="K212" s="77">
        <v>541.18600000000004</v>
      </c>
      <c r="L212" s="78">
        <v>2106.83</v>
      </c>
      <c r="M212" s="142">
        <v>559.053</v>
      </c>
      <c r="N212" s="142">
        <v>548.75</v>
      </c>
      <c r="O212" s="142">
        <v>540.17700000000002</v>
      </c>
      <c r="P212" s="142">
        <v>539.077</v>
      </c>
      <c r="Q212" s="78">
        <v>2187.0569999999998</v>
      </c>
      <c r="R212" s="142">
        <v>551.42499999999995</v>
      </c>
      <c r="S212" s="142">
        <v>550.75699999999995</v>
      </c>
      <c r="T212" s="142">
        <v>553.90599999999995</v>
      </c>
      <c r="U212" s="142">
        <v>548.11099999999999</v>
      </c>
      <c r="V212" s="78">
        <v>2204.1990000000001</v>
      </c>
      <c r="W212" s="142">
        <v>540.88499999999999</v>
      </c>
      <c r="X212" s="142">
        <v>550.93799999999999</v>
      </c>
      <c r="Y212" s="142">
        <v>529.36500000000001</v>
      </c>
      <c r="Z212" s="142">
        <v>522.71900000000005</v>
      </c>
      <c r="AA212" s="78">
        <v>2143.9070000000002</v>
      </c>
      <c r="AB212" s="142">
        <v>518.20299999999997</v>
      </c>
      <c r="AC212" s="142">
        <v>485.01100000000002</v>
      </c>
      <c r="AD212" s="142">
        <v>487.565</v>
      </c>
      <c r="AE212" s="142">
        <v>501.81099999999998</v>
      </c>
      <c r="AF212" s="78">
        <v>1992.59</v>
      </c>
      <c r="AG212" s="142">
        <v>502.279</v>
      </c>
      <c r="AH212" s="142">
        <v>512.53499999999997</v>
      </c>
      <c r="AI212" s="142">
        <v>553.36300000000006</v>
      </c>
      <c r="AJ212" s="142">
        <v>529.75400000000002</v>
      </c>
      <c r="AK212" s="78">
        <v>2097.931</v>
      </c>
      <c r="AL212" s="142">
        <v>527.56700000000001</v>
      </c>
      <c r="AM212" s="142">
        <v>527.56700000000001</v>
      </c>
      <c r="AN212" s="142">
        <v>526.60599999999999</v>
      </c>
      <c r="AO212" s="142">
        <v>526.60599999999999</v>
      </c>
      <c r="AP212" s="142">
        <v>542.47500000000002</v>
      </c>
      <c r="AQ212" s="142">
        <v>529.70600000000002</v>
      </c>
      <c r="AR212" s="78">
        <v>2126.3539999999998</v>
      </c>
      <c r="AS212" s="78">
        <v>2126.3539999999998</v>
      </c>
      <c r="AT212" s="142">
        <v>510.096</v>
      </c>
      <c r="AU212" s="142">
        <v>682.09616798718901</v>
      </c>
    </row>
    <row r="213" spans="1:47" customFormat="1">
      <c r="A213" s="21" t="s">
        <v>256</v>
      </c>
      <c r="B213" s="338" t="s">
        <v>28</v>
      </c>
      <c r="C213" s="101">
        <v>-283</v>
      </c>
      <c r="D213" s="101">
        <v>-253</v>
      </c>
      <c r="E213" s="101">
        <v>-248</v>
      </c>
      <c r="F213" s="75">
        <v>-272</v>
      </c>
      <c r="G213" s="76">
        <f t="shared" si="21"/>
        <v>-1056</v>
      </c>
      <c r="H213" s="95">
        <v>-278.75200000000001</v>
      </c>
      <c r="I213" s="95">
        <v>-261.10199999999998</v>
      </c>
      <c r="J213" s="95">
        <v>-262.142</v>
      </c>
      <c r="K213" s="95">
        <v>-298.375</v>
      </c>
      <c r="L213" s="96">
        <v>-1100.3710000000001</v>
      </c>
      <c r="M213" s="95">
        <v>-284.26</v>
      </c>
      <c r="N213" s="95">
        <v>-265.15199999999999</v>
      </c>
      <c r="O213" s="95">
        <v>-269.78699999999998</v>
      </c>
      <c r="P213" s="95">
        <v>-305.27600000000001</v>
      </c>
      <c r="Q213" s="96">
        <v>-1124.4749999999999</v>
      </c>
      <c r="R213" s="95">
        <v>-290.49099999999999</v>
      </c>
      <c r="S213" s="95">
        <v>-243.84800000000001</v>
      </c>
      <c r="T213" s="95">
        <v>-269.05799999999999</v>
      </c>
      <c r="U213" s="95">
        <v>-283.78699999999998</v>
      </c>
      <c r="V213" s="96">
        <v>-1087.184</v>
      </c>
      <c r="W213" s="95">
        <v>-277.87799999999999</v>
      </c>
      <c r="X213" s="95">
        <v>-259.02300000000002</v>
      </c>
      <c r="Y213" s="95">
        <v>-269.86</v>
      </c>
      <c r="Z213" s="95">
        <v>-261.33300000000003</v>
      </c>
      <c r="AA213" s="96">
        <v>-1068.0940000000001</v>
      </c>
      <c r="AB213" s="95">
        <v>-288.15499999999997</v>
      </c>
      <c r="AC213" s="95">
        <v>-238.29599999999999</v>
      </c>
      <c r="AD213" s="95">
        <v>-218.26300000000001</v>
      </c>
      <c r="AE213" s="95">
        <v>-241.322</v>
      </c>
      <c r="AF213" s="96">
        <v>-986.03599999999994</v>
      </c>
      <c r="AG213" s="95">
        <v>-268.95100000000002</v>
      </c>
      <c r="AH213" s="95">
        <v>-249.779</v>
      </c>
      <c r="AI213" s="95">
        <v>-290.39400000000001</v>
      </c>
      <c r="AJ213" s="95">
        <v>-269.00400000000002</v>
      </c>
      <c r="AK213" s="96">
        <v>-1078.1279999999999</v>
      </c>
      <c r="AL213" s="95">
        <v>-294.28399999999999</v>
      </c>
      <c r="AM213" s="95">
        <v>-294.28399999999999</v>
      </c>
      <c r="AN213" s="95">
        <v>-270.64299999999997</v>
      </c>
      <c r="AO213" s="95">
        <v>-270.64300000000003</v>
      </c>
      <c r="AP213" s="95">
        <v>-268.32499999999999</v>
      </c>
      <c r="AQ213" s="95">
        <v>-261.71699999999998</v>
      </c>
      <c r="AR213" s="96">
        <v>-1094.9690000000001</v>
      </c>
      <c r="AS213" s="96">
        <v>-1094.9690000000001</v>
      </c>
      <c r="AT213" s="95">
        <v>-292.84899999999999</v>
      </c>
      <c r="AU213" s="95">
        <v>-314.09536264766297</v>
      </c>
    </row>
    <row r="214" spans="1:47" customFormat="1">
      <c r="A214" s="97" t="s">
        <v>257</v>
      </c>
      <c r="B214" s="339" t="s">
        <v>30</v>
      </c>
      <c r="C214" s="98"/>
      <c r="D214" s="98"/>
      <c r="E214" s="98"/>
      <c r="F214" s="99"/>
      <c r="G214" s="100"/>
      <c r="H214" s="99">
        <v>-5.87</v>
      </c>
      <c r="I214" s="99">
        <v>-2.2999999999999998</v>
      </c>
      <c r="J214" s="99">
        <v>0</v>
      </c>
      <c r="K214" s="99">
        <v>0</v>
      </c>
      <c r="L214" s="100">
        <v>-8.17</v>
      </c>
      <c r="M214" s="99">
        <v>-8.16</v>
      </c>
      <c r="N214" s="99">
        <v>-0.33000000000000007</v>
      </c>
      <c r="O214" s="99">
        <v>0</v>
      </c>
      <c r="P214" s="99">
        <v>0</v>
      </c>
      <c r="Q214" s="100">
        <v>-8.49</v>
      </c>
      <c r="R214" s="99">
        <v>-10.043808418674899</v>
      </c>
      <c r="S214" s="99">
        <v>-0.194427836625232</v>
      </c>
      <c r="T214" s="99">
        <v>0</v>
      </c>
      <c r="U214" s="99">
        <v>0</v>
      </c>
      <c r="V214" s="100">
        <v>-10.238236255300132</v>
      </c>
      <c r="W214" s="99">
        <v>-10.3</v>
      </c>
      <c r="X214" s="99">
        <v>-0.46899593000000017</v>
      </c>
      <c r="Y214" s="99">
        <v>0</v>
      </c>
      <c r="Z214" s="99">
        <v>-6.9999998686398612E-8</v>
      </c>
      <c r="AA214" s="100">
        <v>-10.768996</v>
      </c>
      <c r="AB214" s="99">
        <v>-11.41936229110291</v>
      </c>
      <c r="AC214" s="99">
        <v>1.8484837311029096</v>
      </c>
      <c r="AD214" s="99">
        <v>0</v>
      </c>
      <c r="AE214" s="99">
        <v>0</v>
      </c>
      <c r="AF214" s="100">
        <v>-9.5708785600000006</v>
      </c>
      <c r="AG214" s="99">
        <v>-10.589989790134911</v>
      </c>
      <c r="AH214" s="99">
        <v>0.78902923013491133</v>
      </c>
      <c r="AI214" s="99">
        <v>0</v>
      </c>
      <c r="AJ214" s="99">
        <v>0</v>
      </c>
      <c r="AK214" s="100">
        <v>-9.80096056</v>
      </c>
      <c r="AL214" s="99">
        <v>-17.141206709999999</v>
      </c>
      <c r="AM214" s="99">
        <v>-17.141206709999999</v>
      </c>
      <c r="AN214" s="99">
        <v>0.94503149000000164</v>
      </c>
      <c r="AO214" s="99">
        <v>0.94503149000000164</v>
      </c>
      <c r="AP214" s="99">
        <v>0</v>
      </c>
      <c r="AQ214" s="99">
        <v>0</v>
      </c>
      <c r="AR214" s="100">
        <v>-16.196175219999997</v>
      </c>
      <c r="AS214" s="100">
        <v>-16.196175219999997</v>
      </c>
      <c r="AT214" s="99">
        <v>-15.715445939999999</v>
      </c>
      <c r="AU214" s="99">
        <v>2.3873187999999992</v>
      </c>
    </row>
    <row r="215" spans="1:47" customFormat="1">
      <c r="A215" s="21" t="s">
        <v>258</v>
      </c>
      <c r="B215" s="337" t="s">
        <v>32</v>
      </c>
      <c r="C215" s="63">
        <v>236</v>
      </c>
      <c r="D215" s="63">
        <v>281</v>
      </c>
      <c r="E215" s="63">
        <v>283</v>
      </c>
      <c r="F215" s="77">
        <v>243</v>
      </c>
      <c r="G215" s="78">
        <f t="shared" si="21"/>
        <v>1043</v>
      </c>
      <c r="H215" s="77">
        <v>238.608</v>
      </c>
      <c r="I215" s="77">
        <v>260.87900000000002</v>
      </c>
      <c r="J215" s="77">
        <v>264.161</v>
      </c>
      <c r="K215" s="77">
        <v>242.81100000000001</v>
      </c>
      <c r="L215" s="78">
        <v>1006.4589999999999</v>
      </c>
      <c r="M215" s="142">
        <v>274.79300000000001</v>
      </c>
      <c r="N215" s="142">
        <v>283.59800000000001</v>
      </c>
      <c r="O215" s="142">
        <v>270.39</v>
      </c>
      <c r="P215" s="142">
        <v>233.80099999999999</v>
      </c>
      <c r="Q215" s="78">
        <v>1062.5820000000001</v>
      </c>
      <c r="R215" s="142">
        <v>260.93400000000003</v>
      </c>
      <c r="S215" s="142">
        <v>306.90899999999999</v>
      </c>
      <c r="T215" s="142">
        <v>284.84800000000001</v>
      </c>
      <c r="U215" s="142">
        <v>264.32400000000001</v>
      </c>
      <c r="V215" s="78">
        <v>1117.0150000000001</v>
      </c>
      <c r="W215" s="142">
        <v>263.00700000000001</v>
      </c>
      <c r="X215" s="142">
        <v>291.91500000000002</v>
      </c>
      <c r="Y215" s="142">
        <v>259.505</v>
      </c>
      <c r="Z215" s="142">
        <v>261.38600000000002</v>
      </c>
      <c r="AA215" s="78">
        <v>1075.8130000000001</v>
      </c>
      <c r="AB215" s="142">
        <v>230.048</v>
      </c>
      <c r="AC215" s="142">
        <v>246.715</v>
      </c>
      <c r="AD215" s="142">
        <v>269.30200000000002</v>
      </c>
      <c r="AE215" s="142">
        <v>260.48899999999998</v>
      </c>
      <c r="AF215" s="78">
        <v>1006.554</v>
      </c>
      <c r="AG215" s="142">
        <v>233.328</v>
      </c>
      <c r="AH215" s="142">
        <v>262.75599999999997</v>
      </c>
      <c r="AI215" s="142">
        <v>262.96899999999999</v>
      </c>
      <c r="AJ215" s="142">
        <v>260.75</v>
      </c>
      <c r="AK215" s="78">
        <v>1019.803</v>
      </c>
      <c r="AL215" s="142">
        <v>233.28299999999999</v>
      </c>
      <c r="AM215" s="142">
        <v>233.28299999999999</v>
      </c>
      <c r="AN215" s="142">
        <v>255.96299999999999</v>
      </c>
      <c r="AO215" s="142">
        <v>255.96299999999999</v>
      </c>
      <c r="AP215" s="142">
        <v>274.14999999999998</v>
      </c>
      <c r="AQ215" s="142">
        <v>267.98899999999998</v>
      </c>
      <c r="AR215" s="78">
        <v>1031.385</v>
      </c>
      <c r="AS215" s="78">
        <v>1031.385</v>
      </c>
      <c r="AT215" s="142">
        <v>217.24700000000001</v>
      </c>
      <c r="AU215" s="142">
        <v>368.00080533952598</v>
      </c>
    </row>
    <row r="216" spans="1:47" customFormat="1">
      <c r="A216" s="21" t="s">
        <v>259</v>
      </c>
      <c r="B216" s="338" t="s">
        <v>34</v>
      </c>
      <c r="C216" s="101">
        <v>-188</v>
      </c>
      <c r="D216" s="101">
        <v>-168</v>
      </c>
      <c r="E216" s="101">
        <v>-140</v>
      </c>
      <c r="F216" s="75">
        <v>-85</v>
      </c>
      <c r="G216" s="76">
        <f t="shared" si="21"/>
        <v>-581</v>
      </c>
      <c r="H216" s="75">
        <v>-105.54600000000001</v>
      </c>
      <c r="I216" s="75">
        <v>-142.245</v>
      </c>
      <c r="J216" s="75">
        <v>-139.386</v>
      </c>
      <c r="K216" s="75">
        <v>-107.386</v>
      </c>
      <c r="L216" s="76">
        <v>-494.56299999999999</v>
      </c>
      <c r="M216" s="139">
        <v>-82.21</v>
      </c>
      <c r="N216" s="139">
        <v>-107.02200000000001</v>
      </c>
      <c r="O216" s="139">
        <v>-114.45399999999999</v>
      </c>
      <c r="P216" s="139">
        <v>-87.436000000000007</v>
      </c>
      <c r="Q216" s="76">
        <v>-391.12200000000001</v>
      </c>
      <c r="R216" s="139">
        <v>-89.888000000000005</v>
      </c>
      <c r="S216" s="139">
        <v>-115.285</v>
      </c>
      <c r="T216" s="139">
        <v>-126.044</v>
      </c>
      <c r="U216" s="139">
        <v>-82.134</v>
      </c>
      <c r="V216" s="76">
        <v>-413.351</v>
      </c>
      <c r="W216" s="139">
        <v>-96.316000000000003</v>
      </c>
      <c r="X216" s="139">
        <v>-117.69499999999999</v>
      </c>
      <c r="Y216" s="139">
        <v>-121.22499999999999</v>
      </c>
      <c r="Z216" s="139">
        <v>-115.46599999999999</v>
      </c>
      <c r="AA216" s="76">
        <v>-450.702</v>
      </c>
      <c r="AB216" s="139">
        <v>-164.018</v>
      </c>
      <c r="AC216" s="139">
        <v>-217.821</v>
      </c>
      <c r="AD216" s="139">
        <v>-126.629</v>
      </c>
      <c r="AE216" s="139">
        <v>-128.214</v>
      </c>
      <c r="AF216" s="76">
        <v>-636.68200000000002</v>
      </c>
      <c r="AG216" s="139">
        <v>-114.166</v>
      </c>
      <c r="AH216" s="139">
        <v>-118.736</v>
      </c>
      <c r="AI216" s="139">
        <v>-91.947999999999993</v>
      </c>
      <c r="AJ216" s="139">
        <v>-120.494</v>
      </c>
      <c r="AK216" s="76">
        <v>-445.34399999999999</v>
      </c>
      <c r="AL216" s="139">
        <v>-117.06</v>
      </c>
      <c r="AM216" s="139">
        <v>-117.06</v>
      </c>
      <c r="AN216" s="139">
        <v>-99.869</v>
      </c>
      <c r="AO216" s="139">
        <v>-99.869</v>
      </c>
      <c r="AP216" s="139">
        <v>-141.202</v>
      </c>
      <c r="AQ216" s="139">
        <v>-122.239</v>
      </c>
      <c r="AR216" s="76">
        <v>-480.37</v>
      </c>
      <c r="AS216" s="76">
        <v>-480.37</v>
      </c>
      <c r="AT216" s="139">
        <v>-146.667</v>
      </c>
      <c r="AU216" s="139">
        <v>-200.69417553717301</v>
      </c>
    </row>
    <row r="217" spans="1:47" customFormat="1">
      <c r="A217" s="21" t="s">
        <v>260</v>
      </c>
      <c r="B217" s="338" t="s">
        <v>38</v>
      </c>
      <c r="C217" s="101">
        <v>43</v>
      </c>
      <c r="D217" s="101">
        <v>45</v>
      </c>
      <c r="E217" s="101">
        <v>44</v>
      </c>
      <c r="F217" s="75">
        <v>32</v>
      </c>
      <c r="G217" s="76">
        <f t="shared" si="21"/>
        <v>164</v>
      </c>
      <c r="H217" s="75">
        <v>46.0220612847952</v>
      </c>
      <c r="I217" s="75">
        <v>50.563356385004397</v>
      </c>
      <c r="J217" s="75">
        <v>55.299945133415797</v>
      </c>
      <c r="K217" s="75">
        <v>55.611409234548802</v>
      </c>
      <c r="L217" s="76">
        <v>207.496772037764</v>
      </c>
      <c r="M217" s="139">
        <v>65.500575453834699</v>
      </c>
      <c r="N217" s="139">
        <v>49.3780145951024</v>
      </c>
      <c r="O217" s="139">
        <v>68.120125633479404</v>
      </c>
      <c r="P217" s="139">
        <v>58.167738711713902</v>
      </c>
      <c r="Q217" s="76">
        <v>241.16645439413</v>
      </c>
      <c r="R217" s="139">
        <v>62.0082779238992</v>
      </c>
      <c r="S217" s="139">
        <v>64.541606949217496</v>
      </c>
      <c r="T217" s="139">
        <v>62.984021717504397</v>
      </c>
      <c r="U217" s="139">
        <v>64.713192225614179</v>
      </c>
      <c r="V217" s="76">
        <v>254.247098816235</v>
      </c>
      <c r="W217" s="139">
        <v>78.125004996224305</v>
      </c>
      <c r="X217" s="139">
        <v>78.311029753818403</v>
      </c>
      <c r="Y217" s="139">
        <v>74.182445744092604</v>
      </c>
      <c r="Z217" s="139">
        <v>64.865428184590996</v>
      </c>
      <c r="AA217" s="76">
        <v>295.48390867872598</v>
      </c>
      <c r="AB217" s="139">
        <v>71.786847657429206</v>
      </c>
      <c r="AC217" s="139">
        <v>60.496168701118499</v>
      </c>
      <c r="AD217" s="139">
        <v>72.059087843483695</v>
      </c>
      <c r="AE217" s="139">
        <v>50.163251161811004</v>
      </c>
      <c r="AF217" s="76">
        <v>254.50535536384302</v>
      </c>
      <c r="AG217" s="139">
        <v>74.110636199517401</v>
      </c>
      <c r="AH217" s="139">
        <v>82.360387227747594</v>
      </c>
      <c r="AI217" s="139">
        <v>79.082288539432795</v>
      </c>
      <c r="AJ217" s="139">
        <v>66.914909760356693</v>
      </c>
      <c r="AK217" s="76">
        <v>302.46822172705498</v>
      </c>
      <c r="AL217" s="139">
        <v>80.098261624961197</v>
      </c>
      <c r="AM217" s="139">
        <v>80.098261624961197</v>
      </c>
      <c r="AN217" s="139">
        <v>78.148193150531199</v>
      </c>
      <c r="AO217" s="139">
        <v>78.148193150530801</v>
      </c>
      <c r="AP217" s="139">
        <v>82.150768497177395</v>
      </c>
      <c r="AQ217" s="139">
        <v>75.9151670670242</v>
      </c>
      <c r="AR217" s="76">
        <v>316.31239033969399</v>
      </c>
      <c r="AS217" s="76">
        <v>316.31239033969399</v>
      </c>
      <c r="AT217" s="139">
        <v>74.127219258274707</v>
      </c>
      <c r="AU217" s="139">
        <v>25.938335400634998</v>
      </c>
    </row>
    <row r="218" spans="1:47" customFormat="1">
      <c r="A218" s="21" t="s">
        <v>261</v>
      </c>
      <c r="B218" s="338" t="s">
        <v>40</v>
      </c>
      <c r="C218" s="101">
        <v>0</v>
      </c>
      <c r="D218" s="101">
        <v>0</v>
      </c>
      <c r="E218" s="101">
        <v>0</v>
      </c>
      <c r="F218" s="75">
        <v>4</v>
      </c>
      <c r="G218" s="76">
        <f t="shared" si="21"/>
        <v>4</v>
      </c>
      <c r="H218" s="75">
        <v>8.0000000000000002E-3</v>
      </c>
      <c r="I218" s="75">
        <v>-1.6739999999999999</v>
      </c>
      <c r="J218" s="75">
        <v>-1.2E-2</v>
      </c>
      <c r="K218" s="75">
        <v>-7.9000000000000001E-2</v>
      </c>
      <c r="L218" s="76">
        <v>-1.7569999999999999</v>
      </c>
      <c r="M218" s="139">
        <v>-2E-3</v>
      </c>
      <c r="N218" s="139">
        <v>1.0999999999999999E-2</v>
      </c>
      <c r="O218" s="139">
        <v>-1.177</v>
      </c>
      <c r="P218" s="139">
        <v>0.11799999999999999</v>
      </c>
      <c r="Q218" s="76">
        <v>-1.05</v>
      </c>
      <c r="R218" s="139">
        <v>0.121</v>
      </c>
      <c r="S218" s="139">
        <v>0.51100000000000001</v>
      </c>
      <c r="T218" s="139">
        <v>0.72</v>
      </c>
      <c r="U218" s="139">
        <v>-0.34899999999999998</v>
      </c>
      <c r="V218" s="76">
        <v>1.0029999999999999</v>
      </c>
      <c r="W218" s="139">
        <v>2.8000000000000001E-2</v>
      </c>
      <c r="X218" s="139">
        <v>0.36199999999999999</v>
      </c>
      <c r="Y218" s="139">
        <v>-2.4E-2</v>
      </c>
      <c r="Z218" s="139">
        <v>-0.55100000000000005</v>
      </c>
      <c r="AA218" s="76">
        <v>-0.185</v>
      </c>
      <c r="AB218" s="139">
        <v>0.44</v>
      </c>
      <c r="AC218" s="139">
        <v>11.955</v>
      </c>
      <c r="AD218" s="139">
        <v>-9.8170000000000002</v>
      </c>
      <c r="AE218" s="139">
        <v>-4.242</v>
      </c>
      <c r="AF218" s="76">
        <v>-1.6639999999999999</v>
      </c>
      <c r="AG218" s="139">
        <v>-0.23699999999999999</v>
      </c>
      <c r="AH218" s="139">
        <v>12.444000000000001</v>
      </c>
      <c r="AI218" s="139">
        <v>-6.9530000000000003</v>
      </c>
      <c r="AJ218" s="139">
        <v>-6.782</v>
      </c>
      <c r="AK218" s="76">
        <v>-1.528</v>
      </c>
      <c r="AL218" s="139">
        <v>3.7999999999999999E-2</v>
      </c>
      <c r="AM218" s="139">
        <v>3.7999999999999999E-2</v>
      </c>
      <c r="AN218" s="139">
        <v>-2.282</v>
      </c>
      <c r="AO218" s="139">
        <v>-2.282</v>
      </c>
      <c r="AP218" s="139">
        <v>-0.99099999999999999</v>
      </c>
      <c r="AQ218" s="139">
        <v>-2.4220000000000002</v>
      </c>
      <c r="AR218" s="76">
        <v>-5.657</v>
      </c>
      <c r="AS218" s="76">
        <v>-5.657</v>
      </c>
      <c r="AT218" s="139">
        <v>-3.0379999999999998</v>
      </c>
      <c r="AU218" s="139">
        <v>-1.5069629066162058</v>
      </c>
    </row>
    <row r="219" spans="1:47" customFormat="1">
      <c r="A219" s="21" t="s">
        <v>262</v>
      </c>
      <c r="B219" s="338" t="s">
        <v>42</v>
      </c>
      <c r="C219" s="101">
        <v>0</v>
      </c>
      <c r="D219" s="101">
        <v>0</v>
      </c>
      <c r="E219" s="101">
        <v>0</v>
      </c>
      <c r="F219" s="75">
        <v>0</v>
      </c>
      <c r="G219" s="76">
        <f t="shared" si="21"/>
        <v>0</v>
      </c>
      <c r="H219" s="75">
        <v>0</v>
      </c>
      <c r="I219" s="75">
        <v>0</v>
      </c>
      <c r="J219" s="75">
        <v>0</v>
      </c>
      <c r="K219" s="75">
        <v>0</v>
      </c>
      <c r="L219" s="76">
        <v>0</v>
      </c>
      <c r="M219" s="139">
        <v>0</v>
      </c>
      <c r="N219" s="139">
        <v>0</v>
      </c>
      <c r="O219" s="139">
        <v>0</v>
      </c>
      <c r="P219" s="139">
        <v>0</v>
      </c>
      <c r="Q219" s="76">
        <v>0</v>
      </c>
      <c r="R219" s="139">
        <v>0</v>
      </c>
      <c r="S219" s="139">
        <v>0</v>
      </c>
      <c r="T219" s="139">
        <v>0</v>
      </c>
      <c r="U219" s="139">
        <v>0</v>
      </c>
      <c r="V219" s="76">
        <v>0</v>
      </c>
      <c r="W219" s="139">
        <v>0</v>
      </c>
      <c r="X219" s="139">
        <v>0</v>
      </c>
      <c r="Y219" s="139">
        <v>0</v>
      </c>
      <c r="Z219" s="139">
        <v>0</v>
      </c>
      <c r="AA219" s="76">
        <v>0</v>
      </c>
      <c r="AB219" s="139">
        <v>0</v>
      </c>
      <c r="AC219" s="139">
        <v>0</v>
      </c>
      <c r="AD219" s="139">
        <v>0</v>
      </c>
      <c r="AE219" s="139">
        <v>0</v>
      </c>
      <c r="AF219" s="76">
        <v>0</v>
      </c>
      <c r="AG219" s="139">
        <v>0</v>
      </c>
      <c r="AH219" s="139">
        <v>0</v>
      </c>
      <c r="AI219" s="139">
        <v>0</v>
      </c>
      <c r="AJ219" s="139">
        <v>0</v>
      </c>
      <c r="AK219" s="76">
        <v>0</v>
      </c>
      <c r="AL219" s="139">
        <v>0</v>
      </c>
      <c r="AM219" s="139">
        <v>0</v>
      </c>
      <c r="AN219" s="139">
        <v>0</v>
      </c>
      <c r="AO219" s="139">
        <v>0</v>
      </c>
      <c r="AP219" s="139">
        <v>0</v>
      </c>
      <c r="AQ219" s="139">
        <v>0</v>
      </c>
      <c r="AR219" s="76">
        <v>0</v>
      </c>
      <c r="AS219" s="76">
        <v>0</v>
      </c>
      <c r="AT219" s="139">
        <v>0</v>
      </c>
      <c r="AU219" s="139">
        <v>0</v>
      </c>
    </row>
    <row r="220" spans="1:47" customFormat="1">
      <c r="A220" s="21" t="s">
        <v>263</v>
      </c>
      <c r="B220" s="337" t="s">
        <v>44</v>
      </c>
      <c r="C220" s="63">
        <v>91</v>
      </c>
      <c r="D220" s="63">
        <v>158</v>
      </c>
      <c r="E220" s="63">
        <v>187</v>
      </c>
      <c r="F220" s="77">
        <v>194</v>
      </c>
      <c r="G220" s="78">
        <f t="shared" si="21"/>
        <v>630</v>
      </c>
      <c r="H220" s="77">
        <v>179.09206128479499</v>
      </c>
      <c r="I220" s="77">
        <v>167.52335638500401</v>
      </c>
      <c r="J220" s="77">
        <v>180.06294513341601</v>
      </c>
      <c r="K220" s="77">
        <v>190.957409234549</v>
      </c>
      <c r="L220" s="78">
        <v>717.63577203776401</v>
      </c>
      <c r="M220" s="142">
        <v>258.081575453835</v>
      </c>
      <c r="N220" s="142">
        <v>225.96501459510199</v>
      </c>
      <c r="O220" s="142">
        <v>222.87912563347899</v>
      </c>
      <c r="P220" s="142">
        <v>204.65073871171401</v>
      </c>
      <c r="Q220" s="78">
        <v>911.57645439413</v>
      </c>
      <c r="R220" s="142">
        <v>233.17527792389899</v>
      </c>
      <c r="S220" s="142">
        <v>256.67660694921699</v>
      </c>
      <c r="T220" s="142">
        <v>222.50802171750399</v>
      </c>
      <c r="U220" s="142">
        <v>246.554192225614</v>
      </c>
      <c r="V220" s="78">
        <v>958.91409881623497</v>
      </c>
      <c r="W220" s="142">
        <v>244.84400499622399</v>
      </c>
      <c r="X220" s="142">
        <v>252.89302975381801</v>
      </c>
      <c r="Y220" s="142">
        <v>212.438445744093</v>
      </c>
      <c r="Z220" s="142">
        <v>210.234428184591</v>
      </c>
      <c r="AA220" s="78">
        <v>920.40990867872597</v>
      </c>
      <c r="AB220" s="142">
        <v>138.25684765742901</v>
      </c>
      <c r="AC220" s="142">
        <v>101.345168701118</v>
      </c>
      <c r="AD220" s="142">
        <v>204.915087843484</v>
      </c>
      <c r="AE220" s="142">
        <v>178.19625116181101</v>
      </c>
      <c r="AF220" s="78">
        <v>622.71335536384299</v>
      </c>
      <c r="AG220" s="142">
        <v>193.035636199517</v>
      </c>
      <c r="AH220" s="142">
        <v>238.82438722774799</v>
      </c>
      <c r="AI220" s="142">
        <v>243.15028853943301</v>
      </c>
      <c r="AJ220" s="142">
        <v>200.388909760356</v>
      </c>
      <c r="AK220" s="78">
        <v>875.39922172705406</v>
      </c>
      <c r="AL220" s="142">
        <v>196.35926162496099</v>
      </c>
      <c r="AM220" s="142">
        <v>196.35926162496099</v>
      </c>
      <c r="AN220" s="142">
        <v>231.96019315053101</v>
      </c>
      <c r="AO220" s="142">
        <v>231.96019315053098</v>
      </c>
      <c r="AP220" s="142">
        <v>214.10776849717701</v>
      </c>
      <c r="AQ220" s="142">
        <v>219.24316706702399</v>
      </c>
      <c r="AR220" s="78">
        <v>861.67039033969399</v>
      </c>
      <c r="AS220" s="78">
        <v>861.67039033969399</v>
      </c>
      <c r="AT220" s="142">
        <v>141.66921925827501</v>
      </c>
      <c r="AU220" s="142">
        <v>191.7380022963718</v>
      </c>
    </row>
    <row r="221" spans="1:47" customFormat="1">
      <c r="A221" s="21" t="s">
        <v>264</v>
      </c>
      <c r="B221" s="338" t="s">
        <v>46</v>
      </c>
      <c r="C221" s="101">
        <v>-23</v>
      </c>
      <c r="D221" s="101">
        <v>-39</v>
      </c>
      <c r="E221" s="101">
        <v>-45</v>
      </c>
      <c r="F221" s="75">
        <v>-49</v>
      </c>
      <c r="G221" s="76">
        <f t="shared" si="21"/>
        <v>-156</v>
      </c>
      <c r="H221" s="75">
        <v>-43.35</v>
      </c>
      <c r="I221" s="75">
        <v>-33.268000000000001</v>
      </c>
      <c r="J221" s="75">
        <v>-35.327116065745898</v>
      </c>
      <c r="K221" s="75">
        <v>-32.149863683636596</v>
      </c>
      <c r="L221" s="76">
        <v>-144.09497974938301</v>
      </c>
      <c r="M221" s="139">
        <v>-60.601999999999997</v>
      </c>
      <c r="N221" s="139">
        <v>-52.057000000000002</v>
      </c>
      <c r="O221" s="139">
        <v>-45.447138100876401</v>
      </c>
      <c r="P221" s="139">
        <v>-49.776000000000003</v>
      </c>
      <c r="Q221" s="76">
        <v>-207.88213810087601</v>
      </c>
      <c r="R221" s="139">
        <v>-52.290999999999997</v>
      </c>
      <c r="S221" s="139">
        <v>-59.877000000000002</v>
      </c>
      <c r="T221" s="139">
        <v>-51.474481111083897</v>
      </c>
      <c r="U221" s="139">
        <v>-28.323</v>
      </c>
      <c r="V221" s="76">
        <v>-191.96548111108399</v>
      </c>
      <c r="W221" s="139">
        <v>-49.83</v>
      </c>
      <c r="X221" s="139">
        <v>-57.106000000000002</v>
      </c>
      <c r="Y221" s="139">
        <v>-38.595351734094798</v>
      </c>
      <c r="Z221" s="139">
        <v>-26.370095734133201</v>
      </c>
      <c r="AA221" s="76">
        <v>-171.90144746822801</v>
      </c>
      <c r="AB221" s="139">
        <v>-21.890999999999998</v>
      </c>
      <c r="AC221" s="139">
        <v>55.878</v>
      </c>
      <c r="AD221" s="139">
        <v>-31.75</v>
      </c>
      <c r="AE221" s="139">
        <v>-38.534965978543902</v>
      </c>
      <c r="AF221" s="76">
        <v>-36.2979659785439</v>
      </c>
      <c r="AG221" s="139">
        <v>-35.94</v>
      </c>
      <c r="AH221" s="139">
        <v>-44.192</v>
      </c>
      <c r="AI221" s="139">
        <v>-53.676000000000002</v>
      </c>
      <c r="AJ221" s="139">
        <v>-35.89444994892159</v>
      </c>
      <c r="AK221" s="76">
        <v>-169.70244994892158</v>
      </c>
      <c r="AL221" s="139">
        <v>-38.524000000000001</v>
      </c>
      <c r="AM221" s="139">
        <v>-38.524000000000001</v>
      </c>
      <c r="AN221" s="139">
        <v>-44.820999999999998</v>
      </c>
      <c r="AO221" s="139">
        <v>-44.820999999999998</v>
      </c>
      <c r="AP221" s="139">
        <v>-32.424999999999997</v>
      </c>
      <c r="AQ221" s="139">
        <v>-43.594545720260896</v>
      </c>
      <c r="AR221" s="76">
        <v>-159.36454572026099</v>
      </c>
      <c r="AS221" s="76">
        <v>-159.36454572026099</v>
      </c>
      <c r="AT221" s="139">
        <v>-22.039000000000001</v>
      </c>
      <c r="AU221" s="139">
        <v>-49.005227731849033</v>
      </c>
    </row>
    <row r="222" spans="1:47" customFormat="1">
      <c r="A222" s="21" t="s">
        <v>265</v>
      </c>
      <c r="B222" s="338" t="s">
        <v>48</v>
      </c>
      <c r="C222" s="101">
        <v>-1</v>
      </c>
      <c r="D222" s="101">
        <v>0</v>
      </c>
      <c r="E222" s="101">
        <v>0</v>
      </c>
      <c r="F222" s="75">
        <v>0</v>
      </c>
      <c r="G222" s="76">
        <f t="shared" si="21"/>
        <v>-1</v>
      </c>
      <c r="H222" s="75">
        <v>0</v>
      </c>
      <c r="I222" s="75">
        <v>0</v>
      </c>
      <c r="J222" s="75">
        <v>0</v>
      </c>
      <c r="K222" s="75">
        <v>0</v>
      </c>
      <c r="L222" s="76">
        <v>0</v>
      </c>
      <c r="M222" s="139">
        <v>15.114000000000001</v>
      </c>
      <c r="N222" s="139">
        <v>0</v>
      </c>
      <c r="O222" s="139">
        <v>-1.8580000000000001</v>
      </c>
      <c r="P222" s="139">
        <v>-14.565</v>
      </c>
      <c r="Q222" s="76">
        <v>-1.3089999999999999</v>
      </c>
      <c r="R222" s="139">
        <v>0</v>
      </c>
      <c r="S222" s="139">
        <v>0</v>
      </c>
      <c r="T222" s="139">
        <v>-0.45400000000000001</v>
      </c>
      <c r="U222" s="139">
        <v>0</v>
      </c>
      <c r="V222" s="76">
        <v>-0.45400000000000001</v>
      </c>
      <c r="W222" s="139">
        <v>0</v>
      </c>
      <c r="X222" s="139">
        <v>0</v>
      </c>
      <c r="Y222" s="139">
        <v>0</v>
      </c>
      <c r="Z222" s="139">
        <v>0</v>
      </c>
      <c r="AA222" s="76">
        <v>0</v>
      </c>
      <c r="AB222" s="139">
        <v>0</v>
      </c>
      <c r="AC222" s="139">
        <v>0</v>
      </c>
      <c r="AD222" s="139">
        <v>0</v>
      </c>
      <c r="AE222" s="139">
        <v>0</v>
      </c>
      <c r="AF222" s="76">
        <v>0</v>
      </c>
      <c r="AG222" s="139">
        <v>0</v>
      </c>
      <c r="AH222" s="139">
        <v>0.83499999999999996</v>
      </c>
      <c r="AI222" s="139">
        <v>-0.83499999999999996</v>
      </c>
      <c r="AJ222" s="139">
        <v>0</v>
      </c>
      <c r="AK222" s="76">
        <v>0</v>
      </c>
      <c r="AL222" s="139">
        <v>0</v>
      </c>
      <c r="AM222" s="139">
        <v>0</v>
      </c>
      <c r="AN222" s="139">
        <v>0</v>
      </c>
      <c r="AO222" s="139">
        <v>0</v>
      </c>
      <c r="AP222" s="139">
        <v>0</v>
      </c>
      <c r="AQ222" s="139">
        <v>0</v>
      </c>
      <c r="AR222" s="76">
        <v>0</v>
      </c>
      <c r="AS222" s="76">
        <v>0</v>
      </c>
      <c r="AT222" s="139">
        <v>0</v>
      </c>
      <c r="AU222" s="139">
        <v>0</v>
      </c>
    </row>
    <row r="223" spans="1:47" customFormat="1">
      <c r="A223" s="21" t="s">
        <v>266</v>
      </c>
      <c r="B223" s="337" t="s">
        <v>50</v>
      </c>
      <c r="C223" s="63">
        <v>67</v>
      </c>
      <c r="D223" s="63">
        <v>119</v>
      </c>
      <c r="E223" s="63">
        <v>142</v>
      </c>
      <c r="F223" s="77">
        <v>145</v>
      </c>
      <c r="G223" s="78">
        <f t="shared" si="21"/>
        <v>473</v>
      </c>
      <c r="H223" s="77">
        <v>135.742061284795</v>
      </c>
      <c r="I223" s="77">
        <v>134.25535638500401</v>
      </c>
      <c r="J223" s="77">
        <v>144.73582906767001</v>
      </c>
      <c r="K223" s="77">
        <v>158.80754555091198</v>
      </c>
      <c r="L223" s="78">
        <v>573.540792288381</v>
      </c>
      <c r="M223" s="142">
        <v>212.593575453835</v>
      </c>
      <c r="N223" s="142">
        <v>173.908014595102</v>
      </c>
      <c r="O223" s="142">
        <v>175.57398753260301</v>
      </c>
      <c r="P223" s="142">
        <v>140.309738711714</v>
      </c>
      <c r="Q223" s="78">
        <v>702.38531629325405</v>
      </c>
      <c r="R223" s="142">
        <v>180.88427792389899</v>
      </c>
      <c r="S223" s="142">
        <v>196.79960694921701</v>
      </c>
      <c r="T223" s="142">
        <v>170.57954060642001</v>
      </c>
      <c r="U223" s="142">
        <v>218.231192225614</v>
      </c>
      <c r="V223" s="78">
        <v>766.49461770515097</v>
      </c>
      <c r="W223" s="142">
        <v>195.014004996224</v>
      </c>
      <c r="X223" s="142">
        <v>195.78702975381799</v>
      </c>
      <c r="Y223" s="142">
        <v>173.843094009998</v>
      </c>
      <c r="Z223" s="142">
        <v>183.86433245045799</v>
      </c>
      <c r="AA223" s="78">
        <v>748.50846121049801</v>
      </c>
      <c r="AB223" s="142">
        <v>116.365847657429</v>
      </c>
      <c r="AC223" s="142">
        <v>157.22316870111899</v>
      </c>
      <c r="AD223" s="142">
        <v>173.165087843484</v>
      </c>
      <c r="AE223" s="142">
        <v>139.66128518326701</v>
      </c>
      <c r="AF223" s="78">
        <v>586.41538938529902</v>
      </c>
      <c r="AG223" s="142">
        <v>157.095636199517</v>
      </c>
      <c r="AH223" s="142">
        <v>195.46738722774799</v>
      </c>
      <c r="AI223" s="142">
        <v>188.63928853943301</v>
      </c>
      <c r="AJ223" s="142">
        <v>164.49445981143501</v>
      </c>
      <c r="AK223" s="78">
        <v>705.69677177813298</v>
      </c>
      <c r="AL223" s="142">
        <v>157.83526162496099</v>
      </c>
      <c r="AM223" s="142">
        <v>157.83526162496099</v>
      </c>
      <c r="AN223" s="142">
        <v>187.13919315053101</v>
      </c>
      <c r="AO223" s="142">
        <v>187.13919315053101</v>
      </c>
      <c r="AP223" s="142">
        <v>181.68276849717699</v>
      </c>
      <c r="AQ223" s="142">
        <v>175.64862134676298</v>
      </c>
      <c r="AR223" s="78">
        <v>702.30584461943306</v>
      </c>
      <c r="AS223" s="78">
        <v>702.30584461943306</v>
      </c>
      <c r="AT223" s="142">
        <v>119.63021925827501</v>
      </c>
      <c r="AU223" s="142">
        <v>142.7327745645218</v>
      </c>
    </row>
    <row r="224" spans="1:47" customFormat="1">
      <c r="A224" s="21" t="s">
        <v>267</v>
      </c>
      <c r="B224" s="338" t="s">
        <v>52</v>
      </c>
      <c r="C224" s="101">
        <v>-14</v>
      </c>
      <c r="D224" s="101">
        <v>-27</v>
      </c>
      <c r="E224" s="101">
        <v>-28</v>
      </c>
      <c r="F224" s="101">
        <v>-37</v>
      </c>
      <c r="G224" s="76">
        <f t="shared" si="21"/>
        <v>-106</v>
      </c>
      <c r="H224" s="101">
        <v>-29.9814612275885</v>
      </c>
      <c r="I224" s="101">
        <v>-17.344552068418398</v>
      </c>
      <c r="J224" s="101">
        <v>-20.6099455057022</v>
      </c>
      <c r="K224" s="101">
        <v>-22.547886670317499</v>
      </c>
      <c r="L224" s="76">
        <v>-90.483845472026601</v>
      </c>
      <c r="M224" s="139">
        <v>-32.781306301912103</v>
      </c>
      <c r="N224" s="139">
        <v>-30.912156904877602</v>
      </c>
      <c r="O224" s="139">
        <v>-23.983138992173402</v>
      </c>
      <c r="P224" s="139">
        <v>-30.121919444960898</v>
      </c>
      <c r="Q224" s="76">
        <v>-117.798521643924</v>
      </c>
      <c r="R224" s="139">
        <v>-33.7146400185297</v>
      </c>
      <c r="S224" s="139">
        <v>-29.961410550805301</v>
      </c>
      <c r="T224" s="139">
        <v>-24.297451375161501</v>
      </c>
      <c r="U224" s="139">
        <v>-39.651211861962999</v>
      </c>
      <c r="V224" s="76">
        <v>-127.62471380645999</v>
      </c>
      <c r="W224" s="139">
        <v>-32.911674579660399</v>
      </c>
      <c r="X224" s="139">
        <v>-25.112914040945</v>
      </c>
      <c r="Y224" s="139">
        <v>-20.985182304665098</v>
      </c>
      <c r="Z224" s="139">
        <v>-25.189270412665401</v>
      </c>
      <c r="AA224" s="76">
        <v>-104.19904133793599</v>
      </c>
      <c r="AB224" s="139">
        <v>-19.4932945617347</v>
      </c>
      <c r="AC224" s="139">
        <v>-26.2564385752144</v>
      </c>
      <c r="AD224" s="139">
        <v>-26.286961834729301</v>
      </c>
      <c r="AE224" s="139">
        <v>-11.197690420512799</v>
      </c>
      <c r="AF224" s="76">
        <v>-83.234385392191101</v>
      </c>
      <c r="AG224" s="139">
        <v>-22.985182342135701</v>
      </c>
      <c r="AH224" s="139">
        <v>-27.6940864604586</v>
      </c>
      <c r="AI224" s="139">
        <v>-30.826212893729299</v>
      </c>
      <c r="AJ224" s="139">
        <v>-32.358067281083606</v>
      </c>
      <c r="AK224" s="76">
        <v>-113.86354897740701</v>
      </c>
      <c r="AL224" s="139">
        <v>-25.303009797581002</v>
      </c>
      <c r="AM224" s="139">
        <v>-25.303009797581002</v>
      </c>
      <c r="AN224" s="139">
        <v>-30.178456142754399</v>
      </c>
      <c r="AO224" s="139">
        <v>-30.179776638385899</v>
      </c>
      <c r="AP224" s="139">
        <v>-27.212826705968101</v>
      </c>
      <c r="AQ224" s="139">
        <v>-24.854334104694701</v>
      </c>
      <c r="AR224" s="76">
        <v>-107.548626750998</v>
      </c>
      <c r="AS224" s="76">
        <v>-107.54969159658501</v>
      </c>
      <c r="AT224" s="139">
        <v>-22.946994377499401</v>
      </c>
      <c r="AU224" s="139">
        <v>-20.5826301239263</v>
      </c>
    </row>
    <row r="225" spans="1:47" customFormat="1">
      <c r="A225" s="21" t="s">
        <v>268</v>
      </c>
      <c r="B225" s="340" t="s">
        <v>54</v>
      </c>
      <c r="C225" s="64">
        <v>53</v>
      </c>
      <c r="D225" s="64">
        <v>92</v>
      </c>
      <c r="E225" s="64">
        <v>114</v>
      </c>
      <c r="F225" s="78">
        <v>108</v>
      </c>
      <c r="G225" s="78">
        <f t="shared" si="21"/>
        <v>367</v>
      </c>
      <c r="H225" s="78">
        <v>105.760600057207</v>
      </c>
      <c r="I225" s="78">
        <v>116.910804316586</v>
      </c>
      <c r="J225" s="78">
        <v>124.125883561968</v>
      </c>
      <c r="K225" s="78">
        <v>136.259658880595</v>
      </c>
      <c r="L225" s="78">
        <v>483.05694681635504</v>
      </c>
      <c r="M225" s="143">
        <v>179.812269151923</v>
      </c>
      <c r="N225" s="143">
        <v>142.99585769022499</v>
      </c>
      <c r="O225" s="143">
        <v>151.59084854042899</v>
      </c>
      <c r="P225" s="143">
        <v>110.187819266753</v>
      </c>
      <c r="Q225" s="78">
        <v>584.58679464933005</v>
      </c>
      <c r="R225" s="143">
        <v>147.169637905369</v>
      </c>
      <c r="S225" s="143">
        <v>166.83819639841201</v>
      </c>
      <c r="T225" s="143">
        <v>146.28208923125899</v>
      </c>
      <c r="U225" s="143">
        <v>178.579980363651</v>
      </c>
      <c r="V225" s="78">
        <v>638.86990389869197</v>
      </c>
      <c r="W225" s="143">
        <v>162.102330416564</v>
      </c>
      <c r="X225" s="143">
        <v>170.674115712873</v>
      </c>
      <c r="Y225" s="143">
        <v>152.85791170533301</v>
      </c>
      <c r="Z225" s="143">
        <v>158.675062037793</v>
      </c>
      <c r="AA225" s="78">
        <v>644.30941987256301</v>
      </c>
      <c r="AB225" s="143">
        <v>96.872553095694599</v>
      </c>
      <c r="AC225" s="143">
        <v>130.96673012590401</v>
      </c>
      <c r="AD225" s="143">
        <v>146.87812600875418</v>
      </c>
      <c r="AE225" s="143">
        <v>128.46359476275501</v>
      </c>
      <c r="AF225" s="78">
        <v>503.18100399310799</v>
      </c>
      <c r="AG225" s="143">
        <v>134.110453857382</v>
      </c>
      <c r="AH225" s="143">
        <v>167.77330076728899</v>
      </c>
      <c r="AI225" s="143">
        <v>157.81307564570301</v>
      </c>
      <c r="AJ225" s="143">
        <v>132.13639253035103</v>
      </c>
      <c r="AK225" s="78">
        <v>591.83322280072593</v>
      </c>
      <c r="AL225" s="143">
        <v>132.53225182738001</v>
      </c>
      <c r="AM225" s="143">
        <v>132.53225182738001</v>
      </c>
      <c r="AN225" s="143">
        <v>156.960737007777</v>
      </c>
      <c r="AO225" s="143">
        <v>156.959416512145</v>
      </c>
      <c r="AP225" s="143">
        <v>154.46994179120901</v>
      </c>
      <c r="AQ225" s="143">
        <v>150.794287242069</v>
      </c>
      <c r="AR225" s="78">
        <v>594.75721786843496</v>
      </c>
      <c r="AS225" s="78">
        <v>594.75615302284803</v>
      </c>
      <c r="AT225" s="143">
        <v>96.683224880775398</v>
      </c>
      <c r="AU225" s="143">
        <v>122.15014444059577</v>
      </c>
    </row>
    <row r="226" spans="1:47" customFormat="1">
      <c r="A226" s="21"/>
      <c r="B226" s="88"/>
      <c r="C226" s="88"/>
      <c r="D226" s="88"/>
      <c r="E226" s="88"/>
      <c r="F226" s="88"/>
      <c r="G226" s="88"/>
      <c r="H226" s="88"/>
      <c r="I226" s="88"/>
      <c r="J226" s="88"/>
      <c r="K226" s="88"/>
      <c r="L226" s="88"/>
      <c r="M226" s="134"/>
      <c r="N226" s="134"/>
      <c r="O226" s="134"/>
      <c r="P226" s="134"/>
      <c r="Q226" s="88"/>
      <c r="R226" s="134"/>
      <c r="S226" s="134"/>
      <c r="T226" s="134"/>
      <c r="U226" s="134"/>
      <c r="V226" s="88"/>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row>
    <row r="227" spans="1:47" customFormat="1" ht="16.5" thickBot="1">
      <c r="A227" s="21"/>
      <c r="B227" s="118" t="s">
        <v>269</v>
      </c>
      <c r="C227" s="103"/>
      <c r="D227" s="103"/>
      <c r="E227" s="103"/>
      <c r="F227" s="103"/>
      <c r="G227" s="103"/>
      <c r="H227" s="103"/>
      <c r="I227" s="103"/>
      <c r="J227" s="103"/>
      <c r="K227" s="103"/>
      <c r="L227" s="103"/>
      <c r="M227" s="144"/>
      <c r="N227" s="144"/>
      <c r="O227" s="144"/>
      <c r="P227" s="144"/>
      <c r="Q227" s="103"/>
      <c r="R227" s="144"/>
      <c r="S227" s="144"/>
      <c r="T227" s="144"/>
      <c r="U227" s="144"/>
      <c r="V227" s="103"/>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row>
    <row r="228" spans="1:47" customFormat="1">
      <c r="A228" s="21"/>
      <c r="B228" s="88"/>
      <c r="C228" s="88"/>
      <c r="D228" s="88"/>
      <c r="E228" s="88"/>
      <c r="F228" s="88"/>
      <c r="G228" s="88"/>
      <c r="H228" s="88"/>
      <c r="I228" s="88"/>
      <c r="J228" s="88"/>
      <c r="K228" s="88"/>
      <c r="L228" s="88"/>
      <c r="M228" s="134"/>
      <c r="N228" s="134"/>
      <c r="O228" s="134"/>
      <c r="P228" s="134"/>
      <c r="Q228" s="88"/>
      <c r="R228" s="134"/>
      <c r="S228" s="134"/>
      <c r="T228" s="134"/>
      <c r="U228" s="134"/>
      <c r="V228" s="88"/>
      <c r="W228" s="134"/>
      <c r="X228" s="134"/>
      <c r="Y228" s="134"/>
      <c r="Z228" s="134"/>
      <c r="AA228" s="134"/>
      <c r="AB228" s="134"/>
      <c r="AC228" s="134"/>
      <c r="AD228" s="134"/>
      <c r="AE228" s="134"/>
      <c r="AF228" s="134"/>
      <c r="AG228" s="134"/>
      <c r="AH228" s="134"/>
      <c r="AI228" s="134"/>
      <c r="AJ228" s="134"/>
      <c r="AK228" s="134"/>
      <c r="AL228" s="134"/>
      <c r="AM228" s="141" t="str">
        <f>+$AM$13</f>
        <v>IFRS 17</v>
      </c>
      <c r="AN228" s="134"/>
      <c r="AO228" s="141" t="str">
        <f>+$AM$13</f>
        <v>IFRS 17</v>
      </c>
      <c r="AP228" s="134"/>
      <c r="AQ228" s="134"/>
      <c r="AR228" s="134"/>
      <c r="AS228" s="141" t="s">
        <v>601</v>
      </c>
      <c r="AT228" s="134"/>
      <c r="AU228" s="134"/>
    </row>
    <row r="229" spans="1:47" customFormat="1" ht="25.5">
      <c r="A229" s="21"/>
      <c r="B229" s="342" t="s">
        <v>24</v>
      </c>
      <c r="C229" s="105" t="str">
        <f t="shared" ref="C229:AU229" si="22">C$14</f>
        <v>Q1-15
Underlying</v>
      </c>
      <c r="D229" s="105" t="str">
        <f t="shared" si="22"/>
        <v>Q2-15
Underlying</v>
      </c>
      <c r="E229" s="105" t="str">
        <f t="shared" si="22"/>
        <v>Q3-15
Underlying</v>
      </c>
      <c r="F229" s="105" t="str">
        <f t="shared" si="22"/>
        <v>Q4-15
Underlying</v>
      </c>
      <c r="G229" s="105" t="e">
        <f t="shared" si="22"/>
        <v>#REF!</v>
      </c>
      <c r="H229" s="105" t="str">
        <f t="shared" si="22"/>
        <v>Q1-16
Underlying</v>
      </c>
      <c r="I229" s="105" t="str">
        <f t="shared" si="22"/>
        <v>Q2-16
Underlying</v>
      </c>
      <c r="J229" s="105" t="str">
        <f t="shared" si="22"/>
        <v>Q3-16
Underlying</v>
      </c>
      <c r="K229" s="105" t="str">
        <f t="shared" si="22"/>
        <v>Q4-16
Underlying</v>
      </c>
      <c r="L229" s="105" t="e">
        <f t="shared" si="22"/>
        <v>#REF!</v>
      </c>
      <c r="M229" s="141" t="s">
        <v>539</v>
      </c>
      <c r="N229" s="141" t="s">
        <v>540</v>
      </c>
      <c r="O229" s="141" t="s">
        <v>541</v>
      </c>
      <c r="P229" s="141" t="s">
        <v>542</v>
      </c>
      <c r="Q229" s="105" t="s">
        <v>543</v>
      </c>
      <c r="R229" s="141" t="s">
        <v>544</v>
      </c>
      <c r="S229" s="141" t="s">
        <v>545</v>
      </c>
      <c r="T229" s="141" t="s">
        <v>546</v>
      </c>
      <c r="U229" s="141" t="s">
        <v>547</v>
      </c>
      <c r="V229" s="105" t="s">
        <v>548</v>
      </c>
      <c r="W229" s="141" t="s">
        <v>549</v>
      </c>
      <c r="X229" s="141" t="s">
        <v>550</v>
      </c>
      <c r="Y229" s="141" t="s">
        <v>551</v>
      </c>
      <c r="Z229" s="141" t="s">
        <v>552</v>
      </c>
      <c r="AA229" s="141" t="s">
        <v>553</v>
      </c>
      <c r="AB229" s="141" t="s">
        <v>554</v>
      </c>
      <c r="AC229" s="141" t="s">
        <v>555</v>
      </c>
      <c r="AD229" s="141" t="s">
        <v>556</v>
      </c>
      <c r="AE229" s="141" t="s">
        <v>557</v>
      </c>
      <c r="AF229" s="141" t="s">
        <v>558</v>
      </c>
      <c r="AG229" s="141" t="s">
        <v>559</v>
      </c>
      <c r="AH229" s="141" t="s">
        <v>560</v>
      </c>
      <c r="AI229" s="141" t="s">
        <v>561</v>
      </c>
      <c r="AJ229" s="141" t="s">
        <v>562</v>
      </c>
      <c r="AK229" s="141" t="s">
        <v>563</v>
      </c>
      <c r="AL229" s="141" t="s">
        <v>564</v>
      </c>
      <c r="AM229" s="141" t="str">
        <f t="shared" si="22"/>
        <v>Q1-22
Underlying</v>
      </c>
      <c r="AN229" s="141" t="s">
        <v>571</v>
      </c>
      <c r="AO229" s="141" t="str">
        <f t="shared" si="22"/>
        <v>Q2-22
Underlying</v>
      </c>
      <c r="AP229" s="141" t="s">
        <v>576</v>
      </c>
      <c r="AQ229" s="141" t="s">
        <v>607</v>
      </c>
      <c r="AR229" s="141" t="s">
        <v>608</v>
      </c>
      <c r="AS229" s="141" t="s">
        <v>614</v>
      </c>
      <c r="AT229" s="141" t="s">
        <v>612</v>
      </c>
      <c r="AU229" s="141" t="str">
        <f t="shared" si="22"/>
        <v>Q2-23
Underlying</v>
      </c>
    </row>
    <row r="230" spans="1:47" customFormat="1">
      <c r="A230" s="21"/>
      <c r="B230" s="336"/>
      <c r="C230" s="88"/>
      <c r="D230" s="88"/>
      <c r="E230" s="88"/>
      <c r="F230" s="88"/>
      <c r="G230" s="88"/>
      <c r="H230" s="88"/>
      <c r="I230" s="88"/>
      <c r="J230" s="88"/>
      <c r="K230" s="88"/>
      <c r="L230" s="88"/>
      <c r="M230" s="134"/>
      <c r="N230" s="134"/>
      <c r="O230" s="134"/>
      <c r="P230" s="134"/>
      <c r="Q230" s="88"/>
      <c r="R230" s="134"/>
      <c r="S230" s="134"/>
      <c r="T230" s="134"/>
      <c r="U230" s="134"/>
      <c r="V230" s="88"/>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row>
    <row r="231" spans="1:47" customFormat="1">
      <c r="A231" s="21" t="s">
        <v>270</v>
      </c>
      <c r="B231" s="337" t="s">
        <v>26</v>
      </c>
      <c r="C231" s="63">
        <v>127</v>
      </c>
      <c r="D231" s="63">
        <v>131</v>
      </c>
      <c r="E231" s="63">
        <v>130</v>
      </c>
      <c r="F231" s="77">
        <v>142</v>
      </c>
      <c r="G231" s="78">
        <f t="shared" ref="G231:G244" si="23">SUM(C231:F231)</f>
        <v>530</v>
      </c>
      <c r="H231" s="77">
        <v>129.72300229344799</v>
      </c>
      <c r="I231" s="77">
        <v>137.608903647647</v>
      </c>
      <c r="J231" s="77">
        <v>130.55772973952801</v>
      </c>
      <c r="K231" s="77">
        <v>141.73776357551401</v>
      </c>
      <c r="L231" s="78">
        <v>539.62739925613698</v>
      </c>
      <c r="M231" s="142">
        <v>126.09787516814001</v>
      </c>
      <c r="N231" s="142">
        <v>141.00748182751801</v>
      </c>
      <c r="O231" s="142">
        <v>135.104776616484</v>
      </c>
      <c r="P231" s="142">
        <v>131.872806517659</v>
      </c>
      <c r="Q231" s="78">
        <v>534.08294012980002</v>
      </c>
      <c r="R231" s="142">
        <v>136.59270110732399</v>
      </c>
      <c r="S231" s="142">
        <v>144.37098604314701</v>
      </c>
      <c r="T231" s="142">
        <v>141.160995942639</v>
      </c>
      <c r="U231" s="142">
        <v>142.21377907357399</v>
      </c>
      <c r="V231" s="78">
        <v>564.33846216668303</v>
      </c>
      <c r="W231" s="142">
        <v>139.69837539501501</v>
      </c>
      <c r="X231" s="142">
        <v>136.31583896292599</v>
      </c>
      <c r="Y231" s="142">
        <v>146.83008211422401</v>
      </c>
      <c r="Z231" s="142">
        <v>149.48110389774999</v>
      </c>
      <c r="AA231" s="78">
        <v>572.32540036991395</v>
      </c>
      <c r="AB231" s="142">
        <v>128.59148422922601</v>
      </c>
      <c r="AC231" s="142">
        <v>122.078455407923</v>
      </c>
      <c r="AD231" s="142">
        <v>131.49025908717499</v>
      </c>
      <c r="AE231" s="142">
        <v>151.74238793697401</v>
      </c>
      <c r="AF231" s="78">
        <v>533.90258666129898</v>
      </c>
      <c r="AG231" s="142">
        <v>141.42682893101701</v>
      </c>
      <c r="AH231" s="142">
        <v>145.82056426812801</v>
      </c>
      <c r="AI231" s="142">
        <v>151.13365403181601</v>
      </c>
      <c r="AJ231" s="142">
        <v>160.41861020644501</v>
      </c>
      <c r="AK231" s="78">
        <v>598.79965743740695</v>
      </c>
      <c r="AL231" s="142">
        <v>160.12765437132501</v>
      </c>
      <c r="AM231" s="142">
        <v>160.12765437132501</v>
      </c>
      <c r="AN231" s="142">
        <v>157.96443071270301</v>
      </c>
      <c r="AO231" s="142">
        <v>157.96443071270201</v>
      </c>
      <c r="AP231" s="142">
        <v>156.792605825913</v>
      </c>
      <c r="AQ231" s="142">
        <v>180.39198573543499</v>
      </c>
      <c r="AR231" s="78">
        <v>655.27667664537501</v>
      </c>
      <c r="AS231" s="78">
        <v>655.27667664537501</v>
      </c>
      <c r="AT231" s="142">
        <v>161.51757467432299</v>
      </c>
      <c r="AU231" s="142">
        <v>180.01294834458599</v>
      </c>
    </row>
    <row r="232" spans="1:47" customFormat="1">
      <c r="A232" s="21" t="s">
        <v>271</v>
      </c>
      <c r="B232" s="338" t="s">
        <v>28</v>
      </c>
      <c r="C232" s="101">
        <v>-83</v>
      </c>
      <c r="D232" s="101">
        <v>-67</v>
      </c>
      <c r="E232" s="101">
        <v>-70</v>
      </c>
      <c r="F232" s="75">
        <v>-60</v>
      </c>
      <c r="G232" s="76">
        <f t="shared" si="23"/>
        <v>-280</v>
      </c>
      <c r="H232" s="95">
        <v>-79.385509563353693</v>
      </c>
      <c r="I232" s="95">
        <v>-70.129659014786199</v>
      </c>
      <c r="J232" s="95">
        <v>-67.370703985564006</v>
      </c>
      <c r="K232" s="95">
        <v>-66.964089736666693</v>
      </c>
      <c r="L232" s="96">
        <v>-283.84996230037098</v>
      </c>
      <c r="M232" s="95">
        <v>-81.243469297275297</v>
      </c>
      <c r="N232" s="95">
        <v>-67.519125222798493</v>
      </c>
      <c r="O232" s="95">
        <v>-67.292957891302606</v>
      </c>
      <c r="P232" s="95">
        <v>-66.408567801342897</v>
      </c>
      <c r="Q232" s="96">
        <v>-282.46412021271902</v>
      </c>
      <c r="R232" s="95">
        <v>-83.638869047437794</v>
      </c>
      <c r="S232" s="95">
        <v>-67.147024488721698</v>
      </c>
      <c r="T232" s="95">
        <v>-69.985553210768401</v>
      </c>
      <c r="U232" s="95">
        <v>-71.813309257517702</v>
      </c>
      <c r="V232" s="96">
        <v>-292.58475600444598</v>
      </c>
      <c r="W232" s="95">
        <v>-82.489925357921507</v>
      </c>
      <c r="X232" s="95">
        <v>-70.374953112978702</v>
      </c>
      <c r="Y232" s="95">
        <v>-71.038974527768005</v>
      </c>
      <c r="Z232" s="95">
        <v>-69.954726115875403</v>
      </c>
      <c r="AA232" s="96">
        <v>-293.858579114544</v>
      </c>
      <c r="AB232" s="95">
        <v>-83.562163473340803</v>
      </c>
      <c r="AC232" s="95">
        <v>-70.667289208119598</v>
      </c>
      <c r="AD232" s="95">
        <v>-70.395090461761896</v>
      </c>
      <c r="AE232" s="95">
        <v>-77.495583695878594</v>
      </c>
      <c r="AF232" s="96">
        <v>-302.12012683910098</v>
      </c>
      <c r="AG232" s="95">
        <v>-89.442403390940996</v>
      </c>
      <c r="AH232" s="95">
        <v>-76.575369051183301</v>
      </c>
      <c r="AI232" s="95">
        <v>-79.578723224834306</v>
      </c>
      <c r="AJ232" s="95">
        <v>-82.793745001522396</v>
      </c>
      <c r="AK232" s="96">
        <v>-328.390240668481</v>
      </c>
      <c r="AL232" s="95">
        <v>-107.19710534809199</v>
      </c>
      <c r="AM232" s="95">
        <v>-107.19710534809199</v>
      </c>
      <c r="AN232" s="95">
        <v>-87.906233301057895</v>
      </c>
      <c r="AO232" s="95">
        <v>-87.906233301057114</v>
      </c>
      <c r="AP232" s="95">
        <v>-89.581133917520006</v>
      </c>
      <c r="AQ232" s="95">
        <v>-97.658948275774904</v>
      </c>
      <c r="AR232" s="96">
        <v>-382.343420842444</v>
      </c>
      <c r="AS232" s="96">
        <v>-382.343420842444</v>
      </c>
      <c r="AT232" s="95">
        <v>-108.822944192431</v>
      </c>
      <c r="AU232" s="95">
        <v>-94.062647218545806</v>
      </c>
    </row>
    <row r="233" spans="1:47" customFormat="1">
      <c r="A233" s="97" t="s">
        <v>272</v>
      </c>
      <c r="B233" s="339" t="s">
        <v>30</v>
      </c>
      <c r="C233" s="98"/>
      <c r="D233" s="98"/>
      <c r="E233" s="98"/>
      <c r="F233" s="99"/>
      <c r="G233" s="100"/>
      <c r="H233" s="99">
        <v>-3.76</v>
      </c>
      <c r="I233" s="99">
        <v>-1.0200000000000005</v>
      </c>
      <c r="J233" s="99">
        <v>0</v>
      </c>
      <c r="K233" s="99">
        <v>0</v>
      </c>
      <c r="L233" s="100">
        <v>-4.78</v>
      </c>
      <c r="M233" s="99">
        <v>-5.42</v>
      </c>
      <c r="N233" s="99">
        <v>-0.25</v>
      </c>
      <c r="O233" s="99">
        <v>0</v>
      </c>
      <c r="P233" s="99">
        <v>0</v>
      </c>
      <c r="Q233" s="100">
        <v>-5.67</v>
      </c>
      <c r="R233" s="99">
        <v>-7.03331965175727</v>
      </c>
      <c r="S233" s="99">
        <v>-0.41201639340693302</v>
      </c>
      <c r="T233" s="99">
        <v>0</v>
      </c>
      <c r="U233" s="99">
        <v>0</v>
      </c>
      <c r="V233" s="100">
        <v>-7.4453360451642032</v>
      </c>
      <c r="W233" s="99">
        <v>-8.1</v>
      </c>
      <c r="X233" s="99">
        <v>0.41627970550000004</v>
      </c>
      <c r="Y233" s="99">
        <v>0</v>
      </c>
      <c r="Z233" s="99">
        <v>-7.0550000152991288E-7</v>
      </c>
      <c r="AA233" s="100">
        <v>-7.6837210000000011</v>
      </c>
      <c r="AB233" s="99">
        <v>-8.4258109999999995</v>
      </c>
      <c r="AC233" s="99">
        <v>-1.9214311944816007</v>
      </c>
      <c r="AD233" s="99">
        <v>0</v>
      </c>
      <c r="AE233" s="99">
        <v>0</v>
      </c>
      <c r="AF233" s="100">
        <v>-10.3472421944816</v>
      </c>
      <c r="AG233" s="99">
        <v>-13.329964</v>
      </c>
      <c r="AH233" s="99">
        <v>4.7358000000000899E-2</v>
      </c>
      <c r="AI233" s="99">
        <v>0</v>
      </c>
      <c r="AJ233" s="99">
        <v>0</v>
      </c>
      <c r="AK233" s="100">
        <v>-13.282605999999999</v>
      </c>
      <c r="AL233" s="99">
        <v>-18.013531400000002</v>
      </c>
      <c r="AM233" s="99">
        <v>-18.013531400000002</v>
      </c>
      <c r="AN233" s="99">
        <v>7.8531400000002805E-2</v>
      </c>
      <c r="AO233" s="99">
        <v>7.8531400000002805E-2</v>
      </c>
      <c r="AP233" s="99">
        <v>0</v>
      </c>
      <c r="AQ233" s="99">
        <v>0</v>
      </c>
      <c r="AR233" s="100">
        <v>-17.934999999999999</v>
      </c>
      <c r="AS233" s="100">
        <v>-17.934999999999999</v>
      </c>
      <c r="AT233" s="99">
        <v>-15.360048460000002</v>
      </c>
      <c r="AU233" s="99">
        <v>-7.1811539999998786E-2</v>
      </c>
    </row>
    <row r="234" spans="1:47" customFormat="1">
      <c r="A234" s="21" t="s">
        <v>273</v>
      </c>
      <c r="B234" s="337" t="s">
        <v>32</v>
      </c>
      <c r="C234" s="63">
        <v>44</v>
      </c>
      <c r="D234" s="63">
        <v>64</v>
      </c>
      <c r="E234" s="63">
        <v>60</v>
      </c>
      <c r="F234" s="77">
        <v>82</v>
      </c>
      <c r="G234" s="78">
        <f t="shared" si="23"/>
        <v>250</v>
      </c>
      <c r="H234" s="77">
        <v>50.337492730093999</v>
      </c>
      <c r="I234" s="77">
        <v>67.479244632860798</v>
      </c>
      <c r="J234" s="77">
        <v>63.187025753963901</v>
      </c>
      <c r="K234" s="77">
        <v>74.773673838847699</v>
      </c>
      <c r="L234" s="78">
        <v>255.77743695576601</v>
      </c>
      <c r="M234" s="142">
        <v>44.854405870864198</v>
      </c>
      <c r="N234" s="142">
        <v>73.488356604719101</v>
      </c>
      <c r="O234" s="142">
        <v>67.811818725181396</v>
      </c>
      <c r="P234" s="142">
        <v>65.464238716315705</v>
      </c>
      <c r="Q234" s="78">
        <v>251.61881991708</v>
      </c>
      <c r="R234" s="142">
        <v>52.953832059885897</v>
      </c>
      <c r="S234" s="142">
        <v>77.223961554425102</v>
      </c>
      <c r="T234" s="142">
        <v>71.175442731870007</v>
      </c>
      <c r="U234" s="142">
        <v>70.400469816056699</v>
      </c>
      <c r="V234" s="78">
        <v>271.75370616223802</v>
      </c>
      <c r="W234" s="142">
        <v>57.2084500370933</v>
      </c>
      <c r="X234" s="142">
        <v>65.940885849946895</v>
      </c>
      <c r="Y234" s="142">
        <v>75.791107586456306</v>
      </c>
      <c r="Z234" s="142">
        <v>79.526377781874103</v>
      </c>
      <c r="AA234" s="78">
        <v>278.46682125537097</v>
      </c>
      <c r="AB234" s="142">
        <v>45.0293207558855</v>
      </c>
      <c r="AC234" s="142">
        <v>51.411166199803901</v>
      </c>
      <c r="AD234" s="142">
        <v>61.095168625413102</v>
      </c>
      <c r="AE234" s="142">
        <v>74.246804241096001</v>
      </c>
      <c r="AF234" s="78">
        <v>231.782459822199</v>
      </c>
      <c r="AG234" s="142">
        <v>51.984425540076202</v>
      </c>
      <c r="AH234" s="142">
        <v>69.245195216945007</v>
      </c>
      <c r="AI234" s="142">
        <v>71.5549308069821</v>
      </c>
      <c r="AJ234" s="142">
        <v>77.6248652049226</v>
      </c>
      <c r="AK234" s="78">
        <v>270.40941676892601</v>
      </c>
      <c r="AL234" s="142">
        <v>52.930549023233098</v>
      </c>
      <c r="AM234" s="142">
        <v>52.930549023233098</v>
      </c>
      <c r="AN234" s="142">
        <v>70.058197411644898</v>
      </c>
      <c r="AO234" s="142">
        <v>70.058197411644898</v>
      </c>
      <c r="AP234" s="142">
        <v>67.211471908392596</v>
      </c>
      <c r="AQ234" s="142">
        <v>82.733037459660494</v>
      </c>
      <c r="AR234" s="78">
        <v>272.933255802931</v>
      </c>
      <c r="AS234" s="78">
        <v>272.933255802931</v>
      </c>
      <c r="AT234" s="142">
        <v>52.694630481892297</v>
      </c>
      <c r="AU234" s="142">
        <v>85.950301126040301</v>
      </c>
    </row>
    <row r="235" spans="1:47" customFormat="1">
      <c r="A235" s="21" t="s">
        <v>274</v>
      </c>
      <c r="B235" s="338" t="s">
        <v>34</v>
      </c>
      <c r="C235" s="101">
        <v>-17</v>
      </c>
      <c r="D235" s="101">
        <v>-15</v>
      </c>
      <c r="E235" s="101">
        <v>-16</v>
      </c>
      <c r="F235" s="75">
        <v>-28</v>
      </c>
      <c r="G235" s="76">
        <f t="shared" si="23"/>
        <v>-76</v>
      </c>
      <c r="H235" s="75">
        <v>-13.757503184169501</v>
      </c>
      <c r="I235" s="75">
        <v>-15.260692793969399</v>
      </c>
      <c r="J235" s="75">
        <v>-17.393082806000599</v>
      </c>
      <c r="K235" s="75">
        <v>-16.647059429684099</v>
      </c>
      <c r="L235" s="76">
        <v>-63.058338213823603</v>
      </c>
      <c r="M235" s="139">
        <v>-10.1977994668718</v>
      </c>
      <c r="N235" s="139">
        <v>-10.475417777220301</v>
      </c>
      <c r="O235" s="139">
        <v>-13.495752756376501</v>
      </c>
      <c r="P235" s="139">
        <v>-14.5206647208513</v>
      </c>
      <c r="Q235" s="76">
        <v>-48.689634721319898</v>
      </c>
      <c r="R235" s="139">
        <v>-9.4198627631293395</v>
      </c>
      <c r="S235" s="139">
        <v>-11.9956584693014</v>
      </c>
      <c r="T235" s="139">
        <v>-15.117504607683401</v>
      </c>
      <c r="U235" s="139">
        <v>-16.686272144919101</v>
      </c>
      <c r="V235" s="76">
        <v>-53.2192979850333</v>
      </c>
      <c r="W235" s="139">
        <v>-11.042681063239099</v>
      </c>
      <c r="X235" s="139">
        <v>-13.8720995293207</v>
      </c>
      <c r="Y235" s="139">
        <v>-9.8693035427024594</v>
      </c>
      <c r="Z235" s="139">
        <v>-11.907722730006199</v>
      </c>
      <c r="AA235" s="76">
        <v>-46.691806865268397</v>
      </c>
      <c r="AB235" s="139">
        <v>-25.8610237098722</v>
      </c>
      <c r="AC235" s="139">
        <v>-30.412188643476401</v>
      </c>
      <c r="AD235" s="139">
        <v>-14.077893358786801</v>
      </c>
      <c r="AE235" s="139">
        <v>-25.4428908677063</v>
      </c>
      <c r="AF235" s="76">
        <v>-95.793996579841703</v>
      </c>
      <c r="AG235" s="139">
        <v>-13.2536857898598</v>
      </c>
      <c r="AH235" s="139">
        <v>-15.614392215513901</v>
      </c>
      <c r="AI235" s="139">
        <v>-15.7320659698516</v>
      </c>
      <c r="AJ235" s="139">
        <v>-15.2505957631583</v>
      </c>
      <c r="AK235" s="76">
        <v>-59.850739738383702</v>
      </c>
      <c r="AL235" s="139">
        <v>-7.4645461598138096</v>
      </c>
      <c r="AM235" s="139">
        <v>-7.4645461598138096</v>
      </c>
      <c r="AN235" s="139">
        <v>-12.285221063708599</v>
      </c>
      <c r="AO235" s="139">
        <v>-12.28522106370859</v>
      </c>
      <c r="AP235" s="139">
        <v>-9.8786045252985097</v>
      </c>
      <c r="AQ235" s="139">
        <v>-23.119691978269</v>
      </c>
      <c r="AR235" s="76">
        <v>-52.748063727089999</v>
      </c>
      <c r="AS235" s="76">
        <v>-52.748063727089999</v>
      </c>
      <c r="AT235" s="139">
        <v>-11.7509243804775</v>
      </c>
      <c r="AU235" s="139">
        <v>-19.0793698329188</v>
      </c>
    </row>
    <row r="236" spans="1:47" customFormat="1">
      <c r="A236" s="21" t="s">
        <v>275</v>
      </c>
      <c r="B236" s="338" t="s">
        <v>38</v>
      </c>
      <c r="C236" s="101">
        <v>0</v>
      </c>
      <c r="D236" s="101">
        <v>0</v>
      </c>
      <c r="E236" s="101">
        <v>0</v>
      </c>
      <c r="F236" s="75">
        <v>0</v>
      </c>
      <c r="G236" s="76">
        <f t="shared" si="23"/>
        <v>0</v>
      </c>
      <c r="H236" s="75">
        <v>0</v>
      </c>
      <c r="I236" s="75">
        <v>0</v>
      </c>
      <c r="J236" s="75">
        <v>0</v>
      </c>
      <c r="K236" s="75">
        <v>0</v>
      </c>
      <c r="L236" s="76">
        <v>0</v>
      </c>
      <c r="M236" s="139">
        <v>0</v>
      </c>
      <c r="N236" s="139">
        <v>0</v>
      </c>
      <c r="O236" s="139">
        <v>0</v>
      </c>
      <c r="P236" s="139">
        <v>0</v>
      </c>
      <c r="Q236" s="76">
        <v>0</v>
      </c>
      <c r="R236" s="139">
        <v>0</v>
      </c>
      <c r="S236" s="139">
        <v>0</v>
      </c>
      <c r="T236" s="139">
        <v>0</v>
      </c>
      <c r="U236" s="139">
        <v>0</v>
      </c>
      <c r="V236" s="76">
        <v>0</v>
      </c>
      <c r="W236" s="139">
        <v>0</v>
      </c>
      <c r="X236" s="139">
        <v>0</v>
      </c>
      <c r="Y236" s="139">
        <v>0</v>
      </c>
      <c r="Z236" s="139">
        <v>0</v>
      </c>
      <c r="AA236" s="76">
        <v>0</v>
      </c>
      <c r="AB236" s="139">
        <v>0</v>
      </c>
      <c r="AC236" s="139">
        <v>0</v>
      </c>
      <c r="AD236" s="139">
        <v>0</v>
      </c>
      <c r="AE236" s="139">
        <v>0</v>
      </c>
      <c r="AF236" s="76">
        <v>0</v>
      </c>
      <c r="AG236" s="139">
        <v>0</v>
      </c>
      <c r="AH236" s="139">
        <v>0</v>
      </c>
      <c r="AI236" s="139">
        <v>0</v>
      </c>
      <c r="AJ236" s="139">
        <v>0</v>
      </c>
      <c r="AK236" s="76">
        <v>0</v>
      </c>
      <c r="AL236" s="139">
        <v>0</v>
      </c>
      <c r="AM236" s="139">
        <v>0</v>
      </c>
      <c r="AN236" s="139">
        <v>0</v>
      </c>
      <c r="AO236" s="139">
        <v>0</v>
      </c>
      <c r="AP236" s="139">
        <v>0</v>
      </c>
      <c r="AQ236" s="139">
        <v>-7.5675398859090094E-5</v>
      </c>
      <c r="AR236" s="76">
        <v>-7.5675398859090094E-5</v>
      </c>
      <c r="AS236" s="76">
        <v>-7.5675398859090094E-5</v>
      </c>
      <c r="AT236" s="139">
        <v>3.34920433704625E-4</v>
      </c>
      <c r="AU236" s="139">
        <v>-2.9513745669130298</v>
      </c>
    </row>
    <row r="237" spans="1:47" customFormat="1">
      <c r="A237" s="21" t="s">
        <v>276</v>
      </c>
      <c r="B237" s="338" t="s">
        <v>40</v>
      </c>
      <c r="C237" s="101">
        <v>0</v>
      </c>
      <c r="D237" s="101">
        <v>0</v>
      </c>
      <c r="E237" s="101">
        <v>0</v>
      </c>
      <c r="F237" s="75">
        <v>0</v>
      </c>
      <c r="G237" s="76">
        <f t="shared" si="23"/>
        <v>0</v>
      </c>
      <c r="H237" s="75">
        <v>-5.0338270110407E-2</v>
      </c>
      <c r="I237" s="75">
        <v>6.5609437067001605E-2</v>
      </c>
      <c r="J237" s="75">
        <v>0.117279277754699</v>
      </c>
      <c r="K237" s="75">
        <v>-4.7309771704709999E-2</v>
      </c>
      <c r="L237" s="76">
        <v>8.5240673006583806E-2</v>
      </c>
      <c r="M237" s="139">
        <v>-0.211800890076348</v>
      </c>
      <c r="N237" s="139">
        <v>1.9207542659739799E-2</v>
      </c>
      <c r="O237" s="139">
        <v>1.69480819723088E-2</v>
      </c>
      <c r="P237" s="139">
        <v>-0.13550863619832701</v>
      </c>
      <c r="Q237" s="76">
        <v>-0.31115390164262602</v>
      </c>
      <c r="R237" s="139">
        <v>4.7353127578413701E-2</v>
      </c>
      <c r="S237" s="139">
        <v>3.863696589164E-2</v>
      </c>
      <c r="T237" s="139">
        <v>-2.2561835267448701E-2</v>
      </c>
      <c r="U237" s="139">
        <v>-5.4354683137775299E-2</v>
      </c>
      <c r="V237" s="76">
        <v>9.0735750648296993E-3</v>
      </c>
      <c r="W237" s="139">
        <v>2.14458879840865E-2</v>
      </c>
      <c r="X237" s="139">
        <v>0.100945652051066</v>
      </c>
      <c r="Y237" s="139">
        <v>1.4986601111266901E-2</v>
      </c>
      <c r="Z237" s="139">
        <v>5.40585089844378E-2</v>
      </c>
      <c r="AA237" s="76">
        <v>0.19143665013085701</v>
      </c>
      <c r="AB237" s="139">
        <v>-6.1643446118851301E-2</v>
      </c>
      <c r="AC237" s="139">
        <v>5.9854039633955196</v>
      </c>
      <c r="AD237" s="139">
        <v>-1.4555388181540501</v>
      </c>
      <c r="AE237" s="139">
        <v>-5.8432576067700204</v>
      </c>
      <c r="AF237" s="76">
        <v>-1.3750359076473999</v>
      </c>
      <c r="AG237" s="139">
        <v>3.94687794645402E-2</v>
      </c>
      <c r="AH237" s="139">
        <v>5.4575280287575502E-2</v>
      </c>
      <c r="AI237" s="139">
        <v>-2.2138614313396001E-2</v>
      </c>
      <c r="AJ237" s="139">
        <v>-6.9542124229213798</v>
      </c>
      <c r="AK237" s="76">
        <v>-6.88230697748266</v>
      </c>
      <c r="AL237" s="139">
        <v>3.21093009223343E-2</v>
      </c>
      <c r="AM237" s="139">
        <v>3.21093009223343E-2</v>
      </c>
      <c r="AN237" s="139">
        <v>0.46766548185010798</v>
      </c>
      <c r="AO237" s="139">
        <v>0.4676654818501077</v>
      </c>
      <c r="AP237" s="139">
        <v>6.5591673710547402</v>
      </c>
      <c r="AQ237" s="139">
        <v>0.63537022495885298</v>
      </c>
      <c r="AR237" s="76">
        <v>7.6943123787860301</v>
      </c>
      <c r="AS237" s="76">
        <v>7.6943123787860301</v>
      </c>
      <c r="AT237" s="139">
        <v>1.66105020730552</v>
      </c>
      <c r="AU237" s="139">
        <v>-0.22345117309592599</v>
      </c>
    </row>
    <row r="238" spans="1:47" customFormat="1">
      <c r="A238" s="21" t="s">
        <v>277</v>
      </c>
      <c r="B238" s="338" t="s">
        <v>42</v>
      </c>
      <c r="C238" s="101">
        <v>0</v>
      </c>
      <c r="D238" s="101">
        <v>0</v>
      </c>
      <c r="E238" s="101">
        <v>0</v>
      </c>
      <c r="F238" s="75">
        <v>0</v>
      </c>
      <c r="G238" s="76">
        <f t="shared" si="23"/>
        <v>0</v>
      </c>
      <c r="H238" s="75">
        <v>0</v>
      </c>
      <c r="I238" s="75">
        <v>0</v>
      </c>
      <c r="J238" s="75">
        <v>0</v>
      </c>
      <c r="K238" s="75">
        <v>0</v>
      </c>
      <c r="L238" s="76">
        <v>0</v>
      </c>
      <c r="M238" s="139">
        <v>0</v>
      </c>
      <c r="N238" s="139">
        <v>0</v>
      </c>
      <c r="O238" s="139">
        <v>0</v>
      </c>
      <c r="P238" s="139">
        <v>0</v>
      </c>
      <c r="Q238" s="76">
        <v>0</v>
      </c>
      <c r="R238" s="139">
        <v>0</v>
      </c>
      <c r="S238" s="139">
        <v>0</v>
      </c>
      <c r="T238" s="139">
        <v>0</v>
      </c>
      <c r="U238" s="139">
        <v>0</v>
      </c>
      <c r="V238" s="76">
        <v>0</v>
      </c>
      <c r="W238" s="139">
        <v>0</v>
      </c>
      <c r="X238" s="139">
        <v>0</v>
      </c>
      <c r="Y238" s="139">
        <v>0</v>
      </c>
      <c r="Z238" s="139">
        <v>0</v>
      </c>
      <c r="AA238" s="76">
        <v>0</v>
      </c>
      <c r="AB238" s="139">
        <v>0</v>
      </c>
      <c r="AC238" s="139">
        <v>0</v>
      </c>
      <c r="AD238" s="139">
        <v>0</v>
      </c>
      <c r="AE238" s="139">
        <v>0</v>
      </c>
      <c r="AF238" s="76">
        <v>0</v>
      </c>
      <c r="AG238" s="139">
        <v>0</v>
      </c>
      <c r="AH238" s="139">
        <v>0</v>
      </c>
      <c r="AI238" s="139">
        <v>0</v>
      </c>
      <c r="AJ238" s="139">
        <v>0</v>
      </c>
      <c r="AK238" s="76">
        <v>0</v>
      </c>
      <c r="AL238" s="139">
        <v>0</v>
      </c>
      <c r="AM238" s="139">
        <v>0</v>
      </c>
      <c r="AN238" s="139">
        <v>0</v>
      </c>
      <c r="AO238" s="139">
        <v>0</v>
      </c>
      <c r="AP238" s="139">
        <v>0</v>
      </c>
      <c r="AQ238" s="139">
        <v>0</v>
      </c>
      <c r="AR238" s="76">
        <v>0</v>
      </c>
      <c r="AS238" s="76">
        <v>0</v>
      </c>
      <c r="AT238" s="139">
        <v>0</v>
      </c>
      <c r="AU238" s="139">
        <v>0</v>
      </c>
    </row>
    <row r="239" spans="1:47" customFormat="1">
      <c r="A239" s="21" t="s">
        <v>278</v>
      </c>
      <c r="B239" s="337" t="s">
        <v>44</v>
      </c>
      <c r="C239" s="63">
        <v>27</v>
      </c>
      <c r="D239" s="63">
        <v>49</v>
      </c>
      <c r="E239" s="63">
        <v>44</v>
      </c>
      <c r="F239" s="77">
        <v>54</v>
      </c>
      <c r="G239" s="78">
        <f t="shared" si="23"/>
        <v>174</v>
      </c>
      <c r="H239" s="77">
        <v>36.529651275813997</v>
      </c>
      <c r="I239" s="77">
        <v>52.284161275958397</v>
      </c>
      <c r="J239" s="77">
        <v>45.911222225718099</v>
      </c>
      <c r="K239" s="77">
        <v>58.079304637458897</v>
      </c>
      <c r="L239" s="78">
        <v>192.804339414949</v>
      </c>
      <c r="M239" s="142">
        <v>34.444805513916101</v>
      </c>
      <c r="N239" s="142">
        <v>63.0321463701585</v>
      </c>
      <c r="O239" s="142">
        <v>54.333014050777102</v>
      </c>
      <c r="P239" s="142">
        <v>50.808065359266202</v>
      </c>
      <c r="Q239" s="78">
        <v>202.618031294118</v>
      </c>
      <c r="R239" s="142">
        <v>43.581322424334999</v>
      </c>
      <c r="S239" s="142">
        <v>65.266940051015297</v>
      </c>
      <c r="T239" s="142">
        <v>56.035376288919103</v>
      </c>
      <c r="U239" s="142">
        <v>53.659842987999802</v>
      </c>
      <c r="V239" s="78">
        <v>218.543481752269</v>
      </c>
      <c r="W239" s="142">
        <v>46.187214861838299</v>
      </c>
      <c r="X239" s="142">
        <v>52.169731972677297</v>
      </c>
      <c r="Y239" s="142">
        <v>65.936790644865098</v>
      </c>
      <c r="Z239" s="142">
        <v>67.672713560852301</v>
      </c>
      <c r="AA239" s="78">
        <v>231.96645104023301</v>
      </c>
      <c r="AB239" s="142">
        <v>19.1066535998944</v>
      </c>
      <c r="AC239" s="142">
        <v>26.984381519723101</v>
      </c>
      <c r="AD239" s="142">
        <v>45.561736448472203</v>
      </c>
      <c r="AE239" s="142">
        <v>42.960655766619603</v>
      </c>
      <c r="AF239" s="78">
        <v>134.613427334709</v>
      </c>
      <c r="AG239" s="142">
        <v>38.7702085296809</v>
      </c>
      <c r="AH239" s="142">
        <v>53.685378281718599</v>
      </c>
      <c r="AI239" s="142">
        <v>55.800726222817097</v>
      </c>
      <c r="AJ239" s="142">
        <v>55.420057018842897</v>
      </c>
      <c r="AK239" s="78">
        <v>203.67637005306</v>
      </c>
      <c r="AL239" s="142">
        <v>45.498112164341698</v>
      </c>
      <c r="AM239" s="142">
        <v>45.498112164341698</v>
      </c>
      <c r="AN239" s="142">
        <v>58.240641829786298</v>
      </c>
      <c r="AO239" s="142">
        <v>58.240641829786306</v>
      </c>
      <c r="AP239" s="142">
        <v>63.892034754148803</v>
      </c>
      <c r="AQ239" s="142">
        <v>60.248640030951499</v>
      </c>
      <c r="AR239" s="78">
        <v>227.87942877922799</v>
      </c>
      <c r="AS239" s="78">
        <v>227.87942877922799</v>
      </c>
      <c r="AT239" s="142">
        <v>42.605091229153999</v>
      </c>
      <c r="AU239" s="142">
        <v>63.696105553112503</v>
      </c>
    </row>
    <row r="240" spans="1:47" customFormat="1">
      <c r="A240" s="21" t="s">
        <v>279</v>
      </c>
      <c r="B240" s="338" t="s">
        <v>46</v>
      </c>
      <c r="C240" s="101">
        <v>-12</v>
      </c>
      <c r="D240" s="101">
        <v>-16</v>
      </c>
      <c r="E240" s="101">
        <v>-15</v>
      </c>
      <c r="F240" s="75">
        <v>-14</v>
      </c>
      <c r="G240" s="76">
        <f t="shared" si="23"/>
        <v>-57</v>
      </c>
      <c r="H240" s="75">
        <v>-13.6222899488384</v>
      </c>
      <c r="I240" s="75">
        <v>-14.9088029350336</v>
      </c>
      <c r="J240" s="75">
        <v>-12.690778652650399</v>
      </c>
      <c r="K240" s="75">
        <v>-20.9139472673059</v>
      </c>
      <c r="L240" s="76">
        <v>-62.1358188038284</v>
      </c>
      <c r="M240" s="139">
        <v>-13.338810495103701</v>
      </c>
      <c r="N240" s="139">
        <v>-18.368590485236599</v>
      </c>
      <c r="O240" s="139">
        <v>-14.9291847650028</v>
      </c>
      <c r="P240" s="139">
        <v>-17.568105256532601</v>
      </c>
      <c r="Q240" s="76">
        <v>-64.204691001875602</v>
      </c>
      <c r="R240" s="139">
        <v>-12.197870058028499</v>
      </c>
      <c r="S240" s="139">
        <v>-16.248413512771801</v>
      </c>
      <c r="T240" s="139">
        <v>-11.9815558505688</v>
      </c>
      <c r="U240" s="139">
        <v>-11.3526769215502</v>
      </c>
      <c r="V240" s="76">
        <v>-51.780516342919299</v>
      </c>
      <c r="W240" s="139">
        <v>-13.9579507048607</v>
      </c>
      <c r="X240" s="139">
        <v>-15.983333114708101</v>
      </c>
      <c r="Y240" s="139">
        <v>-17.8041119558209</v>
      </c>
      <c r="Z240" s="139">
        <v>-13.3946887610687</v>
      </c>
      <c r="AA240" s="76">
        <v>-61.140084536458303</v>
      </c>
      <c r="AB240" s="139">
        <v>-7.0409028619266296</v>
      </c>
      <c r="AC240" s="139">
        <v>-8.8091908504353302</v>
      </c>
      <c r="AD240" s="139">
        <v>-11.544016991144799</v>
      </c>
      <c r="AE240" s="139">
        <v>-5.1941646835054698</v>
      </c>
      <c r="AF240" s="76">
        <v>-32.588275387012203</v>
      </c>
      <c r="AG240" s="139">
        <v>-14.080787423045001</v>
      </c>
      <c r="AH240" s="139">
        <v>-14.909378228750301</v>
      </c>
      <c r="AI240" s="139">
        <v>-13.997060972863499</v>
      </c>
      <c r="AJ240" s="139">
        <v>-14.654935765765501</v>
      </c>
      <c r="AK240" s="76">
        <v>-57.642162390424303</v>
      </c>
      <c r="AL240" s="139">
        <v>-15.278347211447301</v>
      </c>
      <c r="AM240" s="139">
        <v>-15.278347211447301</v>
      </c>
      <c r="AN240" s="139">
        <v>-15.358316227069899</v>
      </c>
      <c r="AO240" s="139">
        <v>-15.358316227069899</v>
      </c>
      <c r="AP240" s="139">
        <v>-15.0454533412606</v>
      </c>
      <c r="AQ240" s="139">
        <v>-9.3556402202964808</v>
      </c>
      <c r="AR240" s="76">
        <v>-55.037757000074301</v>
      </c>
      <c r="AS240" s="76">
        <v>-55.037757000074301</v>
      </c>
      <c r="AT240" s="139">
        <v>-11.9154832293555</v>
      </c>
      <c r="AU240" s="139">
        <v>-21.445433783205299</v>
      </c>
    </row>
    <row r="241" spans="1:16374" customFormat="1">
      <c r="A241" s="21" t="s">
        <v>280</v>
      </c>
      <c r="B241" s="338" t="s">
        <v>48</v>
      </c>
      <c r="C241" s="101">
        <v>0</v>
      </c>
      <c r="D241" s="101">
        <v>0</v>
      </c>
      <c r="E241" s="101">
        <v>0</v>
      </c>
      <c r="F241" s="75">
        <v>0</v>
      </c>
      <c r="G241" s="76">
        <f t="shared" si="23"/>
        <v>0</v>
      </c>
      <c r="H241" s="75">
        <v>0</v>
      </c>
      <c r="I241" s="75">
        <v>0</v>
      </c>
      <c r="J241" s="75">
        <v>0</v>
      </c>
      <c r="K241" s="75">
        <v>0</v>
      </c>
      <c r="L241" s="76">
        <v>0</v>
      </c>
      <c r="M241" s="139">
        <v>0</v>
      </c>
      <c r="N241" s="139">
        <v>0</v>
      </c>
      <c r="O241" s="139">
        <v>0</v>
      </c>
      <c r="P241" s="139">
        <v>0</v>
      </c>
      <c r="Q241" s="76">
        <v>0</v>
      </c>
      <c r="R241" s="139">
        <v>0</v>
      </c>
      <c r="S241" s="139">
        <v>0</v>
      </c>
      <c r="T241" s="139">
        <v>0</v>
      </c>
      <c r="U241" s="139">
        <v>0</v>
      </c>
      <c r="V241" s="76">
        <v>0</v>
      </c>
      <c r="W241" s="139">
        <v>0</v>
      </c>
      <c r="X241" s="139">
        <v>0</v>
      </c>
      <c r="Y241" s="139">
        <v>0</v>
      </c>
      <c r="Z241" s="139">
        <v>0</v>
      </c>
      <c r="AA241" s="76">
        <v>0</v>
      </c>
      <c r="AB241" s="139">
        <v>0</v>
      </c>
      <c r="AC241" s="139">
        <v>0</v>
      </c>
      <c r="AD241" s="139">
        <v>0</v>
      </c>
      <c r="AE241" s="139">
        <v>0</v>
      </c>
      <c r="AF241" s="76">
        <v>0</v>
      </c>
      <c r="AG241" s="139">
        <v>0</v>
      </c>
      <c r="AH241" s="139">
        <v>0</v>
      </c>
      <c r="AI241" s="139">
        <v>0</v>
      </c>
      <c r="AJ241" s="139">
        <v>0</v>
      </c>
      <c r="AK241" s="76">
        <v>0</v>
      </c>
      <c r="AL241" s="139">
        <v>1.14692851076198</v>
      </c>
      <c r="AM241" s="139">
        <v>1.14692851076198</v>
      </c>
      <c r="AN241" s="139">
        <v>1.13313222563949</v>
      </c>
      <c r="AO241" s="139">
        <v>1.1331322256394898</v>
      </c>
      <c r="AP241" s="139">
        <v>1.29337270693039</v>
      </c>
      <c r="AQ241" s="139">
        <v>-3.3334334433318702</v>
      </c>
      <c r="AR241" s="76">
        <v>0.24</v>
      </c>
      <c r="AS241" s="76">
        <v>0.24</v>
      </c>
      <c r="AT241" s="139">
        <v>8.4000000000000005E-2</v>
      </c>
      <c r="AU241" s="139">
        <v>0.112</v>
      </c>
    </row>
    <row r="242" spans="1:16374" customFormat="1">
      <c r="A242" s="21" t="s">
        <v>281</v>
      </c>
      <c r="B242" s="337" t="s">
        <v>50</v>
      </c>
      <c r="C242" s="63">
        <v>15</v>
      </c>
      <c r="D242" s="63">
        <v>33</v>
      </c>
      <c r="E242" s="63">
        <v>29</v>
      </c>
      <c r="F242" s="77">
        <v>40</v>
      </c>
      <c r="G242" s="78">
        <f t="shared" si="23"/>
        <v>117</v>
      </c>
      <c r="H242" s="77">
        <v>22.9073613269756</v>
      </c>
      <c r="I242" s="77">
        <v>37.375358340924798</v>
      </c>
      <c r="J242" s="77">
        <v>33.220443573067598</v>
      </c>
      <c r="K242" s="77">
        <v>37.165357370152996</v>
      </c>
      <c r="L242" s="78">
        <v>130.66852061112101</v>
      </c>
      <c r="M242" s="142">
        <v>21.105995018812401</v>
      </c>
      <c r="N242" s="142">
        <v>44.663555884921998</v>
      </c>
      <c r="O242" s="142">
        <v>39.4038292857744</v>
      </c>
      <c r="P242" s="142">
        <v>33.239960102733605</v>
      </c>
      <c r="Q242" s="78">
        <v>138.413340292242</v>
      </c>
      <c r="R242" s="142">
        <v>31.3834523663065</v>
      </c>
      <c r="S242" s="142">
        <v>49.018526538243499</v>
      </c>
      <c r="T242" s="142">
        <v>44.0538204383503</v>
      </c>
      <c r="U242" s="142">
        <v>42.307166066449703</v>
      </c>
      <c r="V242" s="78">
        <v>166.76296540934999</v>
      </c>
      <c r="W242" s="142">
        <v>32.229264156977599</v>
      </c>
      <c r="X242" s="142">
        <v>36.186398857969202</v>
      </c>
      <c r="Y242" s="142">
        <v>48.132678689044198</v>
      </c>
      <c r="Z242" s="142">
        <v>54.278024799783701</v>
      </c>
      <c r="AA242" s="78">
        <v>170.82636650377501</v>
      </c>
      <c r="AB242" s="142">
        <v>12.0657507379678</v>
      </c>
      <c r="AC242" s="142">
        <v>18.175190669287801</v>
      </c>
      <c r="AD242" s="142">
        <v>34.017719457327502</v>
      </c>
      <c r="AE242" s="142">
        <v>37.766491083114097</v>
      </c>
      <c r="AF242" s="78">
        <v>102.025151947697</v>
      </c>
      <c r="AG242" s="142">
        <v>24.689421106636001</v>
      </c>
      <c r="AH242" s="142">
        <v>38.776000052968399</v>
      </c>
      <c r="AI242" s="142">
        <v>41.803665249953603</v>
      </c>
      <c r="AJ242" s="142">
        <v>40.765121253077403</v>
      </c>
      <c r="AK242" s="78">
        <v>146.034207662635</v>
      </c>
      <c r="AL242" s="142">
        <v>31.366693463656301</v>
      </c>
      <c r="AM242" s="142">
        <v>31.3666934636564</v>
      </c>
      <c r="AN242" s="142">
        <v>44.015457828355899</v>
      </c>
      <c r="AO242" s="142">
        <v>44.015457828355892</v>
      </c>
      <c r="AP242" s="142">
        <v>50.139954119818597</v>
      </c>
      <c r="AQ242" s="142">
        <v>47.5595663673231</v>
      </c>
      <c r="AR242" s="78">
        <v>173.08167177915399</v>
      </c>
      <c r="AS242" s="78">
        <v>173.08167177915399</v>
      </c>
      <c r="AT242" s="142">
        <v>30.7736079997986</v>
      </c>
      <c r="AU242" s="142">
        <v>42.362671769907301</v>
      </c>
    </row>
    <row r="243" spans="1:16374" customFormat="1">
      <c r="A243" s="21" t="s">
        <v>282</v>
      </c>
      <c r="B243" s="338" t="s">
        <v>52</v>
      </c>
      <c r="C243" s="101">
        <v>0</v>
      </c>
      <c r="D243" s="101">
        <v>0</v>
      </c>
      <c r="E243" s="101">
        <v>0</v>
      </c>
      <c r="F243" s="101">
        <v>0</v>
      </c>
      <c r="G243" s="76">
        <f t="shared" si="23"/>
        <v>0</v>
      </c>
      <c r="H243" s="101">
        <v>-0.17030226136381699</v>
      </c>
      <c r="I243" s="101">
        <v>-2.3896232195020298E-2</v>
      </c>
      <c r="J243" s="101">
        <v>-0.25790483763815097</v>
      </c>
      <c r="K243" s="101">
        <v>-0.11612950308952801</v>
      </c>
      <c r="L243" s="76">
        <v>-0.56823283428651705</v>
      </c>
      <c r="M243" s="139">
        <v>-2.8280348915139E-2</v>
      </c>
      <c r="N243" s="139">
        <v>-3.5676856842311797E-2</v>
      </c>
      <c r="O243" s="139">
        <v>9.5381417625819403E-3</v>
      </c>
      <c r="P243" s="139">
        <v>0.227946972636307</v>
      </c>
      <c r="Q243" s="76">
        <v>0.17352790864143799</v>
      </c>
      <c r="R243" s="139">
        <v>-2.3036674949251799E-2</v>
      </c>
      <c r="S243" s="139">
        <v>-4.9339980808947699E-2</v>
      </c>
      <c r="T243" s="139">
        <v>-0.12790190718421501</v>
      </c>
      <c r="U243" s="139">
        <v>1.2751300746075901E-2</v>
      </c>
      <c r="V243" s="76">
        <v>-0.187527262196339</v>
      </c>
      <c r="W243" s="139">
        <v>8.4052558732860105E-2</v>
      </c>
      <c r="X243" s="139">
        <v>-9.8572778997907007E-2</v>
      </c>
      <c r="Y243" s="139">
        <v>-0.13080564581169299</v>
      </c>
      <c r="Z243" s="139">
        <v>-1.08318317174753E-2</v>
      </c>
      <c r="AA243" s="76">
        <v>-0.15615769779421601</v>
      </c>
      <c r="AB243" s="139">
        <v>2.0118204923305499E-2</v>
      </c>
      <c r="AC243" s="139">
        <v>-2.35842273475525E-2</v>
      </c>
      <c r="AD243" s="139">
        <v>-9.7773262283143703E-2</v>
      </c>
      <c r="AE243" s="139">
        <v>-0.84284774384956496</v>
      </c>
      <c r="AF243" s="76">
        <v>-0.94408702855695603</v>
      </c>
      <c r="AG243" s="139">
        <v>-0.62998872577808995</v>
      </c>
      <c r="AH243" s="139">
        <v>-0.151673089348108</v>
      </c>
      <c r="AI243" s="139">
        <v>5.4333952394418697E-2</v>
      </c>
      <c r="AJ243" s="139">
        <v>-0.26311774700995999</v>
      </c>
      <c r="AK243" s="76">
        <v>-0.99044560974173901</v>
      </c>
      <c r="AL243" s="139">
        <v>-0.304588380659365</v>
      </c>
      <c r="AM243" s="139">
        <v>-0.304588380659364</v>
      </c>
      <c r="AN243" s="139">
        <v>-0.31897767261419202</v>
      </c>
      <c r="AO243" s="139">
        <v>-0.31897767261419296</v>
      </c>
      <c r="AP243" s="139">
        <v>-2.95731543164496E-2</v>
      </c>
      <c r="AQ243" s="139">
        <v>-0.66534725858765198</v>
      </c>
      <c r="AR243" s="76">
        <v>-1.3184864661776601</v>
      </c>
      <c r="AS243" s="76">
        <v>-1.3184864661776601</v>
      </c>
      <c r="AT243" s="139">
        <v>-0.363729101775081</v>
      </c>
      <c r="AU243" s="139">
        <v>-0.49400225370096401</v>
      </c>
    </row>
    <row r="244" spans="1:16374" customFormat="1">
      <c r="A244" s="21" t="s">
        <v>283</v>
      </c>
      <c r="B244" s="340" t="s">
        <v>54</v>
      </c>
      <c r="C244" s="64">
        <v>15</v>
      </c>
      <c r="D244" s="64">
        <v>33</v>
      </c>
      <c r="E244" s="64">
        <v>29</v>
      </c>
      <c r="F244" s="78">
        <v>40</v>
      </c>
      <c r="G244" s="78">
        <f t="shared" si="23"/>
        <v>117</v>
      </c>
      <c r="H244" s="78">
        <v>22.737059065611799</v>
      </c>
      <c r="I244" s="78">
        <v>37.351462108729798</v>
      </c>
      <c r="J244" s="78">
        <v>32.962538735429398</v>
      </c>
      <c r="K244" s="78">
        <v>37.0492278670635</v>
      </c>
      <c r="L244" s="78">
        <v>130.10028777683399</v>
      </c>
      <c r="M244" s="143">
        <v>21.077714669897201</v>
      </c>
      <c r="N244" s="143">
        <v>44.627879028079697</v>
      </c>
      <c r="O244" s="143">
        <v>39.413367427536997</v>
      </c>
      <c r="P244" s="143">
        <v>33.467907075369894</v>
      </c>
      <c r="Q244" s="78">
        <v>138.586868200884</v>
      </c>
      <c r="R244" s="143">
        <v>31.3604156913573</v>
      </c>
      <c r="S244" s="143">
        <v>48.969186557434497</v>
      </c>
      <c r="T244" s="143">
        <v>43.925918531166097</v>
      </c>
      <c r="U244" s="143">
        <v>42.3199173671957</v>
      </c>
      <c r="V244" s="78">
        <v>166.57543814715399</v>
      </c>
      <c r="W244" s="143">
        <v>32.313316715710499</v>
      </c>
      <c r="X244" s="143">
        <v>36.087826078971297</v>
      </c>
      <c r="Y244" s="143">
        <v>48.0018730432325</v>
      </c>
      <c r="Z244" s="143">
        <v>54.267192968066198</v>
      </c>
      <c r="AA244" s="78">
        <v>170.67020880598099</v>
      </c>
      <c r="AB244" s="143">
        <v>12.0858689428911</v>
      </c>
      <c r="AC244" s="143">
        <v>18.151606441940199</v>
      </c>
      <c r="AD244" s="143">
        <v>33.919946195044297</v>
      </c>
      <c r="AE244" s="143">
        <v>36.923643339264601</v>
      </c>
      <c r="AF244" s="78">
        <v>101.08106491914</v>
      </c>
      <c r="AG244" s="143">
        <v>24.059432380857899</v>
      </c>
      <c r="AH244" s="143">
        <v>38.624326963620298</v>
      </c>
      <c r="AI244" s="143">
        <v>41.857999202347997</v>
      </c>
      <c r="AJ244" s="143">
        <v>40.502003506067403</v>
      </c>
      <c r="AK244" s="78">
        <v>145.04376205289401</v>
      </c>
      <c r="AL244" s="143">
        <v>31.062105082997</v>
      </c>
      <c r="AM244" s="143">
        <v>31.062105082997</v>
      </c>
      <c r="AN244" s="143">
        <v>43.696480155741703</v>
      </c>
      <c r="AO244" s="143">
        <v>43.696480155741703</v>
      </c>
      <c r="AP244" s="143">
        <v>50.110380965502202</v>
      </c>
      <c r="AQ244" s="143">
        <v>46.894219108735498</v>
      </c>
      <c r="AR244" s="78">
        <v>171.76318531297599</v>
      </c>
      <c r="AS244" s="78">
        <v>171.76318531297599</v>
      </c>
      <c r="AT244" s="143">
        <v>30.4098788980235</v>
      </c>
      <c r="AU244" s="143">
        <v>41.868669516206303</v>
      </c>
    </row>
    <row r="245" spans="1:16374" customFormat="1">
      <c r="A245" s="21"/>
      <c r="B245" s="88"/>
      <c r="C245" s="88"/>
      <c r="D245" s="88"/>
      <c r="E245" s="88"/>
      <c r="F245" s="88"/>
      <c r="G245" s="88"/>
      <c r="H245" s="88"/>
      <c r="I245" s="88"/>
      <c r="J245" s="88"/>
      <c r="K245" s="88"/>
      <c r="L245" s="88"/>
      <c r="M245" s="134"/>
      <c r="N245" s="134"/>
      <c r="O245" s="134"/>
      <c r="P245" s="134"/>
      <c r="Q245" s="88"/>
      <c r="R245" s="134"/>
      <c r="S245" s="134"/>
      <c r="T245" s="134"/>
      <c r="U245" s="134"/>
      <c r="V245" s="88"/>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row>
    <row r="246" spans="1:16374" customFormat="1">
      <c r="A246" s="21"/>
      <c r="B246" s="88"/>
      <c r="C246" s="88"/>
      <c r="D246" s="88"/>
      <c r="E246" s="88"/>
      <c r="F246" s="88"/>
      <c r="G246" s="88"/>
      <c r="H246" s="88"/>
      <c r="I246" s="88"/>
      <c r="J246" s="88"/>
      <c r="K246" s="88"/>
      <c r="L246" s="88"/>
      <c r="M246" s="134"/>
      <c r="N246" s="134"/>
      <c r="O246" s="134"/>
      <c r="P246" s="134"/>
      <c r="Q246" s="88"/>
      <c r="R246" s="134"/>
      <c r="S246" s="134"/>
      <c r="T246" s="134"/>
      <c r="U246" s="134"/>
      <c r="V246" s="88"/>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row>
    <row r="247" spans="1:16374" ht="16.5" thickBot="1">
      <c r="A247" s="21"/>
      <c r="B247" s="24" t="s">
        <v>284</v>
      </c>
      <c r="C247" s="90"/>
      <c r="D247" s="90"/>
      <c r="E247" s="90"/>
      <c r="F247" s="90"/>
      <c r="G247" s="90"/>
      <c r="H247" s="90"/>
      <c r="I247" s="90"/>
      <c r="J247" s="90"/>
      <c r="K247" s="90"/>
      <c r="L247" s="90"/>
      <c r="M247" s="136"/>
      <c r="N247" s="136"/>
      <c r="O247" s="136"/>
      <c r="P247" s="136"/>
      <c r="Q247" s="90"/>
      <c r="R247" s="136"/>
      <c r="S247" s="136"/>
      <c r="T247" s="136"/>
      <c r="U247" s="136"/>
      <c r="V247" s="90"/>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row>
    <row r="248" spans="1:16374">
      <c r="A248" s="21"/>
      <c r="B248" s="88"/>
      <c r="C248" s="88"/>
      <c r="D248" s="88"/>
      <c r="E248" s="88"/>
      <c r="F248" s="88"/>
      <c r="G248" s="88"/>
      <c r="H248" s="88"/>
      <c r="I248" s="88"/>
      <c r="J248" s="88"/>
      <c r="K248" s="88"/>
      <c r="L248" s="88"/>
      <c r="M248" s="134"/>
      <c r="N248" s="134"/>
      <c r="O248" s="134"/>
      <c r="P248" s="134"/>
      <c r="Q248" s="88"/>
      <c r="R248" s="134"/>
      <c r="S248" s="134"/>
      <c r="T248" s="134"/>
      <c r="U248" s="134"/>
      <c r="V248" s="88"/>
      <c r="W248" s="134"/>
      <c r="X248" s="134"/>
      <c r="Y248" s="134"/>
      <c r="Z248" s="134"/>
      <c r="AA248" s="134"/>
      <c r="AB248" s="134"/>
      <c r="AC248" s="134"/>
      <c r="AD248" s="134"/>
      <c r="AE248" s="134"/>
      <c r="AF248" s="134"/>
      <c r="AG248" s="134"/>
      <c r="AH248" s="134"/>
      <c r="AI248" s="134"/>
      <c r="AJ248" s="134"/>
      <c r="AK248" s="134"/>
      <c r="AL248" s="134"/>
      <c r="AM248" s="331" t="str">
        <f>+$AM$13</f>
        <v>IFRS 17</v>
      </c>
      <c r="AN248" s="134"/>
      <c r="AO248" s="331" t="str">
        <f>+$AM$13</f>
        <v>IFRS 17</v>
      </c>
      <c r="AP248" s="134"/>
      <c r="AQ248" s="134"/>
      <c r="AR248" s="134"/>
      <c r="AS248" s="331" t="s">
        <v>601</v>
      </c>
      <c r="AT248" s="134"/>
      <c r="AU248" s="134"/>
    </row>
    <row r="249" spans="1:16374" ht="25.5">
      <c r="A249" s="329"/>
      <c r="B249" s="343" t="s">
        <v>24</v>
      </c>
      <c r="C249" s="330" t="str">
        <f t="shared" ref="C249:AU249" si="24">C$14</f>
        <v>Q1-15
Underlying</v>
      </c>
      <c r="D249" s="330" t="str">
        <f t="shared" si="24"/>
        <v>Q2-15
Underlying</v>
      </c>
      <c r="E249" s="330" t="str">
        <f t="shared" si="24"/>
        <v>Q3-15
Underlying</v>
      </c>
      <c r="F249" s="330" t="str">
        <f t="shared" si="24"/>
        <v>Q4-15
Underlying</v>
      </c>
      <c r="G249" s="330" t="e">
        <f t="shared" si="24"/>
        <v>#REF!</v>
      </c>
      <c r="H249" s="330" t="str">
        <f t="shared" si="24"/>
        <v>Q1-16
Underlying</v>
      </c>
      <c r="I249" s="330" t="str">
        <f t="shared" si="24"/>
        <v>Q2-16
Underlying</v>
      </c>
      <c r="J249" s="330" t="str">
        <f t="shared" si="24"/>
        <v>Q3-16
Underlying</v>
      </c>
      <c r="K249" s="330" t="str">
        <f t="shared" si="24"/>
        <v>Q4-16
Underlying</v>
      </c>
      <c r="L249" s="331" t="e">
        <f t="shared" si="24"/>
        <v>#REF!</v>
      </c>
      <c r="M249" s="331" t="s">
        <v>539</v>
      </c>
      <c r="N249" s="331" t="s">
        <v>540</v>
      </c>
      <c r="O249" s="331" t="s">
        <v>541</v>
      </c>
      <c r="P249" s="330" t="s">
        <v>542</v>
      </c>
      <c r="Q249" s="331" t="s">
        <v>543</v>
      </c>
      <c r="R249" s="331" t="s">
        <v>544</v>
      </c>
      <c r="S249" s="331" t="s">
        <v>545</v>
      </c>
      <c r="T249" s="331" t="s">
        <v>546</v>
      </c>
      <c r="U249" s="330" t="s">
        <v>547</v>
      </c>
      <c r="V249" s="331" t="s">
        <v>548</v>
      </c>
      <c r="W249" s="331" t="s">
        <v>549</v>
      </c>
      <c r="X249" s="331" t="s">
        <v>550</v>
      </c>
      <c r="Y249" s="331" t="s">
        <v>551</v>
      </c>
      <c r="Z249" s="331" t="s">
        <v>552</v>
      </c>
      <c r="AA249" s="331" t="s">
        <v>553</v>
      </c>
      <c r="AB249" s="331" t="s">
        <v>554</v>
      </c>
      <c r="AC249" s="331" t="s">
        <v>555</v>
      </c>
      <c r="AD249" s="331" t="s">
        <v>556</v>
      </c>
      <c r="AE249" s="331" t="s">
        <v>557</v>
      </c>
      <c r="AF249" s="331" t="s">
        <v>558</v>
      </c>
      <c r="AG249" s="331" t="s">
        <v>559</v>
      </c>
      <c r="AH249" s="331" t="s">
        <v>560</v>
      </c>
      <c r="AI249" s="331" t="s">
        <v>561</v>
      </c>
      <c r="AJ249" s="331" t="s">
        <v>562</v>
      </c>
      <c r="AK249" s="331" t="s">
        <v>563</v>
      </c>
      <c r="AL249" s="331" t="s">
        <v>564</v>
      </c>
      <c r="AM249" s="331" t="str">
        <f t="shared" si="24"/>
        <v>Q1-22
Underlying</v>
      </c>
      <c r="AN249" s="331" t="s">
        <v>571</v>
      </c>
      <c r="AO249" s="331" t="str">
        <f t="shared" si="24"/>
        <v>Q2-22
Underlying</v>
      </c>
      <c r="AP249" s="331" t="s">
        <v>576</v>
      </c>
      <c r="AQ249" s="331" t="s">
        <v>607</v>
      </c>
      <c r="AR249" s="60" t="s">
        <v>608</v>
      </c>
      <c r="AS249" s="331" t="s">
        <v>614</v>
      </c>
      <c r="AT249" s="331" t="s">
        <v>612</v>
      </c>
      <c r="AU249" s="331" t="str">
        <f t="shared" si="24"/>
        <v>Q2-23
Underlying</v>
      </c>
      <c r="AW249" s="325"/>
      <c r="AX249" s="325"/>
      <c r="AY249" s="325"/>
      <c r="AZ249" s="62"/>
      <c r="BA249" s="325"/>
      <c r="BB249" s="325"/>
      <c r="BC249" s="325"/>
      <c r="BD249" s="325"/>
      <c r="BE249" s="325"/>
      <c r="BF249" s="325"/>
      <c r="BG249" s="325"/>
      <c r="BH249" s="325"/>
      <c r="BI249" s="325"/>
      <c r="BJ249" s="325"/>
      <c r="BK249" s="325"/>
      <c r="BL249" s="325"/>
      <c r="BM249" s="325"/>
      <c r="BN249" s="325"/>
      <c r="BO249" s="325"/>
      <c r="BP249" s="325"/>
      <c r="BQ249" s="325"/>
      <c r="BR249" s="324"/>
      <c r="BS249" s="62"/>
      <c r="BT249" s="62"/>
      <c r="BU249" s="62"/>
      <c r="BV249" s="62"/>
      <c r="BW249" s="62"/>
      <c r="BX249" s="62"/>
      <c r="BY249" s="62"/>
      <c r="BZ249" s="62"/>
      <c r="CA249" s="62"/>
      <c r="CB249" s="62"/>
      <c r="CC249" s="325"/>
      <c r="CD249" s="325"/>
      <c r="CE249" s="325"/>
      <c r="CF249" s="325"/>
      <c r="CG249" s="62"/>
      <c r="CH249" s="325"/>
      <c r="CI249" s="325"/>
      <c r="CJ249" s="325"/>
      <c r="CK249" s="325"/>
      <c r="CL249" s="62"/>
      <c r="CM249" s="325"/>
      <c r="CN249" s="325"/>
      <c r="CO249" s="325"/>
      <c r="CP249" s="325"/>
      <c r="CQ249" s="325"/>
      <c r="CR249" s="325"/>
      <c r="CS249" s="325"/>
      <c r="CT249" s="325"/>
      <c r="CU249" s="325"/>
      <c r="CV249" s="325"/>
      <c r="CW249" s="325"/>
      <c r="CX249" s="325"/>
      <c r="CY249" s="325"/>
      <c r="CZ249" s="325"/>
      <c r="DA249" s="325"/>
      <c r="DB249" s="325"/>
      <c r="DC249" s="325"/>
      <c r="DD249" s="324"/>
      <c r="DE249" s="62"/>
      <c r="DF249" s="62"/>
      <c r="DG249" s="62"/>
      <c r="DH249" s="62"/>
      <c r="DI249" s="62"/>
      <c r="DJ249" s="62"/>
      <c r="DK249" s="62"/>
      <c r="DL249" s="62"/>
      <c r="DM249" s="62"/>
      <c r="DN249" s="62"/>
      <c r="DO249" s="325"/>
      <c r="DP249" s="325"/>
      <c r="DQ249" s="325"/>
      <c r="DR249" s="325"/>
      <c r="DS249" s="62"/>
      <c r="DT249" s="325"/>
      <c r="DU249" s="325"/>
      <c r="DV249" s="325"/>
      <c r="DW249" s="325"/>
      <c r="DX249" s="62"/>
      <c r="DY249" s="325"/>
      <c r="DZ249" s="325"/>
      <c r="EA249" s="325"/>
      <c r="EB249" s="325"/>
      <c r="EC249" s="325"/>
      <c r="ED249" s="325"/>
      <c r="EE249" s="325"/>
      <c r="EF249" s="325"/>
      <c r="EG249" s="325"/>
      <c r="EH249" s="325"/>
      <c r="EI249" s="325"/>
      <c r="EJ249" s="325"/>
      <c r="EK249" s="325"/>
      <c r="EL249" s="325"/>
      <c r="EM249" s="325"/>
      <c r="EN249" s="325"/>
      <c r="EO249" s="325"/>
      <c r="EP249" s="324"/>
      <c r="EQ249" s="62"/>
      <c r="ER249" s="62"/>
      <c r="ES249" s="62"/>
      <c r="ET249" s="62"/>
      <c r="EU249" s="62"/>
      <c r="EV249" s="62"/>
      <c r="EW249" s="62"/>
      <c r="EX249" s="62"/>
      <c r="EY249" s="62"/>
      <c r="EZ249" s="62"/>
      <c r="FA249" s="325"/>
      <c r="FB249" s="325"/>
      <c r="FC249" s="325"/>
      <c r="FD249" s="325"/>
      <c r="FE249" s="62"/>
      <c r="FF249" s="325"/>
      <c r="FG249" s="325"/>
      <c r="FH249" s="325"/>
      <c r="FI249" s="325"/>
      <c r="FJ249" s="62"/>
      <c r="FK249" s="325"/>
      <c r="FL249" s="325"/>
      <c r="FM249" s="325"/>
      <c r="FN249" s="325"/>
      <c r="FO249" s="325"/>
      <c r="FP249" s="325"/>
      <c r="FQ249" s="325"/>
      <c r="FR249" s="325"/>
      <c r="FS249" s="325"/>
      <c r="FT249" s="325"/>
      <c r="FU249" s="325"/>
      <c r="FV249" s="325"/>
      <c r="FW249" s="325"/>
      <c r="FX249" s="325"/>
      <c r="FY249" s="325"/>
      <c r="FZ249" s="325"/>
      <c r="GA249" s="325"/>
      <c r="GB249" s="324"/>
      <c r="GC249" s="62"/>
      <c r="GD249" s="62"/>
      <c r="GE249" s="62"/>
      <c r="GF249" s="62"/>
      <c r="GG249" s="62"/>
      <c r="GH249" s="62"/>
      <c r="GI249" s="62"/>
      <c r="GJ249" s="62"/>
      <c r="GK249" s="62"/>
      <c r="GL249" s="62"/>
      <c r="GM249" s="325"/>
      <c r="GN249" s="325"/>
      <c r="GO249" s="325"/>
      <c r="GP249" s="325"/>
      <c r="GQ249" s="62"/>
      <c r="GR249" s="325"/>
      <c r="GS249" s="325"/>
      <c r="GT249" s="325"/>
      <c r="GU249" s="325"/>
      <c r="GV249" s="62"/>
      <c r="GW249" s="325"/>
      <c r="GX249" s="325"/>
      <c r="GY249" s="325"/>
      <c r="GZ249" s="325"/>
      <c r="HA249" s="325"/>
      <c r="HB249" s="325"/>
      <c r="HC249" s="325"/>
      <c r="HD249" s="325"/>
      <c r="HE249" s="325"/>
      <c r="HF249" s="325"/>
      <c r="HG249" s="325"/>
      <c r="HH249" s="325"/>
      <c r="HI249" s="325"/>
      <c r="HJ249" s="325"/>
      <c r="HK249" s="325"/>
      <c r="HL249" s="325"/>
      <c r="HM249" s="325"/>
      <c r="HN249" s="324"/>
      <c r="HO249" s="62"/>
      <c r="HP249" s="62"/>
      <c r="HQ249" s="62"/>
      <c r="HR249" s="62"/>
      <c r="HS249" s="62"/>
      <c r="HT249" s="62"/>
      <c r="HU249" s="62"/>
      <c r="HV249" s="62"/>
      <c r="HW249" s="62"/>
      <c r="HX249" s="62"/>
      <c r="HY249" s="325"/>
      <c r="HZ249" s="325"/>
      <c r="IA249" s="325"/>
      <c r="IB249" s="325"/>
      <c r="IC249" s="62"/>
      <c r="ID249" s="325"/>
      <c r="IE249" s="325"/>
      <c r="IF249" s="325"/>
      <c r="IG249" s="325"/>
      <c r="IH249" s="62"/>
      <c r="II249" s="325"/>
      <c r="IJ249" s="325"/>
      <c r="IK249" s="325"/>
      <c r="IL249" s="325"/>
      <c r="IM249" s="325"/>
      <c r="IN249" s="325"/>
      <c r="IO249" s="325"/>
      <c r="IP249" s="325"/>
      <c r="IQ249" s="325"/>
      <c r="IR249" s="325"/>
      <c r="IS249" s="325"/>
      <c r="IT249" s="325"/>
      <c r="IU249" s="325"/>
      <c r="IV249" s="325"/>
      <c r="IW249" s="325"/>
      <c r="IX249" s="325"/>
      <c r="IY249" s="325"/>
      <c r="IZ249" s="324"/>
      <c r="JA249" s="62"/>
      <c r="JB249" s="62"/>
      <c r="JC249" s="62"/>
      <c r="JD249" s="62"/>
      <c r="JE249" s="62"/>
      <c r="JF249" s="62"/>
      <c r="JG249" s="62"/>
      <c r="JH249" s="62"/>
      <c r="JI249" s="62"/>
      <c r="JJ249" s="62"/>
      <c r="JK249" s="325"/>
      <c r="JL249" s="325"/>
      <c r="JM249" s="325"/>
      <c r="JN249" s="325"/>
      <c r="JO249" s="62"/>
      <c r="JP249" s="325"/>
      <c r="JQ249" s="325"/>
      <c r="JR249" s="325"/>
      <c r="JS249" s="325"/>
      <c r="JT249" s="62"/>
      <c r="JU249" s="325"/>
      <c r="JV249" s="325"/>
      <c r="JW249" s="325"/>
      <c r="JX249" s="325"/>
      <c r="JY249" s="325"/>
      <c r="JZ249" s="325"/>
      <c r="KA249" s="325"/>
      <c r="KB249" s="325"/>
      <c r="KC249" s="325"/>
      <c r="KD249" s="325"/>
      <c r="KE249" s="325"/>
      <c r="KF249" s="325"/>
      <c r="KG249" s="325"/>
      <c r="KH249" s="325"/>
      <c r="KI249" s="325"/>
      <c r="KJ249" s="325"/>
      <c r="KK249" s="325"/>
      <c r="KL249" s="324"/>
      <c r="KM249" s="62"/>
      <c r="KN249" s="62"/>
      <c r="KO249" s="62"/>
      <c r="KP249" s="62"/>
      <c r="KQ249" s="62"/>
      <c r="KR249" s="62"/>
      <c r="KS249" s="62"/>
      <c r="KT249" s="62"/>
      <c r="KU249" s="62"/>
      <c r="KV249" s="62"/>
      <c r="KW249" s="325"/>
      <c r="KX249" s="325"/>
      <c r="KY249" s="325"/>
      <c r="KZ249" s="325"/>
      <c r="LA249" s="62"/>
      <c r="LB249" s="325"/>
      <c r="LC249" s="325"/>
      <c r="LD249" s="325"/>
      <c r="LE249" s="325"/>
      <c r="LF249" s="62"/>
      <c r="LG249" s="325"/>
      <c r="LH249" s="325"/>
      <c r="LI249" s="325"/>
      <c r="LJ249" s="325"/>
      <c r="LK249" s="325"/>
      <c r="LL249" s="325"/>
      <c r="LM249" s="325"/>
      <c r="LN249" s="325"/>
      <c r="LO249" s="325"/>
      <c r="LP249" s="325"/>
      <c r="LQ249" s="325"/>
      <c r="LR249" s="325"/>
      <c r="LS249" s="325"/>
      <c r="LT249" s="325"/>
      <c r="LU249" s="325"/>
      <c r="LV249" s="325"/>
      <c r="LW249" s="325"/>
      <c r="LX249" s="324"/>
      <c r="LY249" s="62"/>
      <c r="LZ249" s="62"/>
      <c r="MA249" s="62"/>
      <c r="MB249" s="62"/>
      <c r="MC249" s="62"/>
      <c r="MD249" s="62"/>
      <c r="ME249" s="62"/>
      <c r="MF249" s="62"/>
      <c r="MG249" s="62"/>
      <c r="MH249" s="62"/>
      <c r="MI249" s="325"/>
      <c r="MJ249" s="325"/>
      <c r="MK249" s="325"/>
      <c r="ML249" s="325"/>
      <c r="MM249" s="62"/>
      <c r="MN249" s="325"/>
      <c r="MO249" s="325"/>
      <c r="MP249" s="325"/>
      <c r="MQ249" s="325"/>
      <c r="MR249" s="62"/>
      <c r="MS249" s="325"/>
      <c r="MT249" s="325"/>
      <c r="MU249" s="325"/>
      <c r="MV249" s="325"/>
      <c r="MW249" s="325"/>
      <c r="MX249" s="325"/>
      <c r="MY249" s="325"/>
      <c r="MZ249" s="325"/>
      <c r="NA249" s="325"/>
      <c r="NB249" s="325"/>
      <c r="NC249" s="325"/>
      <c r="ND249" s="325"/>
      <c r="NE249" s="325"/>
      <c r="NF249" s="325"/>
      <c r="NG249" s="325"/>
      <c r="NH249" s="325"/>
      <c r="NI249" s="325"/>
      <c r="NJ249" s="324"/>
      <c r="NK249" s="62"/>
      <c r="NL249" s="62"/>
      <c r="NM249" s="62"/>
      <c r="NN249" s="62"/>
      <c r="NO249" s="62"/>
      <c r="NP249" s="62"/>
      <c r="NQ249" s="62"/>
      <c r="NR249" s="62"/>
      <c r="NS249" s="62"/>
      <c r="NT249" s="62"/>
      <c r="NU249" s="325"/>
      <c r="NV249" s="325"/>
      <c r="NW249" s="325"/>
      <c r="NX249" s="325"/>
      <c r="NY249" s="62"/>
      <c r="NZ249" s="325"/>
      <c r="OA249" s="325"/>
      <c r="OB249" s="325"/>
      <c r="OC249" s="325"/>
      <c r="OD249" s="62"/>
      <c r="OE249" s="325"/>
      <c r="OF249" s="325"/>
      <c r="OG249" s="325"/>
      <c r="OH249" s="325"/>
      <c r="OI249" s="325"/>
      <c r="OJ249" s="325"/>
      <c r="OK249" s="325"/>
      <c r="OL249" s="325"/>
      <c r="OM249" s="325"/>
      <c r="ON249" s="325"/>
      <c r="OO249" s="325"/>
      <c r="OP249" s="325"/>
      <c r="OQ249" s="325"/>
      <c r="OR249" s="325"/>
      <c r="OS249" s="325"/>
      <c r="OT249" s="325"/>
      <c r="OU249" s="325"/>
      <c r="OV249" s="324"/>
      <c r="OW249" s="62"/>
      <c r="OX249" s="62"/>
      <c r="OY249" s="62"/>
      <c r="OZ249" s="62"/>
      <c r="PA249" s="62"/>
      <c r="PB249" s="62"/>
      <c r="PC249" s="62"/>
      <c r="PD249" s="62"/>
      <c r="PE249" s="62"/>
      <c r="PF249" s="62"/>
      <c r="PG249" s="325"/>
      <c r="PH249" s="325"/>
      <c r="PI249" s="325"/>
      <c r="PJ249" s="325"/>
      <c r="PK249" s="62"/>
      <c r="PL249" s="325"/>
      <c r="PM249" s="325"/>
      <c r="PN249" s="325"/>
      <c r="PO249" s="325"/>
      <c r="PP249" s="62"/>
      <c r="PQ249" s="325"/>
      <c r="PR249" s="325"/>
      <c r="PS249" s="325"/>
      <c r="PT249" s="325"/>
      <c r="PU249" s="325"/>
      <c r="PV249" s="325"/>
      <c r="PW249" s="325"/>
      <c r="PX249" s="325"/>
      <c r="PY249" s="325"/>
      <c r="PZ249" s="325"/>
      <c r="QA249" s="325"/>
      <c r="QB249" s="325"/>
      <c r="QC249" s="325"/>
      <c r="QD249" s="325"/>
      <c r="QE249" s="325"/>
      <c r="QF249" s="325"/>
      <c r="QG249" s="325"/>
      <c r="QH249" s="324"/>
      <c r="QI249" s="62"/>
      <c r="QJ249" s="62"/>
      <c r="QK249" s="62"/>
      <c r="QL249" s="62"/>
      <c r="QM249" s="62"/>
      <c r="QN249" s="62"/>
      <c r="QO249" s="62"/>
      <c r="QP249" s="62"/>
      <c r="QQ249" s="62"/>
      <c r="QR249" s="62"/>
      <c r="QS249" s="325"/>
      <c r="QT249" s="325"/>
      <c r="QU249" s="325"/>
      <c r="QV249" s="325"/>
      <c r="QW249" s="62"/>
      <c r="QX249" s="325"/>
      <c r="QY249" s="325"/>
      <c r="QZ249" s="325"/>
      <c r="RA249" s="325"/>
      <c r="RB249" s="62"/>
      <c r="RC249" s="325"/>
      <c r="RD249" s="325"/>
      <c r="RE249" s="325"/>
      <c r="RF249" s="325"/>
      <c r="RG249" s="325"/>
      <c r="RH249" s="325"/>
      <c r="RI249" s="325"/>
      <c r="RJ249" s="325"/>
      <c r="RK249" s="325"/>
      <c r="RL249" s="325"/>
      <c r="RM249" s="325"/>
      <c r="RN249" s="325"/>
      <c r="RO249" s="325"/>
      <c r="RP249" s="325"/>
      <c r="RQ249" s="325"/>
      <c r="RR249" s="325"/>
      <c r="RS249" s="325"/>
      <c r="RT249" s="324"/>
      <c r="RU249" s="62"/>
      <c r="RV249" s="62"/>
      <c r="RW249" s="62"/>
      <c r="RX249" s="62"/>
      <c r="RY249" s="62"/>
      <c r="RZ249" s="62"/>
      <c r="SA249" s="62"/>
      <c r="SB249" s="62"/>
      <c r="SC249" s="62"/>
      <c r="SD249" s="62"/>
      <c r="SE249" s="325"/>
      <c r="SF249" s="325"/>
      <c r="SG249" s="325"/>
      <c r="SH249" s="325"/>
      <c r="SI249" s="62"/>
      <c r="SJ249" s="325"/>
      <c r="SK249" s="325"/>
      <c r="SL249" s="325"/>
      <c r="SM249" s="325"/>
      <c r="SN249" s="62"/>
      <c r="SO249" s="325"/>
      <c r="SP249" s="325"/>
      <c r="SQ249" s="325"/>
      <c r="SR249" s="325"/>
      <c r="SS249" s="325"/>
      <c r="ST249" s="325"/>
      <c r="SU249" s="325"/>
      <c r="SV249" s="325"/>
      <c r="SW249" s="325"/>
      <c r="SX249" s="325"/>
      <c r="SY249" s="325"/>
      <c r="SZ249" s="325"/>
      <c r="TA249" s="325"/>
      <c r="TB249" s="325"/>
      <c r="TC249" s="325"/>
      <c r="TD249" s="325"/>
      <c r="TE249" s="325"/>
      <c r="TF249" s="324"/>
      <c r="TG249" s="62"/>
      <c r="TH249" s="62"/>
      <c r="TI249" s="62"/>
      <c r="TJ249" s="62"/>
      <c r="TK249" s="62"/>
      <c r="TL249" s="62"/>
      <c r="TM249" s="62"/>
      <c r="TN249" s="62"/>
      <c r="TO249" s="62"/>
      <c r="TP249" s="62"/>
      <c r="TQ249" s="325"/>
      <c r="TR249" s="325"/>
      <c r="TS249" s="325"/>
      <c r="TT249" s="325"/>
      <c r="TU249" s="62"/>
      <c r="TV249" s="325"/>
      <c r="TW249" s="325"/>
      <c r="TX249" s="325"/>
      <c r="TY249" s="325"/>
      <c r="TZ249" s="62"/>
      <c r="UA249" s="325"/>
      <c r="UB249" s="325"/>
      <c r="UC249" s="325"/>
      <c r="UD249" s="325"/>
      <c r="UE249" s="325"/>
      <c r="UF249" s="325"/>
      <c r="UG249" s="325"/>
      <c r="UH249" s="325"/>
      <c r="UI249" s="325"/>
      <c r="UJ249" s="325"/>
      <c r="UK249" s="325"/>
      <c r="UL249" s="325"/>
      <c r="UM249" s="325"/>
      <c r="UN249" s="325"/>
      <c r="UO249" s="325"/>
      <c r="UP249" s="325"/>
      <c r="UQ249" s="325"/>
      <c r="UR249" s="324"/>
      <c r="US249" s="62"/>
      <c r="UT249" s="62"/>
      <c r="UU249" s="62"/>
      <c r="UV249" s="62"/>
      <c r="UW249" s="62"/>
      <c r="UX249" s="62"/>
      <c r="UY249" s="62"/>
      <c r="UZ249" s="62"/>
      <c r="VA249" s="62"/>
      <c r="VB249" s="62"/>
      <c r="VC249" s="325"/>
      <c r="VD249" s="325"/>
      <c r="VE249" s="325"/>
      <c r="VF249" s="325"/>
      <c r="VG249" s="62"/>
      <c r="VH249" s="325"/>
      <c r="VI249" s="325"/>
      <c r="VJ249" s="325"/>
      <c r="VK249" s="325"/>
      <c r="VL249" s="62"/>
      <c r="VM249" s="325"/>
      <c r="VN249" s="325"/>
      <c r="VO249" s="325"/>
      <c r="VP249" s="325"/>
      <c r="VQ249" s="325"/>
      <c r="VR249" s="325"/>
      <c r="VS249" s="325"/>
      <c r="VT249" s="325"/>
      <c r="VU249" s="325"/>
      <c r="VV249" s="325"/>
      <c r="VW249" s="325"/>
      <c r="VX249" s="325"/>
      <c r="VY249" s="325"/>
      <c r="VZ249" s="325"/>
      <c r="WA249" s="325"/>
      <c r="WB249" s="325"/>
      <c r="WC249" s="325"/>
      <c r="WD249" s="324"/>
      <c r="WE249" s="62"/>
      <c r="WF249" s="62"/>
      <c r="WG249" s="62"/>
      <c r="WH249" s="62"/>
      <c r="WI249" s="62"/>
      <c r="WJ249" s="62"/>
      <c r="WK249" s="62"/>
      <c r="WL249" s="62"/>
      <c r="WM249" s="62"/>
      <c r="WN249" s="62"/>
      <c r="WO249" s="325"/>
      <c r="WP249" s="325"/>
      <c r="WQ249" s="325"/>
      <c r="WR249" s="325"/>
      <c r="WS249" s="62"/>
      <c r="WT249" s="325"/>
      <c r="WU249" s="325"/>
      <c r="WV249" s="325"/>
      <c r="WW249" s="325"/>
      <c r="WX249" s="62"/>
      <c r="WY249" s="325"/>
      <c r="WZ249" s="325"/>
      <c r="XA249" s="325"/>
      <c r="XB249" s="325"/>
      <c r="XC249" s="325"/>
      <c r="XD249" s="325"/>
      <c r="XE249" s="325"/>
      <c r="XF249" s="325"/>
      <c r="XG249" s="325"/>
      <c r="XH249" s="325"/>
      <c r="XI249" s="325"/>
      <c r="XJ249" s="325"/>
      <c r="XK249" s="325"/>
      <c r="XL249" s="325"/>
      <c r="XM249" s="325"/>
      <c r="XN249" s="325"/>
      <c r="XO249" s="325"/>
      <c r="XP249" s="324"/>
      <c r="XQ249" s="62"/>
      <c r="XR249" s="62"/>
      <c r="XS249" s="62"/>
      <c r="XT249" s="62"/>
      <c r="XU249" s="62"/>
      <c r="XV249" s="62"/>
      <c r="XW249" s="62"/>
      <c r="XX249" s="62"/>
      <c r="XY249" s="62"/>
      <c r="XZ249" s="62"/>
      <c r="YA249" s="325"/>
      <c r="YB249" s="325"/>
      <c r="YC249" s="325"/>
      <c r="YD249" s="325"/>
      <c r="YE249" s="62"/>
      <c r="YF249" s="325"/>
      <c r="YG249" s="325"/>
      <c r="YH249" s="325"/>
      <c r="YI249" s="325"/>
      <c r="YJ249" s="62"/>
      <c r="YK249" s="325"/>
      <c r="YL249" s="325"/>
      <c r="YM249" s="325"/>
      <c r="YN249" s="325"/>
      <c r="YO249" s="325"/>
      <c r="YP249" s="325"/>
      <c r="YQ249" s="325"/>
      <c r="YR249" s="325"/>
      <c r="YS249" s="325"/>
      <c r="YT249" s="325"/>
      <c r="YU249" s="325"/>
      <c r="YV249" s="325"/>
      <c r="YW249" s="325"/>
      <c r="YX249" s="325"/>
      <c r="YY249" s="325"/>
      <c r="YZ249" s="325"/>
      <c r="ZA249" s="325"/>
      <c r="ZB249" s="324"/>
      <c r="ZC249" s="62"/>
      <c r="ZD249" s="62"/>
      <c r="ZE249" s="62"/>
      <c r="ZF249" s="62"/>
      <c r="ZG249" s="62"/>
      <c r="ZH249" s="62"/>
      <c r="ZI249" s="62"/>
      <c r="ZJ249" s="62"/>
      <c r="ZK249" s="62"/>
      <c r="ZL249" s="62"/>
      <c r="ZM249" s="325"/>
      <c r="ZN249" s="325"/>
      <c r="ZO249" s="325"/>
      <c r="ZP249" s="325"/>
      <c r="ZQ249" s="62"/>
      <c r="ZR249" s="325"/>
      <c r="ZS249" s="325"/>
      <c r="ZT249" s="325"/>
      <c r="ZU249" s="325"/>
      <c r="ZV249" s="62"/>
      <c r="ZW249" s="325"/>
      <c r="ZX249" s="325"/>
      <c r="ZY249" s="325"/>
      <c r="ZZ249" s="325"/>
      <c r="AAA249" s="325"/>
      <c r="AAB249" s="325"/>
      <c r="AAC249" s="325"/>
      <c r="AAD249" s="325"/>
      <c r="AAE249" s="325"/>
      <c r="AAF249" s="325"/>
      <c r="AAG249" s="325"/>
      <c r="AAH249" s="325"/>
      <c r="AAI249" s="325"/>
      <c r="AAJ249" s="325"/>
      <c r="AAK249" s="325"/>
      <c r="AAL249" s="325"/>
      <c r="AAM249" s="325"/>
      <c r="AAN249" s="324"/>
      <c r="AAO249" s="62"/>
      <c r="AAP249" s="62"/>
      <c r="AAQ249" s="62"/>
      <c r="AAR249" s="62"/>
      <c r="AAS249" s="62"/>
      <c r="AAT249" s="62"/>
      <c r="AAU249" s="62"/>
      <c r="AAV249" s="62"/>
      <c r="AAW249" s="62"/>
      <c r="AAX249" s="62"/>
      <c r="AAY249" s="325"/>
      <c r="AAZ249" s="325"/>
      <c r="ABA249" s="325"/>
      <c r="ABB249" s="325"/>
      <c r="ABC249" s="62"/>
      <c r="ABD249" s="325"/>
      <c r="ABE249" s="325"/>
      <c r="ABF249" s="325"/>
      <c r="ABG249" s="325"/>
      <c r="ABH249" s="62"/>
      <c r="ABI249" s="325"/>
      <c r="ABJ249" s="325"/>
      <c r="ABK249" s="325"/>
      <c r="ABL249" s="325"/>
      <c r="ABM249" s="325"/>
      <c r="ABN249" s="325"/>
      <c r="ABO249" s="325"/>
      <c r="ABP249" s="325"/>
      <c r="ABQ249" s="325"/>
      <c r="ABR249" s="325"/>
      <c r="ABS249" s="325"/>
      <c r="ABT249" s="325"/>
      <c r="ABU249" s="325"/>
      <c r="ABV249" s="325"/>
      <c r="ABW249" s="325"/>
      <c r="ABX249" s="325"/>
      <c r="ABY249" s="325"/>
      <c r="ABZ249" s="324"/>
      <c r="ACA249" s="62"/>
      <c r="ACB249" s="62"/>
      <c r="ACC249" s="62"/>
      <c r="ACD249" s="62"/>
      <c r="ACE249" s="62"/>
      <c r="ACF249" s="62"/>
      <c r="ACG249" s="62"/>
      <c r="ACH249" s="62"/>
      <c r="ACI249" s="62"/>
      <c r="ACJ249" s="62"/>
      <c r="ACK249" s="325"/>
      <c r="ACL249" s="325"/>
      <c r="ACM249" s="325"/>
      <c r="ACN249" s="325"/>
      <c r="ACO249" s="62"/>
      <c r="ACP249" s="325"/>
      <c r="ACQ249" s="325"/>
      <c r="ACR249" s="325"/>
      <c r="ACS249" s="325"/>
      <c r="ACT249" s="62"/>
      <c r="ACU249" s="325"/>
      <c r="ACV249" s="325"/>
      <c r="ACW249" s="325"/>
      <c r="ACX249" s="325"/>
      <c r="ACY249" s="325"/>
      <c r="ACZ249" s="325"/>
      <c r="ADA249" s="325"/>
      <c r="ADB249" s="325"/>
      <c r="ADC249" s="325"/>
      <c r="ADD249" s="325"/>
      <c r="ADE249" s="325"/>
      <c r="ADF249" s="325"/>
      <c r="ADG249" s="325"/>
      <c r="ADH249" s="325"/>
      <c r="ADI249" s="325"/>
      <c r="ADJ249" s="325"/>
      <c r="ADK249" s="325"/>
      <c r="ADL249" s="324"/>
      <c r="ADM249" s="62"/>
      <c r="ADN249" s="62"/>
      <c r="ADO249" s="62"/>
      <c r="ADP249" s="62"/>
      <c r="ADQ249" s="62"/>
      <c r="ADR249" s="62"/>
      <c r="ADS249" s="62"/>
      <c r="ADT249" s="62"/>
      <c r="ADU249" s="62"/>
      <c r="ADV249" s="62"/>
      <c r="ADW249" s="325"/>
      <c r="ADX249" s="325"/>
      <c r="ADY249" s="325"/>
      <c r="ADZ249" s="325"/>
      <c r="AEA249" s="62"/>
      <c r="AEB249" s="325"/>
      <c r="AEC249" s="325"/>
      <c r="AED249" s="325"/>
      <c r="AEE249" s="325"/>
      <c r="AEF249" s="62"/>
      <c r="AEG249" s="325"/>
      <c r="AEH249" s="325"/>
      <c r="AEI249" s="325"/>
      <c r="AEJ249" s="325"/>
      <c r="AEK249" s="325"/>
      <c r="AEL249" s="325"/>
      <c r="AEM249" s="325"/>
      <c r="AEN249" s="325"/>
      <c r="AEO249" s="325"/>
      <c r="AEP249" s="325"/>
      <c r="AEQ249" s="325"/>
      <c r="AER249" s="325"/>
      <c r="AES249" s="325"/>
      <c r="AET249" s="325"/>
      <c r="AEU249" s="325"/>
      <c r="AEV249" s="325"/>
      <c r="AEW249" s="325"/>
      <c r="AEX249" s="324"/>
      <c r="AEY249" s="62"/>
      <c r="AEZ249" s="62"/>
      <c r="AFA249" s="62"/>
      <c r="AFB249" s="62"/>
      <c r="AFC249" s="62"/>
      <c r="AFD249" s="62"/>
      <c r="AFE249" s="62"/>
      <c r="AFF249" s="62"/>
      <c r="AFG249" s="62"/>
      <c r="AFH249" s="62"/>
      <c r="AFI249" s="325"/>
      <c r="AFJ249" s="325"/>
      <c r="AFK249" s="325"/>
      <c r="AFL249" s="325"/>
      <c r="AFM249" s="62"/>
      <c r="AFN249" s="325"/>
      <c r="AFO249" s="325"/>
      <c r="AFP249" s="325"/>
      <c r="AFQ249" s="325"/>
      <c r="AFR249" s="62"/>
      <c r="AFS249" s="325"/>
      <c r="AFT249" s="325"/>
      <c r="AFU249" s="325"/>
      <c r="AFV249" s="325"/>
      <c r="AFW249" s="325"/>
      <c r="AFX249" s="325"/>
      <c r="AFY249" s="325"/>
      <c r="AFZ249" s="325"/>
      <c r="AGA249" s="325"/>
      <c r="AGB249" s="325"/>
      <c r="AGC249" s="325"/>
      <c r="AGD249" s="325"/>
      <c r="AGE249" s="325"/>
      <c r="AGF249" s="325"/>
      <c r="AGG249" s="325"/>
      <c r="AGH249" s="325"/>
      <c r="AGI249" s="325"/>
      <c r="AGJ249" s="324"/>
      <c r="AGK249" s="62"/>
      <c r="AGL249" s="62"/>
      <c r="AGM249" s="62"/>
      <c r="AGN249" s="62"/>
      <c r="AGO249" s="62"/>
      <c r="AGP249" s="62"/>
      <c r="AGQ249" s="62"/>
      <c r="AGR249" s="62"/>
      <c r="AGS249" s="62"/>
      <c r="AGT249" s="62"/>
      <c r="AGU249" s="325"/>
      <c r="AGV249" s="325"/>
      <c r="AGW249" s="325"/>
      <c r="AGX249" s="325"/>
      <c r="AGY249" s="62"/>
      <c r="AGZ249" s="325"/>
      <c r="AHA249" s="325"/>
      <c r="AHB249" s="325"/>
      <c r="AHC249" s="325"/>
      <c r="AHD249" s="62"/>
      <c r="AHE249" s="325"/>
      <c r="AHF249" s="325"/>
      <c r="AHG249" s="325"/>
      <c r="AHH249" s="325"/>
      <c r="AHI249" s="325"/>
      <c r="AHJ249" s="325"/>
      <c r="AHK249" s="325"/>
      <c r="AHL249" s="325"/>
      <c r="AHM249" s="325"/>
      <c r="AHN249" s="325"/>
      <c r="AHO249" s="325"/>
      <c r="AHP249" s="325"/>
      <c r="AHQ249" s="325"/>
      <c r="AHR249" s="325"/>
      <c r="AHS249" s="325"/>
      <c r="AHT249" s="325"/>
      <c r="AHU249" s="325"/>
      <c r="AHV249" s="324"/>
      <c r="AHW249" s="62"/>
      <c r="AHX249" s="62"/>
      <c r="AHY249" s="62"/>
      <c r="AHZ249" s="62"/>
      <c r="AIA249" s="62"/>
      <c r="AIB249" s="62"/>
      <c r="AIC249" s="62"/>
      <c r="AID249" s="62"/>
      <c r="AIE249" s="62"/>
      <c r="AIF249" s="62"/>
      <c r="AIG249" s="325"/>
      <c r="AIH249" s="325"/>
      <c r="AII249" s="325"/>
      <c r="AIJ249" s="325"/>
      <c r="AIK249" s="62"/>
      <c r="AIL249" s="325"/>
      <c r="AIM249" s="325"/>
      <c r="AIN249" s="325"/>
      <c r="AIO249" s="325"/>
      <c r="AIP249" s="62"/>
      <c r="AIQ249" s="325"/>
      <c r="AIR249" s="325"/>
      <c r="AIS249" s="325"/>
      <c r="AIT249" s="325"/>
      <c r="AIU249" s="325"/>
      <c r="AIV249" s="325"/>
      <c r="AIW249" s="325"/>
      <c r="AIX249" s="325"/>
      <c r="AIY249" s="325"/>
      <c r="AIZ249" s="325"/>
      <c r="AJA249" s="325"/>
      <c r="AJB249" s="325"/>
      <c r="AJC249" s="325"/>
      <c r="AJD249" s="325"/>
      <c r="AJE249" s="325"/>
      <c r="AJF249" s="325"/>
      <c r="AJG249" s="325"/>
      <c r="AJH249" s="324"/>
      <c r="AJI249" s="62"/>
      <c r="AJJ249" s="62"/>
      <c r="AJK249" s="62"/>
      <c r="AJL249" s="62"/>
      <c r="AJM249" s="62"/>
      <c r="AJN249" s="62"/>
      <c r="AJO249" s="62"/>
      <c r="AJP249" s="62"/>
      <c r="AJQ249" s="62"/>
      <c r="AJR249" s="62"/>
      <c r="AJS249" s="325"/>
      <c r="AJT249" s="325"/>
      <c r="AJU249" s="325"/>
      <c r="AJV249" s="325"/>
      <c r="AJW249" s="62"/>
      <c r="AJX249" s="325"/>
      <c r="AJY249" s="325"/>
      <c r="AJZ249" s="325"/>
      <c r="AKA249" s="325"/>
      <c r="AKB249" s="62"/>
      <c r="AKC249" s="325"/>
      <c r="AKD249" s="325"/>
      <c r="AKE249" s="325"/>
      <c r="AKF249" s="325"/>
      <c r="AKG249" s="325"/>
      <c r="AKH249" s="325"/>
      <c r="AKI249" s="325"/>
      <c r="AKJ249" s="325"/>
      <c r="AKK249" s="325"/>
      <c r="AKL249" s="325"/>
      <c r="AKM249" s="325"/>
      <c r="AKN249" s="325"/>
      <c r="AKO249" s="325"/>
      <c r="AKP249" s="325"/>
      <c r="AKQ249" s="325"/>
      <c r="AKR249" s="325"/>
      <c r="AKS249" s="325"/>
      <c r="AKT249" s="324"/>
      <c r="AKU249" s="62"/>
      <c r="AKV249" s="62"/>
      <c r="AKW249" s="62"/>
      <c r="AKX249" s="62"/>
      <c r="AKY249" s="62"/>
      <c r="AKZ249" s="62"/>
      <c r="ALA249" s="62"/>
      <c r="ALB249" s="62"/>
      <c r="ALC249" s="62"/>
      <c r="ALD249" s="62"/>
      <c r="ALE249" s="325"/>
      <c r="ALF249" s="325"/>
      <c r="ALG249" s="325"/>
      <c r="ALH249" s="325"/>
      <c r="ALI249" s="62"/>
      <c r="ALJ249" s="325"/>
      <c r="ALK249" s="325"/>
      <c r="ALL249" s="325"/>
      <c r="ALM249" s="325"/>
      <c r="ALN249" s="62"/>
      <c r="ALO249" s="325"/>
      <c r="ALP249" s="325"/>
      <c r="ALQ249" s="325"/>
      <c r="ALR249" s="325"/>
      <c r="ALS249" s="325"/>
      <c r="ALT249" s="325"/>
      <c r="ALU249" s="325"/>
      <c r="ALV249" s="325"/>
      <c r="ALW249" s="325"/>
      <c r="ALX249" s="325"/>
      <c r="ALY249" s="325"/>
      <c r="ALZ249" s="325"/>
      <c r="AMA249" s="325"/>
      <c r="AMB249" s="325"/>
      <c r="AMC249" s="325"/>
      <c r="AMD249" s="325"/>
      <c r="AME249" s="325"/>
      <c r="AMF249" s="324"/>
      <c r="AMG249" s="62"/>
      <c r="AMH249" s="62"/>
      <c r="AMI249" s="62"/>
      <c r="AMJ249" s="62"/>
      <c r="AMK249" s="62"/>
      <c r="AML249" s="62"/>
      <c r="AMM249" s="62"/>
      <c r="AMN249" s="62"/>
      <c r="AMO249" s="62"/>
      <c r="AMP249" s="62"/>
      <c r="AMQ249" s="325"/>
      <c r="AMR249" s="325"/>
      <c r="AMS249" s="325"/>
      <c r="AMT249" s="325"/>
      <c r="AMU249" s="62"/>
      <c r="AMV249" s="325"/>
      <c r="AMW249" s="325"/>
      <c r="AMX249" s="325"/>
      <c r="AMY249" s="325"/>
      <c r="AMZ249" s="62"/>
      <c r="ANA249" s="325"/>
      <c r="ANB249" s="325"/>
      <c r="ANC249" s="325"/>
      <c r="AND249" s="325"/>
      <c r="ANE249" s="325"/>
      <c r="ANF249" s="325"/>
      <c r="ANG249" s="325"/>
      <c r="ANH249" s="325"/>
      <c r="ANI249" s="325"/>
      <c r="ANJ249" s="325"/>
      <c r="ANK249" s="325"/>
      <c r="ANL249" s="325"/>
      <c r="ANM249" s="325"/>
      <c r="ANN249" s="325"/>
      <c r="ANO249" s="325"/>
      <c r="ANP249" s="325"/>
      <c r="ANQ249" s="325"/>
      <c r="ANR249" s="324"/>
      <c r="ANS249" s="62"/>
      <c r="ANT249" s="62"/>
      <c r="ANU249" s="62"/>
      <c r="ANV249" s="62"/>
      <c r="ANW249" s="62"/>
      <c r="ANX249" s="62"/>
      <c r="ANY249" s="62"/>
      <c r="ANZ249" s="62"/>
      <c r="AOA249" s="62"/>
      <c r="AOB249" s="62"/>
      <c r="AOC249" s="325"/>
      <c r="AOD249" s="325"/>
      <c r="AOE249" s="325"/>
      <c r="AOF249" s="325"/>
      <c r="AOG249" s="62"/>
      <c r="AOH249" s="325"/>
      <c r="AOI249" s="325"/>
      <c r="AOJ249" s="325"/>
      <c r="AOK249" s="325"/>
      <c r="AOL249" s="62"/>
      <c r="AOM249" s="325"/>
      <c r="AON249" s="325"/>
      <c r="AOO249" s="325"/>
      <c r="AOP249" s="325"/>
      <c r="AOQ249" s="325"/>
      <c r="AOR249" s="325"/>
      <c r="AOS249" s="325"/>
      <c r="AOT249" s="325"/>
      <c r="AOU249" s="325"/>
      <c r="AOV249" s="325"/>
      <c r="AOW249" s="325"/>
      <c r="AOX249" s="325"/>
      <c r="AOY249" s="325"/>
      <c r="AOZ249" s="325"/>
      <c r="APA249" s="325"/>
      <c r="APB249" s="325"/>
      <c r="APC249" s="325"/>
      <c r="APD249" s="324"/>
      <c r="APE249" s="62"/>
      <c r="APF249" s="62"/>
      <c r="APG249" s="62"/>
      <c r="APH249" s="62"/>
      <c r="API249" s="62"/>
      <c r="APJ249" s="62"/>
      <c r="APK249" s="62"/>
      <c r="APL249" s="62"/>
      <c r="APM249" s="62"/>
      <c r="APN249" s="62"/>
      <c r="APO249" s="325"/>
      <c r="APP249" s="325"/>
      <c r="APQ249" s="325"/>
      <c r="APR249" s="325"/>
      <c r="APS249" s="62"/>
      <c r="APT249" s="325"/>
      <c r="APU249" s="325"/>
      <c r="APV249" s="325"/>
      <c r="APW249" s="325"/>
      <c r="APX249" s="62"/>
      <c r="APY249" s="325"/>
      <c r="APZ249" s="325"/>
      <c r="AQA249" s="325"/>
      <c r="AQB249" s="325"/>
      <c r="AQC249" s="325"/>
      <c r="AQD249" s="325"/>
      <c r="AQE249" s="325"/>
      <c r="AQF249" s="325"/>
      <c r="AQG249" s="325"/>
      <c r="AQH249" s="325"/>
      <c r="AQI249" s="325"/>
      <c r="AQJ249" s="325"/>
      <c r="AQK249" s="325"/>
      <c r="AQL249" s="325"/>
      <c r="AQM249" s="325"/>
      <c r="AQN249" s="325"/>
      <c r="AQO249" s="325"/>
      <c r="AQP249" s="324"/>
      <c r="AQQ249" s="62"/>
      <c r="AQR249" s="62"/>
      <c r="AQS249" s="62"/>
      <c r="AQT249" s="62"/>
      <c r="AQU249" s="62"/>
      <c r="AQV249" s="62"/>
      <c r="AQW249" s="62"/>
      <c r="AQX249" s="62"/>
      <c r="AQY249" s="62"/>
      <c r="AQZ249" s="62"/>
      <c r="ARA249" s="325"/>
      <c r="ARB249" s="325"/>
      <c r="ARC249" s="325"/>
      <c r="ARD249" s="325"/>
      <c r="ARE249" s="62"/>
      <c r="ARF249" s="325"/>
      <c r="ARG249" s="325"/>
      <c r="ARH249" s="325"/>
      <c r="ARI249" s="325"/>
      <c r="ARJ249" s="62"/>
      <c r="ARK249" s="325"/>
      <c r="ARL249" s="325"/>
      <c r="ARM249" s="325"/>
      <c r="ARN249" s="325"/>
      <c r="ARO249" s="325"/>
      <c r="ARP249" s="325"/>
      <c r="ARQ249" s="325"/>
      <c r="ARR249" s="325"/>
      <c r="ARS249" s="325"/>
      <c r="ART249" s="325"/>
      <c r="ARU249" s="325"/>
      <c r="ARV249" s="325"/>
      <c r="ARW249" s="325"/>
      <c r="ARX249" s="325"/>
      <c r="ARY249" s="325"/>
      <c r="ARZ249" s="325"/>
      <c r="ASA249" s="325"/>
      <c r="ASB249" s="324"/>
      <c r="ASC249" s="62"/>
      <c r="ASD249" s="62"/>
      <c r="ASE249" s="62"/>
      <c r="ASF249" s="62"/>
      <c r="ASG249" s="62"/>
      <c r="ASH249" s="62"/>
      <c r="ASI249" s="62"/>
      <c r="ASJ249" s="62"/>
      <c r="ASK249" s="62"/>
      <c r="ASL249" s="62"/>
      <c r="ASM249" s="325"/>
      <c r="ASN249" s="325"/>
      <c r="ASO249" s="325"/>
      <c r="ASP249" s="325"/>
      <c r="ASQ249" s="62"/>
      <c r="ASR249" s="325"/>
      <c r="ASS249" s="325"/>
      <c r="AST249" s="325"/>
      <c r="ASU249" s="325"/>
      <c r="ASV249" s="62"/>
      <c r="ASW249" s="325"/>
      <c r="ASX249" s="325"/>
      <c r="ASY249" s="325"/>
      <c r="ASZ249" s="325"/>
      <c r="ATA249" s="325"/>
      <c r="ATB249" s="325"/>
      <c r="ATC249" s="325"/>
      <c r="ATD249" s="325"/>
      <c r="ATE249" s="325"/>
      <c r="ATF249" s="325"/>
      <c r="ATG249" s="325"/>
      <c r="ATH249" s="325"/>
      <c r="ATI249" s="325"/>
      <c r="ATJ249" s="325"/>
      <c r="ATK249" s="325"/>
      <c r="ATL249" s="325"/>
      <c r="ATM249" s="325"/>
      <c r="ATN249" s="324"/>
      <c r="ATO249" s="62"/>
      <c r="ATP249" s="62"/>
      <c r="ATQ249" s="62"/>
      <c r="ATR249" s="62"/>
      <c r="ATS249" s="62"/>
      <c r="ATT249" s="62"/>
      <c r="ATU249" s="62"/>
      <c r="ATV249" s="62"/>
      <c r="ATW249" s="62"/>
      <c r="ATX249" s="62"/>
      <c r="ATY249" s="325"/>
      <c r="ATZ249" s="325"/>
      <c r="AUA249" s="325"/>
      <c r="AUB249" s="325"/>
      <c r="AUC249" s="62"/>
      <c r="AUD249" s="325"/>
      <c r="AUE249" s="325"/>
      <c r="AUF249" s="325"/>
      <c r="AUG249" s="325"/>
      <c r="AUH249" s="62"/>
      <c r="AUI249" s="325"/>
      <c r="AUJ249" s="325"/>
      <c r="AUK249" s="325"/>
      <c r="AUL249" s="325"/>
      <c r="AUM249" s="325"/>
      <c r="AUN249" s="325"/>
      <c r="AUO249" s="325"/>
      <c r="AUP249" s="325"/>
      <c r="AUQ249" s="325"/>
      <c r="AUR249" s="325"/>
      <c r="AUS249" s="325"/>
      <c r="AUT249" s="325"/>
      <c r="AUU249" s="325"/>
      <c r="AUV249" s="325"/>
      <c r="AUW249" s="325"/>
      <c r="AUX249" s="325"/>
      <c r="AUY249" s="325"/>
      <c r="AUZ249" s="324"/>
      <c r="AVA249" s="62"/>
      <c r="AVB249" s="62"/>
      <c r="AVC249" s="62"/>
      <c r="AVD249" s="62"/>
      <c r="AVE249" s="62"/>
      <c r="AVF249" s="62"/>
      <c r="AVG249" s="62"/>
      <c r="AVH249" s="62"/>
      <c r="AVI249" s="62"/>
      <c r="AVJ249" s="62"/>
      <c r="AVK249" s="325"/>
      <c r="AVL249" s="325"/>
      <c r="AVM249" s="325"/>
      <c r="AVN249" s="325"/>
      <c r="AVO249" s="62"/>
      <c r="AVP249" s="325"/>
      <c r="AVQ249" s="325"/>
      <c r="AVR249" s="325"/>
      <c r="AVS249" s="325"/>
      <c r="AVT249" s="62"/>
      <c r="AVU249" s="325"/>
      <c r="AVV249" s="325"/>
      <c r="AVW249" s="325"/>
      <c r="AVX249" s="325"/>
      <c r="AVY249" s="325"/>
      <c r="AVZ249" s="325"/>
      <c r="AWA249" s="325"/>
      <c r="AWB249" s="325"/>
      <c r="AWC249" s="325"/>
      <c r="AWD249" s="325"/>
      <c r="AWE249" s="325"/>
      <c r="AWF249" s="325"/>
      <c r="AWG249" s="325"/>
      <c r="AWH249" s="325"/>
      <c r="AWI249" s="325"/>
      <c r="AWJ249" s="325"/>
      <c r="AWK249" s="325"/>
      <c r="AWL249" s="324"/>
      <c r="AWM249" s="62"/>
      <c r="AWN249" s="62"/>
      <c r="AWO249" s="62"/>
      <c r="AWP249" s="62"/>
      <c r="AWQ249" s="62"/>
      <c r="AWR249" s="62"/>
      <c r="AWS249" s="62"/>
      <c r="AWT249" s="62"/>
      <c r="AWU249" s="62"/>
      <c r="AWV249" s="62"/>
      <c r="AWW249" s="325"/>
      <c r="AWX249" s="325"/>
      <c r="AWY249" s="325"/>
      <c r="AWZ249" s="325"/>
      <c r="AXA249" s="62"/>
      <c r="AXB249" s="325"/>
      <c r="AXC249" s="325"/>
      <c r="AXD249" s="325"/>
      <c r="AXE249" s="325"/>
      <c r="AXF249" s="62"/>
      <c r="AXG249" s="325"/>
      <c r="AXH249" s="325"/>
      <c r="AXI249" s="325"/>
      <c r="AXJ249" s="325"/>
      <c r="AXK249" s="325"/>
      <c r="AXL249" s="325"/>
      <c r="AXM249" s="325"/>
      <c r="AXN249" s="325"/>
      <c r="AXO249" s="325"/>
      <c r="AXP249" s="325"/>
      <c r="AXQ249" s="325"/>
      <c r="AXR249" s="325"/>
      <c r="AXS249" s="325"/>
      <c r="AXT249" s="325"/>
      <c r="AXU249" s="325"/>
      <c r="AXV249" s="325"/>
      <c r="AXW249" s="325"/>
      <c r="AXX249" s="324"/>
      <c r="AXY249" s="62"/>
      <c r="AXZ249" s="62"/>
      <c r="AYA249" s="62"/>
      <c r="AYB249" s="62"/>
      <c r="AYC249" s="62"/>
      <c r="AYD249" s="62"/>
      <c r="AYE249" s="62"/>
      <c r="AYF249" s="62"/>
      <c r="AYG249" s="62"/>
      <c r="AYH249" s="62"/>
      <c r="AYI249" s="325"/>
      <c r="AYJ249" s="325"/>
      <c r="AYK249" s="325"/>
      <c r="AYL249" s="325"/>
      <c r="AYM249" s="62"/>
      <c r="AYN249" s="325"/>
      <c r="AYO249" s="325"/>
      <c r="AYP249" s="325"/>
      <c r="AYQ249" s="325"/>
      <c r="AYR249" s="62"/>
      <c r="AYS249" s="325"/>
      <c r="AYT249" s="325"/>
      <c r="AYU249" s="325"/>
      <c r="AYV249" s="325"/>
      <c r="AYW249" s="325"/>
      <c r="AYX249" s="325"/>
      <c r="AYY249" s="325"/>
      <c r="AYZ249" s="325"/>
      <c r="AZA249" s="325"/>
      <c r="AZB249" s="325"/>
      <c r="AZC249" s="325"/>
      <c r="AZD249" s="325"/>
      <c r="AZE249" s="325"/>
      <c r="AZF249" s="325"/>
      <c r="AZG249" s="325"/>
      <c r="AZH249" s="325"/>
      <c r="AZI249" s="325"/>
      <c r="AZJ249" s="324"/>
      <c r="AZK249" s="62"/>
      <c r="AZL249" s="62"/>
      <c r="AZM249" s="62"/>
      <c r="AZN249" s="62"/>
      <c r="AZO249" s="62"/>
      <c r="AZP249" s="62"/>
      <c r="AZQ249" s="62"/>
      <c r="AZR249" s="62"/>
      <c r="AZS249" s="62"/>
      <c r="AZT249" s="62"/>
      <c r="AZU249" s="325"/>
      <c r="AZV249" s="325"/>
      <c r="AZW249" s="325"/>
      <c r="AZX249" s="325"/>
      <c r="AZY249" s="62"/>
      <c r="AZZ249" s="325"/>
      <c r="BAA249" s="325"/>
      <c r="BAB249" s="325"/>
      <c r="BAC249" s="325"/>
      <c r="BAD249" s="62"/>
      <c r="BAE249" s="325"/>
      <c r="BAF249" s="325"/>
      <c r="BAG249" s="325"/>
      <c r="BAH249" s="325"/>
      <c r="BAI249" s="325"/>
      <c r="BAJ249" s="325"/>
      <c r="BAK249" s="325"/>
      <c r="BAL249" s="325"/>
      <c r="BAM249" s="325"/>
      <c r="BAN249" s="325"/>
      <c r="BAO249" s="325"/>
      <c r="BAP249" s="325"/>
      <c r="BAQ249" s="325"/>
      <c r="BAR249" s="325"/>
      <c r="BAS249" s="325"/>
      <c r="BAT249" s="325"/>
      <c r="BAU249" s="325"/>
      <c r="BAV249" s="324"/>
      <c r="BAW249" s="62"/>
      <c r="BAX249" s="62"/>
      <c r="BAY249" s="62"/>
      <c r="BAZ249" s="62"/>
      <c r="BBA249" s="62"/>
      <c r="BBB249" s="62"/>
      <c r="BBC249" s="62"/>
      <c r="BBD249" s="62"/>
      <c r="BBE249" s="62"/>
      <c r="BBF249" s="62"/>
      <c r="BBG249" s="325"/>
      <c r="BBH249" s="325"/>
      <c r="BBI249" s="325"/>
      <c r="BBJ249" s="325"/>
      <c r="BBK249" s="62"/>
      <c r="BBL249" s="325"/>
      <c r="BBM249" s="325"/>
      <c r="BBN249" s="325"/>
      <c r="BBO249" s="325"/>
      <c r="BBP249" s="62"/>
      <c r="BBQ249" s="325"/>
      <c r="BBR249" s="325"/>
      <c r="BBS249" s="325"/>
      <c r="BBT249" s="325"/>
      <c r="BBU249" s="325"/>
      <c r="BBV249" s="325"/>
      <c r="BBW249" s="325"/>
      <c r="BBX249" s="325"/>
      <c r="BBY249" s="325"/>
      <c r="BBZ249" s="325"/>
      <c r="BCA249" s="325"/>
      <c r="BCB249" s="325"/>
      <c r="BCC249" s="325"/>
      <c r="BCD249" s="325"/>
      <c r="BCE249" s="325"/>
      <c r="BCF249" s="325"/>
      <c r="BCG249" s="325"/>
      <c r="BCH249" s="324"/>
      <c r="BCI249" s="62"/>
      <c r="BCJ249" s="62"/>
      <c r="BCK249" s="62"/>
      <c r="BCL249" s="62"/>
      <c r="BCM249" s="62"/>
      <c r="BCN249" s="62"/>
      <c r="BCO249" s="62"/>
      <c r="BCP249" s="62"/>
      <c r="BCQ249" s="62"/>
      <c r="BCR249" s="62"/>
      <c r="BCS249" s="325"/>
      <c r="BCT249" s="325"/>
      <c r="BCU249" s="325"/>
      <c r="BCV249" s="325"/>
      <c r="BCW249" s="62"/>
      <c r="BCX249" s="325"/>
      <c r="BCY249" s="325"/>
      <c r="BCZ249" s="325"/>
      <c r="BDA249" s="325"/>
      <c r="BDB249" s="62"/>
      <c r="BDC249" s="325"/>
      <c r="BDD249" s="325"/>
      <c r="BDE249" s="325"/>
      <c r="BDF249" s="325"/>
      <c r="BDG249" s="325"/>
      <c r="BDH249" s="325"/>
      <c r="BDI249" s="325"/>
      <c r="BDJ249" s="325"/>
      <c r="BDK249" s="325"/>
      <c r="BDL249" s="325"/>
      <c r="BDM249" s="325"/>
      <c r="BDN249" s="325"/>
      <c r="BDO249" s="325"/>
      <c r="BDP249" s="325"/>
      <c r="BDQ249" s="325"/>
      <c r="BDR249" s="325"/>
      <c r="BDS249" s="325"/>
      <c r="BDT249" s="324"/>
      <c r="BDU249" s="62"/>
      <c r="BDV249" s="62"/>
      <c r="BDW249" s="62"/>
      <c r="BDX249" s="62"/>
      <c r="BDY249" s="62"/>
      <c r="BDZ249" s="62"/>
      <c r="BEA249" s="62"/>
      <c r="BEB249" s="62"/>
      <c r="BEC249" s="62"/>
      <c r="BED249" s="62"/>
      <c r="BEE249" s="325"/>
      <c r="BEF249" s="325"/>
      <c r="BEG249" s="325"/>
      <c r="BEH249" s="325"/>
      <c r="BEI249" s="62"/>
      <c r="BEJ249" s="325"/>
      <c r="BEK249" s="325"/>
      <c r="BEL249" s="325"/>
      <c r="BEM249" s="325"/>
      <c r="BEN249" s="62"/>
      <c r="BEO249" s="325"/>
      <c r="BEP249" s="325"/>
      <c r="BEQ249" s="325"/>
      <c r="BER249" s="325"/>
      <c r="BES249" s="325"/>
      <c r="BET249" s="325"/>
      <c r="BEU249" s="325"/>
      <c r="BEV249" s="325"/>
      <c r="BEW249" s="325"/>
      <c r="BEX249" s="325"/>
      <c r="BEY249" s="325"/>
      <c r="BEZ249" s="325"/>
      <c r="BFA249" s="325"/>
      <c r="BFB249" s="325"/>
      <c r="BFC249" s="325"/>
      <c r="BFD249" s="325"/>
      <c r="BFE249" s="325"/>
      <c r="BFF249" s="324"/>
      <c r="BFG249" s="62"/>
      <c r="BFH249" s="62"/>
      <c r="BFI249" s="62"/>
      <c r="BFJ249" s="62"/>
      <c r="BFK249" s="62"/>
      <c r="BFL249" s="62"/>
      <c r="BFM249" s="62"/>
      <c r="BFN249" s="62"/>
      <c r="BFO249" s="62"/>
      <c r="BFP249" s="62"/>
      <c r="BFQ249" s="325"/>
      <c r="BFR249" s="325"/>
      <c r="BFS249" s="325"/>
      <c r="BFT249" s="325"/>
      <c r="BFU249" s="62"/>
      <c r="BFV249" s="325"/>
      <c r="BFW249" s="325"/>
      <c r="BFX249" s="325"/>
      <c r="BFY249" s="325"/>
      <c r="BFZ249" s="62"/>
      <c r="BGA249" s="325"/>
      <c r="BGB249" s="325"/>
      <c r="BGC249" s="325"/>
      <c r="BGD249" s="325"/>
      <c r="BGE249" s="325"/>
      <c r="BGF249" s="325"/>
      <c r="BGG249" s="325"/>
      <c r="BGH249" s="325"/>
      <c r="BGI249" s="325"/>
      <c r="BGJ249" s="325"/>
      <c r="BGK249" s="325"/>
      <c r="BGL249" s="325"/>
      <c r="BGM249" s="325"/>
      <c r="BGN249" s="325"/>
      <c r="BGO249" s="325"/>
      <c r="BGP249" s="325"/>
      <c r="BGQ249" s="325"/>
      <c r="BGR249" s="324"/>
      <c r="BGS249" s="62"/>
      <c r="BGT249" s="62"/>
      <c r="BGU249" s="62"/>
      <c r="BGV249" s="62"/>
      <c r="BGW249" s="62"/>
      <c r="BGX249" s="62"/>
      <c r="BGY249" s="62"/>
      <c r="BGZ249" s="62"/>
      <c r="BHA249" s="62"/>
      <c r="BHB249" s="62"/>
      <c r="BHC249" s="325"/>
      <c r="BHD249" s="325"/>
      <c r="BHE249" s="325"/>
      <c r="BHF249" s="325"/>
      <c r="BHG249" s="62"/>
      <c r="BHH249" s="325"/>
      <c r="BHI249" s="325"/>
      <c r="BHJ249" s="325"/>
      <c r="BHK249" s="325"/>
      <c r="BHL249" s="62"/>
      <c r="BHM249" s="325"/>
      <c r="BHN249" s="325"/>
      <c r="BHO249" s="325"/>
      <c r="BHP249" s="325"/>
      <c r="BHQ249" s="325"/>
      <c r="BHR249" s="325"/>
      <c r="BHS249" s="325"/>
      <c r="BHT249" s="325"/>
      <c r="BHU249" s="325"/>
      <c r="BHV249" s="325"/>
      <c r="BHW249" s="325"/>
      <c r="BHX249" s="325"/>
      <c r="BHY249" s="325"/>
      <c r="BHZ249" s="325"/>
      <c r="BIA249" s="325"/>
      <c r="BIB249" s="325"/>
      <c r="BIC249" s="325"/>
      <c r="BID249" s="324"/>
      <c r="BIE249" s="62"/>
      <c r="BIF249" s="62"/>
      <c r="BIG249" s="62"/>
      <c r="BIH249" s="62"/>
      <c r="BII249" s="62"/>
      <c r="BIJ249" s="62"/>
      <c r="BIK249" s="62"/>
      <c r="BIL249" s="62"/>
      <c r="BIM249" s="62"/>
      <c r="BIN249" s="62"/>
      <c r="BIO249" s="325"/>
      <c r="BIP249" s="325"/>
      <c r="BIQ249" s="325"/>
      <c r="BIR249" s="325"/>
      <c r="BIS249" s="62"/>
      <c r="BIT249" s="325"/>
      <c r="BIU249" s="325"/>
      <c r="BIV249" s="325"/>
      <c r="BIW249" s="325"/>
      <c r="BIX249" s="62"/>
      <c r="BIY249" s="325"/>
      <c r="BIZ249" s="325"/>
      <c r="BJA249" s="325"/>
      <c r="BJB249" s="325"/>
      <c r="BJC249" s="325"/>
      <c r="BJD249" s="325"/>
      <c r="BJE249" s="325"/>
      <c r="BJF249" s="325"/>
      <c r="BJG249" s="325"/>
      <c r="BJH249" s="325"/>
      <c r="BJI249" s="325"/>
      <c r="BJJ249" s="325"/>
      <c r="BJK249" s="325"/>
      <c r="BJL249" s="325"/>
      <c r="BJM249" s="325"/>
      <c r="BJN249" s="325"/>
      <c r="BJO249" s="325"/>
      <c r="BJP249" s="324"/>
      <c r="BJQ249" s="62"/>
      <c r="BJR249" s="62"/>
      <c r="BJS249" s="62"/>
      <c r="BJT249" s="62"/>
      <c r="BJU249" s="62"/>
      <c r="BJV249" s="62"/>
      <c r="BJW249" s="62"/>
      <c r="BJX249" s="62"/>
      <c r="BJY249" s="62"/>
      <c r="BJZ249" s="62"/>
      <c r="BKA249" s="325"/>
      <c r="BKB249" s="325"/>
      <c r="BKC249" s="325"/>
      <c r="BKD249" s="325"/>
      <c r="BKE249" s="62"/>
      <c r="BKF249" s="325"/>
      <c r="BKG249" s="325"/>
      <c r="BKH249" s="325"/>
      <c r="BKI249" s="325"/>
      <c r="BKJ249" s="62"/>
      <c r="BKK249" s="325"/>
      <c r="BKL249" s="325"/>
      <c r="BKM249" s="325"/>
      <c r="BKN249" s="325"/>
      <c r="BKO249" s="325"/>
      <c r="BKP249" s="325"/>
      <c r="BKQ249" s="325"/>
      <c r="BKR249" s="325"/>
      <c r="BKS249" s="325"/>
      <c r="BKT249" s="325"/>
      <c r="BKU249" s="325"/>
      <c r="BKV249" s="325"/>
      <c r="BKW249" s="325"/>
      <c r="BKX249" s="325"/>
      <c r="BKY249" s="325"/>
      <c r="BKZ249" s="325"/>
      <c r="BLA249" s="325"/>
      <c r="BLB249" s="324"/>
      <c r="BLC249" s="62"/>
      <c r="BLD249" s="62"/>
      <c r="BLE249" s="62"/>
      <c r="BLF249" s="62"/>
      <c r="BLG249" s="62"/>
      <c r="BLH249" s="62"/>
      <c r="BLI249" s="62"/>
      <c r="BLJ249" s="62"/>
      <c r="BLK249" s="62"/>
      <c r="BLL249" s="62"/>
      <c r="BLM249" s="325"/>
      <c r="BLN249" s="325"/>
      <c r="BLO249" s="325"/>
      <c r="BLP249" s="325"/>
      <c r="BLQ249" s="62"/>
      <c r="BLR249" s="325"/>
      <c r="BLS249" s="325"/>
      <c r="BLT249" s="325"/>
      <c r="BLU249" s="325"/>
      <c r="BLV249" s="62"/>
      <c r="BLW249" s="325"/>
      <c r="BLX249" s="325"/>
      <c r="BLY249" s="325"/>
      <c r="BLZ249" s="325"/>
      <c r="BMA249" s="325"/>
      <c r="BMB249" s="325"/>
      <c r="BMC249" s="325"/>
      <c r="BMD249" s="325"/>
      <c r="BME249" s="325"/>
      <c r="BMF249" s="325"/>
      <c r="BMG249" s="325"/>
      <c r="BMH249" s="325"/>
      <c r="BMI249" s="325"/>
      <c r="BMJ249" s="325"/>
      <c r="BMK249" s="325"/>
      <c r="BML249" s="325"/>
      <c r="BMM249" s="325"/>
      <c r="BMN249" s="324"/>
      <c r="BMO249" s="62"/>
      <c r="BMP249" s="62"/>
      <c r="BMQ249" s="62"/>
      <c r="BMR249" s="62"/>
      <c r="BMS249" s="62"/>
      <c r="BMT249" s="62"/>
      <c r="BMU249" s="62"/>
      <c r="BMV249" s="62"/>
      <c r="BMW249" s="62"/>
      <c r="BMX249" s="62"/>
      <c r="BMY249" s="325"/>
      <c r="BMZ249" s="325"/>
      <c r="BNA249" s="325"/>
      <c r="BNB249" s="325"/>
      <c r="BNC249" s="62"/>
      <c r="BND249" s="325"/>
      <c r="BNE249" s="325"/>
      <c r="BNF249" s="325"/>
      <c r="BNG249" s="325"/>
      <c r="BNH249" s="62"/>
      <c r="BNI249" s="325"/>
      <c r="BNJ249" s="325"/>
      <c r="BNK249" s="325"/>
      <c r="BNL249" s="325"/>
      <c r="BNM249" s="325"/>
      <c r="BNN249" s="325"/>
      <c r="BNO249" s="325"/>
      <c r="BNP249" s="325"/>
      <c r="BNQ249" s="325"/>
      <c r="BNR249" s="325"/>
      <c r="BNS249" s="325"/>
      <c r="BNT249" s="325"/>
      <c r="BNU249" s="325"/>
      <c r="BNV249" s="325"/>
      <c r="BNW249" s="325"/>
      <c r="BNX249" s="325"/>
      <c r="BNY249" s="325"/>
      <c r="BNZ249" s="324"/>
      <c r="BOA249" s="62"/>
      <c r="BOB249" s="62"/>
      <c r="BOC249" s="62"/>
      <c r="BOD249" s="62"/>
      <c r="BOE249" s="62"/>
      <c r="BOF249" s="62"/>
      <c r="BOG249" s="62"/>
      <c r="BOH249" s="62"/>
      <c r="BOI249" s="62"/>
      <c r="BOJ249" s="62"/>
      <c r="BOK249" s="325"/>
      <c r="BOL249" s="325"/>
      <c r="BOM249" s="325"/>
      <c r="BON249" s="325"/>
      <c r="BOO249" s="62"/>
      <c r="BOP249" s="325"/>
      <c r="BOQ249" s="325"/>
      <c r="BOR249" s="325"/>
      <c r="BOS249" s="325"/>
      <c r="BOT249" s="62"/>
      <c r="BOU249" s="325"/>
      <c r="BOV249" s="325"/>
      <c r="BOW249" s="325"/>
      <c r="BOX249" s="325"/>
      <c r="BOY249" s="325"/>
      <c r="BOZ249" s="325"/>
      <c r="BPA249" s="325"/>
      <c r="BPB249" s="325"/>
      <c r="BPC249" s="325"/>
      <c r="BPD249" s="325"/>
      <c r="BPE249" s="325"/>
      <c r="BPF249" s="325"/>
      <c r="BPG249" s="325"/>
      <c r="BPH249" s="325"/>
      <c r="BPI249" s="325"/>
      <c r="BPJ249" s="325"/>
      <c r="BPK249" s="325"/>
      <c r="BPL249" s="324"/>
      <c r="BPM249" s="62"/>
      <c r="BPN249" s="62"/>
      <c r="BPO249" s="62"/>
      <c r="BPP249" s="62"/>
      <c r="BPQ249" s="62"/>
      <c r="BPR249" s="62"/>
      <c r="BPS249" s="62"/>
      <c r="BPT249" s="62"/>
      <c r="BPU249" s="62"/>
      <c r="BPV249" s="62"/>
      <c r="BPW249" s="325"/>
      <c r="BPX249" s="325"/>
      <c r="BPY249" s="325"/>
      <c r="BPZ249" s="325"/>
      <c r="BQA249" s="62"/>
      <c r="BQB249" s="325"/>
      <c r="BQC249" s="325"/>
      <c r="BQD249" s="325"/>
      <c r="BQE249" s="325"/>
      <c r="BQF249" s="62"/>
      <c r="BQG249" s="325"/>
      <c r="BQH249" s="325"/>
      <c r="BQI249" s="325"/>
      <c r="BQJ249" s="325"/>
      <c r="BQK249" s="325"/>
      <c r="BQL249" s="325"/>
      <c r="BQM249" s="325"/>
      <c r="BQN249" s="325"/>
      <c r="BQO249" s="325"/>
      <c r="BQP249" s="325"/>
      <c r="BQQ249" s="325"/>
      <c r="BQR249" s="325"/>
      <c r="BQS249" s="325"/>
      <c r="BQT249" s="325"/>
      <c r="BQU249" s="325"/>
      <c r="BQV249" s="325"/>
      <c r="BQW249" s="325"/>
      <c r="BQX249" s="324"/>
      <c r="BQY249" s="62"/>
      <c r="BQZ249" s="62"/>
      <c r="BRA249" s="62"/>
      <c r="BRB249" s="62"/>
      <c r="BRC249" s="62"/>
      <c r="BRD249" s="62"/>
      <c r="BRE249" s="62"/>
      <c r="BRF249" s="62"/>
      <c r="BRG249" s="62"/>
      <c r="BRH249" s="62"/>
      <c r="BRI249" s="325"/>
      <c r="BRJ249" s="325"/>
      <c r="BRK249" s="325"/>
      <c r="BRL249" s="325"/>
      <c r="BRM249" s="62"/>
      <c r="BRN249" s="325"/>
      <c r="BRO249" s="325"/>
      <c r="BRP249" s="325"/>
      <c r="BRQ249" s="325"/>
      <c r="BRR249" s="62"/>
      <c r="BRS249" s="325"/>
      <c r="BRT249" s="325"/>
      <c r="BRU249" s="325"/>
      <c r="BRV249" s="325"/>
      <c r="BRW249" s="325"/>
      <c r="BRX249" s="325"/>
      <c r="BRY249" s="325"/>
      <c r="BRZ249" s="325"/>
      <c r="BSA249" s="325"/>
      <c r="BSB249" s="325"/>
      <c r="BSC249" s="325"/>
      <c r="BSD249" s="325"/>
      <c r="BSE249" s="325"/>
      <c r="BSF249" s="325"/>
      <c r="BSG249" s="325"/>
      <c r="BSH249" s="325"/>
      <c r="BSI249" s="325"/>
      <c r="BSJ249" s="324"/>
      <c r="BSK249" s="62"/>
      <c r="BSL249" s="62"/>
      <c r="BSM249" s="62"/>
      <c r="BSN249" s="62"/>
      <c r="BSO249" s="62"/>
      <c r="BSP249" s="62"/>
      <c r="BSQ249" s="62"/>
      <c r="BSR249" s="62"/>
      <c r="BSS249" s="62"/>
      <c r="BST249" s="62"/>
      <c r="BSU249" s="325"/>
      <c r="BSV249" s="325"/>
      <c r="BSW249" s="325"/>
      <c r="BSX249" s="325"/>
      <c r="BSY249" s="62"/>
      <c r="BSZ249" s="325"/>
      <c r="BTA249" s="325"/>
      <c r="BTB249" s="325"/>
      <c r="BTC249" s="325"/>
      <c r="BTD249" s="62"/>
      <c r="BTE249" s="325"/>
      <c r="BTF249" s="325"/>
      <c r="BTG249" s="325"/>
      <c r="BTH249" s="325"/>
      <c r="BTI249" s="325"/>
      <c r="BTJ249" s="325"/>
      <c r="BTK249" s="325"/>
      <c r="BTL249" s="325"/>
      <c r="BTM249" s="325"/>
      <c r="BTN249" s="325"/>
      <c r="BTO249" s="325"/>
      <c r="BTP249" s="325"/>
      <c r="BTQ249" s="325"/>
      <c r="BTR249" s="325"/>
      <c r="BTS249" s="325"/>
      <c r="BTT249" s="325"/>
      <c r="BTU249" s="325"/>
      <c r="BTV249" s="324"/>
      <c r="BTW249" s="62"/>
      <c r="BTX249" s="62"/>
      <c r="BTY249" s="62"/>
      <c r="BTZ249" s="62"/>
      <c r="BUA249" s="62"/>
      <c r="BUB249" s="62"/>
      <c r="BUC249" s="62"/>
      <c r="BUD249" s="62"/>
      <c r="BUE249" s="62"/>
      <c r="BUF249" s="62"/>
      <c r="BUG249" s="325"/>
      <c r="BUH249" s="325"/>
      <c r="BUI249" s="325"/>
      <c r="BUJ249" s="325"/>
      <c r="BUK249" s="62"/>
      <c r="BUL249" s="325"/>
      <c r="BUM249" s="325"/>
      <c r="BUN249" s="325"/>
      <c r="BUO249" s="325"/>
      <c r="BUP249" s="62"/>
      <c r="BUQ249" s="325"/>
      <c r="BUR249" s="325"/>
      <c r="BUS249" s="325"/>
      <c r="BUT249" s="325"/>
      <c r="BUU249" s="325"/>
      <c r="BUV249" s="325"/>
      <c r="BUW249" s="325"/>
      <c r="BUX249" s="325"/>
      <c r="BUY249" s="325"/>
      <c r="BUZ249" s="325"/>
      <c r="BVA249" s="325"/>
      <c r="BVB249" s="325"/>
      <c r="BVC249" s="325"/>
      <c r="BVD249" s="325"/>
      <c r="BVE249" s="325"/>
      <c r="BVF249" s="325"/>
      <c r="BVG249" s="325"/>
      <c r="BVH249" s="324"/>
      <c r="BVI249" s="62"/>
      <c r="BVJ249" s="62"/>
      <c r="BVK249" s="62"/>
      <c r="BVL249" s="62"/>
      <c r="BVM249" s="62"/>
      <c r="BVN249" s="62"/>
      <c r="BVO249" s="62"/>
      <c r="BVP249" s="62"/>
      <c r="BVQ249" s="62"/>
      <c r="BVR249" s="62"/>
      <c r="BVS249" s="325"/>
      <c r="BVT249" s="325"/>
      <c r="BVU249" s="325"/>
      <c r="BVV249" s="325"/>
      <c r="BVW249" s="62"/>
      <c r="BVX249" s="325"/>
      <c r="BVY249" s="325"/>
      <c r="BVZ249" s="325"/>
      <c r="BWA249" s="325"/>
      <c r="BWB249" s="62"/>
      <c r="BWC249" s="325"/>
      <c r="BWD249" s="325"/>
      <c r="BWE249" s="325"/>
      <c r="BWF249" s="325"/>
      <c r="BWG249" s="325"/>
      <c r="BWH249" s="325"/>
      <c r="BWI249" s="325"/>
      <c r="BWJ249" s="325"/>
      <c r="BWK249" s="325"/>
      <c r="BWL249" s="325"/>
      <c r="BWM249" s="325"/>
      <c r="BWN249" s="325"/>
      <c r="BWO249" s="325"/>
      <c r="BWP249" s="325"/>
      <c r="BWQ249" s="325"/>
      <c r="BWR249" s="325"/>
      <c r="BWS249" s="325"/>
      <c r="BWT249" s="324"/>
      <c r="BWU249" s="62"/>
      <c r="BWV249" s="62"/>
      <c r="BWW249" s="62"/>
      <c r="BWX249" s="62"/>
      <c r="BWY249" s="62"/>
      <c r="BWZ249" s="62"/>
      <c r="BXA249" s="62"/>
      <c r="BXB249" s="62"/>
      <c r="BXC249" s="62"/>
      <c r="BXD249" s="62"/>
      <c r="BXE249" s="325"/>
      <c r="BXF249" s="325"/>
      <c r="BXG249" s="325"/>
      <c r="BXH249" s="325"/>
      <c r="BXI249" s="62"/>
      <c r="BXJ249" s="325"/>
      <c r="BXK249" s="325"/>
      <c r="BXL249" s="325"/>
      <c r="BXM249" s="325"/>
      <c r="BXN249" s="62"/>
      <c r="BXO249" s="325"/>
      <c r="BXP249" s="325"/>
      <c r="BXQ249" s="325"/>
      <c r="BXR249" s="325"/>
      <c r="BXS249" s="325"/>
      <c r="BXT249" s="325"/>
      <c r="BXU249" s="325"/>
      <c r="BXV249" s="325"/>
      <c r="BXW249" s="325"/>
      <c r="BXX249" s="325"/>
      <c r="BXY249" s="325"/>
      <c r="BXZ249" s="325"/>
      <c r="BYA249" s="325"/>
      <c r="BYB249" s="325"/>
      <c r="BYC249" s="325"/>
      <c r="BYD249" s="325"/>
      <c r="BYE249" s="325"/>
      <c r="BYF249" s="324"/>
      <c r="BYG249" s="62"/>
      <c r="BYH249" s="62"/>
      <c r="BYI249" s="62"/>
      <c r="BYJ249" s="62"/>
      <c r="BYK249" s="62"/>
      <c r="BYL249" s="62"/>
      <c r="BYM249" s="62"/>
      <c r="BYN249" s="62"/>
      <c r="BYO249" s="62"/>
      <c r="BYP249" s="62"/>
      <c r="BYQ249" s="325"/>
      <c r="BYR249" s="325"/>
      <c r="BYS249" s="325"/>
      <c r="BYT249" s="325"/>
      <c r="BYU249" s="62"/>
      <c r="BYV249" s="325"/>
      <c r="BYW249" s="325"/>
      <c r="BYX249" s="325"/>
      <c r="BYY249" s="325"/>
      <c r="BYZ249" s="62"/>
      <c r="BZA249" s="325"/>
      <c r="BZB249" s="325"/>
      <c r="BZC249" s="325"/>
      <c r="BZD249" s="325"/>
      <c r="BZE249" s="325"/>
      <c r="BZF249" s="325"/>
      <c r="BZG249" s="325"/>
      <c r="BZH249" s="325"/>
      <c r="BZI249" s="325"/>
      <c r="BZJ249" s="325"/>
      <c r="BZK249" s="325"/>
      <c r="BZL249" s="325"/>
      <c r="BZM249" s="325"/>
      <c r="BZN249" s="325"/>
      <c r="BZO249" s="325"/>
      <c r="BZP249" s="325"/>
      <c r="BZQ249" s="325"/>
      <c r="BZR249" s="324"/>
      <c r="BZS249" s="62"/>
      <c r="BZT249" s="62"/>
      <c r="BZU249" s="62"/>
      <c r="BZV249" s="62"/>
      <c r="BZW249" s="62"/>
      <c r="BZX249" s="62"/>
      <c r="BZY249" s="62"/>
      <c r="BZZ249" s="62"/>
      <c r="CAA249" s="62"/>
      <c r="CAB249" s="62"/>
      <c r="CAC249" s="325"/>
      <c r="CAD249" s="325"/>
      <c r="CAE249" s="325"/>
      <c r="CAF249" s="325"/>
      <c r="CAG249" s="62"/>
      <c r="CAH249" s="325"/>
      <c r="CAI249" s="325"/>
      <c r="CAJ249" s="325"/>
      <c r="CAK249" s="325"/>
      <c r="CAL249" s="62"/>
      <c r="CAM249" s="325"/>
      <c r="CAN249" s="325"/>
      <c r="CAO249" s="325"/>
      <c r="CAP249" s="325"/>
      <c r="CAQ249" s="325"/>
      <c r="CAR249" s="325"/>
      <c r="CAS249" s="325"/>
      <c r="CAT249" s="325"/>
      <c r="CAU249" s="325"/>
      <c r="CAV249" s="325"/>
      <c r="CAW249" s="325"/>
      <c r="CAX249" s="325"/>
      <c r="CAY249" s="325"/>
      <c r="CAZ249" s="325"/>
      <c r="CBA249" s="325"/>
      <c r="CBB249" s="325"/>
      <c r="CBC249" s="325"/>
      <c r="CBD249" s="324"/>
      <c r="CBE249" s="62"/>
      <c r="CBF249" s="62"/>
      <c r="CBG249" s="62"/>
      <c r="CBH249" s="62"/>
      <c r="CBI249" s="62"/>
      <c r="CBJ249" s="62"/>
      <c r="CBK249" s="62"/>
      <c r="CBL249" s="62"/>
      <c r="CBM249" s="62"/>
      <c r="CBN249" s="62"/>
      <c r="CBO249" s="325"/>
      <c r="CBP249" s="325"/>
      <c r="CBQ249" s="325"/>
      <c r="CBR249" s="325"/>
      <c r="CBS249" s="62"/>
      <c r="CBT249" s="325"/>
      <c r="CBU249" s="325"/>
      <c r="CBV249" s="325"/>
      <c r="CBW249" s="325"/>
      <c r="CBX249" s="62"/>
      <c r="CBY249" s="325"/>
      <c r="CBZ249" s="325"/>
      <c r="CCA249" s="325"/>
      <c r="CCB249" s="325"/>
      <c r="CCC249" s="325"/>
      <c r="CCD249" s="325"/>
      <c r="CCE249" s="325"/>
      <c r="CCF249" s="325"/>
      <c r="CCG249" s="325"/>
      <c r="CCH249" s="325"/>
      <c r="CCI249" s="325"/>
      <c r="CCJ249" s="325"/>
      <c r="CCK249" s="325"/>
      <c r="CCL249" s="325"/>
      <c r="CCM249" s="325"/>
      <c r="CCN249" s="325"/>
      <c r="CCO249" s="325"/>
      <c r="CCP249" s="324"/>
      <c r="CCQ249" s="62"/>
      <c r="CCR249" s="62"/>
      <c r="CCS249" s="62"/>
      <c r="CCT249" s="62"/>
      <c r="CCU249" s="62"/>
      <c r="CCV249" s="62"/>
      <c r="CCW249" s="62"/>
      <c r="CCX249" s="62"/>
      <c r="CCY249" s="62"/>
      <c r="CCZ249" s="62"/>
      <c r="CDA249" s="325"/>
      <c r="CDB249" s="325"/>
      <c r="CDC249" s="325"/>
      <c r="CDD249" s="325"/>
      <c r="CDE249" s="62"/>
      <c r="CDF249" s="325"/>
      <c r="CDG249" s="325"/>
      <c r="CDH249" s="325"/>
      <c r="CDI249" s="325"/>
      <c r="CDJ249" s="62"/>
      <c r="CDK249" s="325"/>
      <c r="CDL249" s="325"/>
      <c r="CDM249" s="325"/>
      <c r="CDN249" s="325"/>
      <c r="CDO249" s="325"/>
      <c r="CDP249" s="325"/>
      <c r="CDQ249" s="325"/>
      <c r="CDR249" s="325"/>
      <c r="CDS249" s="325"/>
      <c r="CDT249" s="325"/>
      <c r="CDU249" s="325"/>
      <c r="CDV249" s="325"/>
      <c r="CDW249" s="325"/>
      <c r="CDX249" s="325"/>
      <c r="CDY249" s="325"/>
      <c r="CDZ249" s="325"/>
      <c r="CEA249" s="325"/>
      <c r="CEB249" s="324"/>
      <c r="CEC249" s="62"/>
      <c r="CED249" s="62"/>
      <c r="CEE249" s="62"/>
      <c r="CEF249" s="62"/>
      <c r="CEG249" s="62"/>
      <c r="CEH249" s="62"/>
      <c r="CEI249" s="62"/>
      <c r="CEJ249" s="62"/>
      <c r="CEK249" s="62"/>
      <c r="CEL249" s="62"/>
      <c r="CEM249" s="325"/>
      <c r="CEN249" s="325"/>
      <c r="CEO249" s="325"/>
      <c r="CEP249" s="325"/>
      <c r="CEQ249" s="62"/>
      <c r="CER249" s="325"/>
      <c r="CES249" s="325"/>
      <c r="CET249" s="325"/>
      <c r="CEU249" s="325"/>
      <c r="CEV249" s="62"/>
      <c r="CEW249" s="325"/>
      <c r="CEX249" s="325"/>
      <c r="CEY249" s="325"/>
      <c r="CEZ249" s="325"/>
      <c r="CFA249" s="325"/>
      <c r="CFB249" s="325"/>
      <c r="CFC249" s="325"/>
      <c r="CFD249" s="325"/>
      <c r="CFE249" s="325"/>
      <c r="CFF249" s="325"/>
      <c r="CFG249" s="325"/>
      <c r="CFH249" s="325"/>
      <c r="CFI249" s="325"/>
      <c r="CFJ249" s="325"/>
      <c r="CFK249" s="325"/>
      <c r="CFL249" s="325"/>
      <c r="CFM249" s="325"/>
      <c r="CFN249" s="324"/>
      <c r="CFO249" s="62"/>
      <c r="CFP249" s="62"/>
      <c r="CFQ249" s="62"/>
      <c r="CFR249" s="62"/>
      <c r="CFS249" s="62"/>
      <c r="CFT249" s="62"/>
      <c r="CFU249" s="62"/>
      <c r="CFV249" s="62"/>
      <c r="CFW249" s="62"/>
      <c r="CFX249" s="62"/>
      <c r="CFY249" s="325"/>
      <c r="CFZ249" s="325"/>
      <c r="CGA249" s="325"/>
      <c r="CGB249" s="325"/>
      <c r="CGC249" s="62"/>
      <c r="CGD249" s="325"/>
      <c r="CGE249" s="325"/>
      <c r="CGF249" s="325"/>
      <c r="CGG249" s="325"/>
      <c r="CGH249" s="62"/>
      <c r="CGI249" s="325"/>
      <c r="CGJ249" s="325"/>
      <c r="CGK249" s="325"/>
      <c r="CGL249" s="325"/>
      <c r="CGM249" s="325"/>
      <c r="CGN249" s="325"/>
      <c r="CGO249" s="325"/>
      <c r="CGP249" s="325"/>
      <c r="CGQ249" s="325"/>
      <c r="CGR249" s="325"/>
      <c r="CGS249" s="325"/>
      <c r="CGT249" s="325"/>
      <c r="CGU249" s="325"/>
      <c r="CGV249" s="325"/>
      <c r="CGW249" s="325"/>
      <c r="CGX249" s="325"/>
      <c r="CGY249" s="325"/>
      <c r="CGZ249" s="324"/>
      <c r="CHA249" s="62"/>
      <c r="CHB249" s="62"/>
      <c r="CHC249" s="62"/>
      <c r="CHD249" s="62"/>
      <c r="CHE249" s="62"/>
      <c r="CHF249" s="62"/>
      <c r="CHG249" s="62"/>
      <c r="CHH249" s="62"/>
      <c r="CHI249" s="62"/>
      <c r="CHJ249" s="62"/>
      <c r="CHK249" s="325"/>
      <c r="CHL249" s="325"/>
      <c r="CHM249" s="325"/>
      <c r="CHN249" s="325"/>
      <c r="CHO249" s="62"/>
      <c r="CHP249" s="325"/>
      <c r="CHQ249" s="325"/>
      <c r="CHR249" s="325"/>
      <c r="CHS249" s="325"/>
      <c r="CHT249" s="62"/>
      <c r="CHU249" s="325"/>
      <c r="CHV249" s="325"/>
      <c r="CHW249" s="325"/>
      <c r="CHX249" s="325"/>
      <c r="CHY249" s="325"/>
      <c r="CHZ249" s="325"/>
      <c r="CIA249" s="325"/>
      <c r="CIB249" s="325"/>
      <c r="CIC249" s="325"/>
      <c r="CID249" s="325"/>
      <c r="CIE249" s="325"/>
      <c r="CIF249" s="325"/>
      <c r="CIG249" s="325"/>
      <c r="CIH249" s="325"/>
      <c r="CII249" s="325"/>
      <c r="CIJ249" s="325"/>
      <c r="CIK249" s="325"/>
      <c r="CIL249" s="324"/>
      <c r="CIM249" s="62"/>
      <c r="CIN249" s="62"/>
      <c r="CIO249" s="62"/>
      <c r="CIP249" s="62"/>
      <c r="CIQ249" s="62"/>
      <c r="CIR249" s="62"/>
      <c r="CIS249" s="62"/>
      <c r="CIT249" s="62"/>
      <c r="CIU249" s="62"/>
      <c r="CIV249" s="62"/>
      <c r="CIW249" s="325"/>
      <c r="CIX249" s="325"/>
      <c r="CIY249" s="325"/>
      <c r="CIZ249" s="325"/>
      <c r="CJA249" s="62"/>
      <c r="CJB249" s="325"/>
      <c r="CJC249" s="325"/>
      <c r="CJD249" s="325"/>
      <c r="CJE249" s="325"/>
      <c r="CJF249" s="62"/>
      <c r="CJG249" s="325"/>
      <c r="CJH249" s="325"/>
      <c r="CJI249" s="325"/>
      <c r="CJJ249" s="325"/>
      <c r="CJK249" s="325"/>
      <c r="CJL249" s="325"/>
      <c r="CJM249" s="325"/>
      <c r="CJN249" s="325"/>
      <c r="CJO249" s="325"/>
      <c r="CJP249" s="325"/>
      <c r="CJQ249" s="325"/>
      <c r="CJR249" s="325"/>
      <c r="CJS249" s="325"/>
      <c r="CJT249" s="325"/>
      <c r="CJU249" s="325"/>
      <c r="CJV249" s="325"/>
      <c r="CJW249" s="325"/>
      <c r="CJX249" s="324"/>
      <c r="CJY249" s="62"/>
      <c r="CJZ249" s="62"/>
      <c r="CKA249" s="62"/>
      <c r="CKB249" s="62"/>
      <c r="CKC249" s="62"/>
      <c r="CKD249" s="62"/>
      <c r="CKE249" s="62"/>
      <c r="CKF249" s="62"/>
      <c r="CKG249" s="62"/>
      <c r="CKH249" s="62"/>
      <c r="CKI249" s="325"/>
      <c r="CKJ249" s="325"/>
      <c r="CKK249" s="325"/>
      <c r="CKL249" s="325"/>
      <c r="CKM249" s="62"/>
      <c r="CKN249" s="325"/>
      <c r="CKO249" s="325"/>
      <c r="CKP249" s="325"/>
      <c r="CKQ249" s="325"/>
      <c r="CKR249" s="62"/>
      <c r="CKS249" s="325"/>
      <c r="CKT249" s="325"/>
      <c r="CKU249" s="325"/>
      <c r="CKV249" s="325"/>
      <c r="CKW249" s="325"/>
      <c r="CKX249" s="325"/>
      <c r="CKY249" s="325"/>
      <c r="CKZ249" s="325"/>
      <c r="CLA249" s="325"/>
      <c r="CLB249" s="325"/>
      <c r="CLC249" s="325"/>
      <c r="CLD249" s="325"/>
      <c r="CLE249" s="325"/>
      <c r="CLF249" s="325"/>
      <c r="CLG249" s="325"/>
      <c r="CLH249" s="325"/>
      <c r="CLI249" s="325"/>
      <c r="CLJ249" s="324"/>
      <c r="CLK249" s="62"/>
      <c r="CLL249" s="62"/>
      <c r="CLM249" s="62"/>
      <c r="CLN249" s="62"/>
      <c r="CLO249" s="62"/>
      <c r="CLP249" s="62"/>
      <c r="CLQ249" s="62"/>
      <c r="CLR249" s="62"/>
      <c r="CLS249" s="62"/>
      <c r="CLT249" s="62"/>
      <c r="CLU249" s="325"/>
      <c r="CLV249" s="325"/>
      <c r="CLW249" s="325"/>
      <c r="CLX249" s="325"/>
      <c r="CLY249" s="62"/>
      <c r="CLZ249" s="325"/>
      <c r="CMA249" s="325"/>
      <c r="CMB249" s="325"/>
      <c r="CMC249" s="325"/>
      <c r="CMD249" s="62"/>
      <c r="CME249" s="325"/>
      <c r="CMF249" s="325"/>
      <c r="CMG249" s="325"/>
      <c r="CMH249" s="325"/>
      <c r="CMI249" s="325"/>
      <c r="CMJ249" s="325"/>
      <c r="CMK249" s="325"/>
      <c r="CML249" s="325"/>
      <c r="CMM249" s="325"/>
      <c r="CMN249" s="325"/>
      <c r="CMO249" s="325"/>
      <c r="CMP249" s="325"/>
      <c r="CMQ249" s="325"/>
      <c r="CMR249" s="325"/>
      <c r="CMS249" s="325"/>
      <c r="CMT249" s="325"/>
      <c r="CMU249" s="325"/>
      <c r="CMV249" s="324"/>
      <c r="CMW249" s="62"/>
      <c r="CMX249" s="62"/>
      <c r="CMY249" s="62"/>
      <c r="CMZ249" s="62"/>
      <c r="CNA249" s="62"/>
      <c r="CNB249" s="62"/>
      <c r="CNC249" s="62"/>
      <c r="CND249" s="62"/>
      <c r="CNE249" s="62"/>
      <c r="CNF249" s="62"/>
      <c r="CNG249" s="325"/>
      <c r="CNH249" s="325"/>
      <c r="CNI249" s="325"/>
      <c r="CNJ249" s="325"/>
      <c r="CNK249" s="62"/>
      <c r="CNL249" s="325"/>
      <c r="CNM249" s="325"/>
      <c r="CNN249" s="325"/>
      <c r="CNO249" s="325"/>
      <c r="CNP249" s="62"/>
      <c r="CNQ249" s="325"/>
      <c r="CNR249" s="325"/>
      <c r="CNS249" s="325"/>
      <c r="CNT249" s="325"/>
      <c r="CNU249" s="325"/>
      <c r="CNV249" s="325"/>
      <c r="CNW249" s="325"/>
      <c r="CNX249" s="325"/>
      <c r="CNY249" s="325"/>
      <c r="CNZ249" s="325"/>
      <c r="COA249" s="325"/>
      <c r="COB249" s="325"/>
      <c r="COC249" s="325"/>
      <c r="COD249" s="325"/>
      <c r="COE249" s="325"/>
      <c r="COF249" s="325"/>
      <c r="COG249" s="325"/>
      <c r="COH249" s="324"/>
      <c r="COI249" s="62"/>
      <c r="COJ249" s="62"/>
      <c r="COK249" s="62"/>
      <c r="COL249" s="62"/>
      <c r="COM249" s="62"/>
      <c r="CON249" s="62"/>
      <c r="COO249" s="62"/>
      <c r="COP249" s="62"/>
      <c r="COQ249" s="62"/>
      <c r="COR249" s="62"/>
      <c r="COS249" s="325"/>
      <c r="COT249" s="325"/>
      <c r="COU249" s="325"/>
      <c r="COV249" s="325"/>
      <c r="COW249" s="62"/>
      <c r="COX249" s="325"/>
      <c r="COY249" s="325"/>
      <c r="COZ249" s="325"/>
      <c r="CPA249" s="325"/>
      <c r="CPB249" s="62"/>
      <c r="CPC249" s="325"/>
      <c r="CPD249" s="325"/>
      <c r="CPE249" s="325"/>
      <c r="CPF249" s="325"/>
      <c r="CPG249" s="325"/>
      <c r="CPH249" s="325"/>
      <c r="CPI249" s="325"/>
      <c r="CPJ249" s="325"/>
      <c r="CPK249" s="325"/>
      <c r="CPL249" s="325"/>
      <c r="CPM249" s="325"/>
      <c r="CPN249" s="325"/>
      <c r="CPO249" s="325"/>
      <c r="CPP249" s="325"/>
      <c r="CPQ249" s="325"/>
      <c r="CPR249" s="325"/>
      <c r="CPS249" s="325"/>
      <c r="CPT249" s="324"/>
      <c r="CPU249" s="62"/>
      <c r="CPV249" s="62"/>
      <c r="CPW249" s="62"/>
      <c r="CPX249" s="62"/>
      <c r="CPY249" s="62"/>
      <c r="CPZ249" s="62"/>
      <c r="CQA249" s="62"/>
      <c r="CQB249" s="62"/>
      <c r="CQC249" s="62"/>
      <c r="CQD249" s="62"/>
      <c r="CQE249" s="325"/>
      <c r="CQF249" s="325"/>
      <c r="CQG249" s="325"/>
      <c r="CQH249" s="325"/>
      <c r="CQI249" s="62"/>
      <c r="CQJ249" s="325"/>
      <c r="CQK249" s="325"/>
      <c r="CQL249" s="325"/>
      <c r="CQM249" s="325"/>
      <c r="CQN249" s="62"/>
      <c r="CQO249" s="325"/>
      <c r="CQP249" s="325"/>
      <c r="CQQ249" s="325"/>
      <c r="CQR249" s="325"/>
      <c r="CQS249" s="325"/>
      <c r="CQT249" s="325"/>
      <c r="CQU249" s="325"/>
      <c r="CQV249" s="325"/>
      <c r="CQW249" s="325"/>
      <c r="CQX249" s="325"/>
      <c r="CQY249" s="325"/>
      <c r="CQZ249" s="325"/>
      <c r="CRA249" s="325"/>
      <c r="CRB249" s="325"/>
      <c r="CRC249" s="325"/>
      <c r="CRD249" s="325"/>
      <c r="CRE249" s="325"/>
      <c r="CRF249" s="324"/>
      <c r="CRG249" s="62"/>
      <c r="CRH249" s="62"/>
      <c r="CRI249" s="62"/>
      <c r="CRJ249" s="62"/>
      <c r="CRK249" s="62"/>
      <c r="CRL249" s="62"/>
      <c r="CRM249" s="62"/>
      <c r="CRN249" s="62"/>
      <c r="CRO249" s="62"/>
      <c r="CRP249" s="62"/>
      <c r="CRQ249" s="325"/>
      <c r="CRR249" s="325"/>
      <c r="CRS249" s="325"/>
      <c r="CRT249" s="325"/>
      <c r="CRU249" s="62"/>
      <c r="CRV249" s="325"/>
      <c r="CRW249" s="325"/>
      <c r="CRX249" s="325"/>
      <c r="CRY249" s="325"/>
      <c r="CRZ249" s="62"/>
      <c r="CSA249" s="325"/>
      <c r="CSB249" s="325"/>
      <c r="CSC249" s="325"/>
      <c r="CSD249" s="325"/>
      <c r="CSE249" s="325"/>
      <c r="CSF249" s="325"/>
      <c r="CSG249" s="325"/>
      <c r="CSH249" s="325"/>
      <c r="CSI249" s="325"/>
      <c r="CSJ249" s="325"/>
      <c r="CSK249" s="325"/>
      <c r="CSL249" s="325"/>
      <c r="CSM249" s="325"/>
      <c r="CSN249" s="325"/>
      <c r="CSO249" s="325"/>
      <c r="CSP249" s="325"/>
      <c r="CSQ249" s="325"/>
      <c r="CSR249" s="324"/>
      <c r="CSS249" s="62"/>
      <c r="CST249" s="62"/>
      <c r="CSU249" s="62"/>
      <c r="CSV249" s="62"/>
      <c r="CSW249" s="62"/>
      <c r="CSX249" s="62"/>
      <c r="CSY249" s="62"/>
      <c r="CSZ249" s="62"/>
      <c r="CTA249" s="62"/>
      <c r="CTB249" s="62"/>
      <c r="CTC249" s="325"/>
      <c r="CTD249" s="325"/>
      <c r="CTE249" s="325"/>
      <c r="CTF249" s="325"/>
      <c r="CTG249" s="62"/>
      <c r="CTH249" s="325"/>
      <c r="CTI249" s="325"/>
      <c r="CTJ249" s="325"/>
      <c r="CTK249" s="325"/>
      <c r="CTL249" s="62"/>
      <c r="CTM249" s="325"/>
      <c r="CTN249" s="325"/>
      <c r="CTO249" s="325"/>
      <c r="CTP249" s="325"/>
      <c r="CTQ249" s="325"/>
      <c r="CTR249" s="325"/>
      <c r="CTS249" s="325"/>
      <c r="CTT249" s="325"/>
      <c r="CTU249" s="325"/>
      <c r="CTV249" s="325"/>
      <c r="CTW249" s="325"/>
      <c r="CTX249" s="325"/>
      <c r="CTY249" s="325"/>
      <c r="CTZ249" s="325"/>
      <c r="CUA249" s="325"/>
      <c r="CUB249" s="325"/>
      <c r="CUC249" s="325"/>
      <c r="CUD249" s="324"/>
      <c r="CUE249" s="62"/>
      <c r="CUF249" s="62"/>
      <c r="CUG249" s="62"/>
      <c r="CUH249" s="62"/>
      <c r="CUI249" s="62"/>
      <c r="CUJ249" s="62"/>
      <c r="CUK249" s="62"/>
      <c r="CUL249" s="62"/>
      <c r="CUM249" s="62"/>
      <c r="CUN249" s="62"/>
      <c r="CUO249" s="325"/>
      <c r="CUP249" s="325"/>
      <c r="CUQ249" s="325"/>
      <c r="CUR249" s="325"/>
      <c r="CUS249" s="62"/>
      <c r="CUT249" s="325"/>
      <c r="CUU249" s="325"/>
      <c r="CUV249" s="325"/>
      <c r="CUW249" s="325"/>
      <c r="CUX249" s="62"/>
      <c r="CUY249" s="325"/>
      <c r="CUZ249" s="325"/>
      <c r="CVA249" s="325"/>
      <c r="CVB249" s="325"/>
      <c r="CVC249" s="325"/>
      <c r="CVD249" s="325"/>
      <c r="CVE249" s="325"/>
      <c r="CVF249" s="325"/>
      <c r="CVG249" s="325"/>
      <c r="CVH249" s="325"/>
      <c r="CVI249" s="325"/>
      <c r="CVJ249" s="325"/>
      <c r="CVK249" s="325"/>
      <c r="CVL249" s="325"/>
      <c r="CVM249" s="325"/>
      <c r="CVN249" s="325"/>
      <c r="CVO249" s="325"/>
      <c r="CVP249" s="324"/>
      <c r="CVQ249" s="62"/>
      <c r="CVR249" s="62"/>
      <c r="CVS249" s="62"/>
      <c r="CVT249" s="62"/>
      <c r="CVU249" s="62"/>
      <c r="CVV249" s="62"/>
      <c r="CVW249" s="62"/>
      <c r="CVX249" s="62"/>
      <c r="CVY249" s="62"/>
      <c r="CVZ249" s="62"/>
      <c r="CWA249" s="325"/>
      <c r="CWB249" s="325"/>
      <c r="CWC249" s="325"/>
      <c r="CWD249" s="325"/>
      <c r="CWE249" s="62"/>
      <c r="CWF249" s="325"/>
      <c r="CWG249" s="325"/>
      <c r="CWH249" s="325"/>
      <c r="CWI249" s="325"/>
      <c r="CWJ249" s="62"/>
      <c r="CWK249" s="325"/>
      <c r="CWL249" s="325"/>
      <c r="CWM249" s="325"/>
      <c r="CWN249" s="325"/>
      <c r="CWO249" s="325"/>
      <c r="CWP249" s="325"/>
      <c r="CWQ249" s="325"/>
      <c r="CWR249" s="325"/>
      <c r="CWS249" s="325"/>
      <c r="CWT249" s="325"/>
      <c r="CWU249" s="325"/>
      <c r="CWV249" s="325"/>
      <c r="CWW249" s="325"/>
      <c r="CWX249" s="325"/>
      <c r="CWY249" s="325"/>
      <c r="CWZ249" s="325"/>
      <c r="CXA249" s="325"/>
      <c r="CXB249" s="324"/>
      <c r="CXC249" s="62"/>
      <c r="CXD249" s="62"/>
      <c r="CXE249" s="62"/>
      <c r="CXF249" s="62"/>
      <c r="CXG249" s="62"/>
      <c r="CXH249" s="62"/>
      <c r="CXI249" s="62"/>
      <c r="CXJ249" s="62"/>
      <c r="CXK249" s="62"/>
      <c r="CXL249" s="62"/>
      <c r="CXM249" s="325"/>
      <c r="CXN249" s="325"/>
      <c r="CXO249" s="325"/>
      <c r="CXP249" s="325"/>
      <c r="CXQ249" s="62"/>
      <c r="CXR249" s="325"/>
      <c r="CXS249" s="325"/>
      <c r="CXT249" s="325"/>
      <c r="CXU249" s="325"/>
      <c r="CXV249" s="62"/>
      <c r="CXW249" s="325"/>
      <c r="CXX249" s="325"/>
      <c r="CXY249" s="325"/>
      <c r="CXZ249" s="325"/>
      <c r="CYA249" s="325"/>
      <c r="CYB249" s="325"/>
      <c r="CYC249" s="325"/>
      <c r="CYD249" s="325"/>
      <c r="CYE249" s="325"/>
      <c r="CYF249" s="325"/>
      <c r="CYG249" s="325"/>
      <c r="CYH249" s="325"/>
      <c r="CYI249" s="325"/>
      <c r="CYJ249" s="325"/>
      <c r="CYK249" s="325"/>
      <c r="CYL249" s="325"/>
      <c r="CYM249" s="325"/>
      <c r="CYN249" s="324"/>
      <c r="CYO249" s="62"/>
      <c r="CYP249" s="62"/>
      <c r="CYQ249" s="62"/>
      <c r="CYR249" s="62"/>
      <c r="CYS249" s="62"/>
      <c r="CYT249" s="62"/>
      <c r="CYU249" s="62"/>
      <c r="CYV249" s="62"/>
      <c r="CYW249" s="62"/>
      <c r="CYX249" s="62"/>
      <c r="CYY249" s="325"/>
      <c r="CYZ249" s="325"/>
      <c r="CZA249" s="325"/>
      <c r="CZB249" s="325"/>
      <c r="CZC249" s="62"/>
      <c r="CZD249" s="325"/>
      <c r="CZE249" s="325"/>
      <c r="CZF249" s="325"/>
      <c r="CZG249" s="325"/>
      <c r="CZH249" s="62"/>
      <c r="CZI249" s="325"/>
      <c r="CZJ249" s="325"/>
      <c r="CZK249" s="325"/>
      <c r="CZL249" s="325"/>
      <c r="CZM249" s="325"/>
      <c r="CZN249" s="325"/>
      <c r="CZO249" s="325"/>
      <c r="CZP249" s="325"/>
      <c r="CZQ249" s="325"/>
      <c r="CZR249" s="325"/>
      <c r="CZS249" s="325"/>
      <c r="CZT249" s="325"/>
      <c r="CZU249" s="325"/>
      <c r="CZV249" s="325"/>
      <c r="CZW249" s="325"/>
      <c r="CZX249" s="325"/>
      <c r="CZY249" s="325"/>
      <c r="CZZ249" s="324"/>
      <c r="DAA249" s="62"/>
      <c r="DAB249" s="62"/>
      <c r="DAC249" s="62"/>
      <c r="DAD249" s="62"/>
      <c r="DAE249" s="62"/>
      <c r="DAF249" s="62"/>
      <c r="DAG249" s="62"/>
      <c r="DAH249" s="62"/>
      <c r="DAI249" s="62"/>
      <c r="DAJ249" s="62"/>
      <c r="DAK249" s="325"/>
      <c r="DAL249" s="325"/>
      <c r="DAM249" s="325"/>
      <c r="DAN249" s="325"/>
      <c r="DAO249" s="62"/>
      <c r="DAP249" s="325"/>
      <c r="DAQ249" s="325"/>
      <c r="DAR249" s="325"/>
      <c r="DAS249" s="325"/>
      <c r="DAT249" s="62"/>
      <c r="DAU249" s="325"/>
      <c r="DAV249" s="325"/>
      <c r="DAW249" s="325"/>
      <c r="DAX249" s="325"/>
      <c r="DAY249" s="325"/>
      <c r="DAZ249" s="325"/>
      <c r="DBA249" s="325"/>
      <c r="DBB249" s="325"/>
      <c r="DBC249" s="325"/>
      <c r="DBD249" s="325"/>
      <c r="DBE249" s="325"/>
      <c r="DBF249" s="325"/>
      <c r="DBG249" s="325"/>
      <c r="DBH249" s="325"/>
      <c r="DBI249" s="325"/>
      <c r="DBJ249" s="325"/>
      <c r="DBK249" s="325"/>
      <c r="DBL249" s="324"/>
      <c r="DBM249" s="62"/>
      <c r="DBN249" s="62"/>
      <c r="DBO249" s="62"/>
      <c r="DBP249" s="62"/>
      <c r="DBQ249" s="62"/>
      <c r="DBR249" s="62"/>
      <c r="DBS249" s="62"/>
      <c r="DBT249" s="62"/>
      <c r="DBU249" s="62"/>
      <c r="DBV249" s="62"/>
      <c r="DBW249" s="325"/>
      <c r="DBX249" s="325"/>
      <c r="DBY249" s="325"/>
      <c r="DBZ249" s="325"/>
      <c r="DCA249" s="62"/>
      <c r="DCB249" s="325"/>
      <c r="DCC249" s="325"/>
      <c r="DCD249" s="325"/>
      <c r="DCE249" s="325"/>
      <c r="DCF249" s="62"/>
      <c r="DCG249" s="325"/>
      <c r="DCH249" s="325"/>
      <c r="DCI249" s="325"/>
      <c r="DCJ249" s="325"/>
      <c r="DCK249" s="325"/>
      <c r="DCL249" s="325"/>
      <c r="DCM249" s="325"/>
      <c r="DCN249" s="325"/>
      <c r="DCO249" s="325"/>
      <c r="DCP249" s="325"/>
      <c r="DCQ249" s="325"/>
      <c r="DCR249" s="325"/>
      <c r="DCS249" s="325"/>
      <c r="DCT249" s="325"/>
      <c r="DCU249" s="325"/>
      <c r="DCV249" s="325"/>
      <c r="DCW249" s="325"/>
      <c r="DCX249" s="324"/>
      <c r="DCY249" s="62"/>
      <c r="DCZ249" s="62"/>
      <c r="DDA249" s="62"/>
      <c r="DDB249" s="62"/>
      <c r="DDC249" s="62"/>
      <c r="DDD249" s="62"/>
      <c r="DDE249" s="62"/>
      <c r="DDF249" s="62"/>
      <c r="DDG249" s="62"/>
      <c r="DDH249" s="62"/>
      <c r="DDI249" s="325"/>
      <c r="DDJ249" s="325"/>
      <c r="DDK249" s="325"/>
      <c r="DDL249" s="325"/>
      <c r="DDM249" s="62"/>
      <c r="DDN249" s="325"/>
      <c r="DDO249" s="325"/>
      <c r="DDP249" s="325"/>
      <c r="DDQ249" s="325"/>
      <c r="DDR249" s="62"/>
      <c r="DDS249" s="325"/>
      <c r="DDT249" s="325"/>
      <c r="DDU249" s="325"/>
      <c r="DDV249" s="325"/>
      <c r="DDW249" s="325"/>
      <c r="DDX249" s="325"/>
      <c r="DDY249" s="325"/>
      <c r="DDZ249" s="325"/>
      <c r="DEA249" s="325"/>
      <c r="DEB249" s="325"/>
      <c r="DEC249" s="325"/>
      <c r="DED249" s="325"/>
      <c r="DEE249" s="325"/>
      <c r="DEF249" s="325"/>
      <c r="DEG249" s="325"/>
      <c r="DEH249" s="325"/>
      <c r="DEI249" s="325"/>
      <c r="DEJ249" s="324"/>
      <c r="DEK249" s="62"/>
      <c r="DEL249" s="62"/>
      <c r="DEM249" s="62"/>
      <c r="DEN249" s="62"/>
      <c r="DEO249" s="62"/>
      <c r="DEP249" s="62"/>
      <c r="DEQ249" s="62"/>
      <c r="DER249" s="62"/>
      <c r="DES249" s="62"/>
      <c r="DET249" s="62"/>
      <c r="DEU249" s="325"/>
      <c r="DEV249" s="325"/>
      <c r="DEW249" s="325"/>
      <c r="DEX249" s="325"/>
      <c r="DEY249" s="62"/>
      <c r="DEZ249" s="325"/>
      <c r="DFA249" s="325"/>
      <c r="DFB249" s="325"/>
      <c r="DFC249" s="325"/>
      <c r="DFD249" s="62"/>
      <c r="DFE249" s="325"/>
      <c r="DFF249" s="325"/>
      <c r="DFG249" s="325"/>
      <c r="DFH249" s="325"/>
      <c r="DFI249" s="325"/>
      <c r="DFJ249" s="325"/>
      <c r="DFK249" s="325"/>
      <c r="DFL249" s="325"/>
      <c r="DFM249" s="325"/>
      <c r="DFN249" s="325"/>
      <c r="DFO249" s="325"/>
      <c r="DFP249" s="325"/>
      <c r="DFQ249" s="325"/>
      <c r="DFR249" s="325"/>
      <c r="DFS249" s="325"/>
      <c r="DFT249" s="325"/>
      <c r="DFU249" s="325"/>
      <c r="DFV249" s="324"/>
      <c r="DFW249" s="62"/>
      <c r="DFX249" s="62"/>
      <c r="DFY249" s="62"/>
      <c r="DFZ249" s="62"/>
      <c r="DGA249" s="62"/>
      <c r="DGB249" s="62"/>
      <c r="DGC249" s="62"/>
      <c r="DGD249" s="62"/>
      <c r="DGE249" s="62"/>
      <c r="DGF249" s="62"/>
      <c r="DGG249" s="325"/>
      <c r="DGH249" s="325"/>
      <c r="DGI249" s="325"/>
      <c r="DGJ249" s="325"/>
      <c r="DGK249" s="62"/>
      <c r="DGL249" s="325"/>
      <c r="DGM249" s="325"/>
      <c r="DGN249" s="325"/>
      <c r="DGO249" s="325"/>
      <c r="DGP249" s="62"/>
      <c r="DGQ249" s="325"/>
      <c r="DGR249" s="325"/>
      <c r="DGS249" s="325"/>
      <c r="DGT249" s="325"/>
      <c r="DGU249" s="325"/>
      <c r="DGV249" s="325"/>
      <c r="DGW249" s="325"/>
      <c r="DGX249" s="325"/>
      <c r="DGY249" s="325"/>
      <c r="DGZ249" s="325"/>
      <c r="DHA249" s="325"/>
      <c r="DHB249" s="325"/>
      <c r="DHC249" s="325"/>
      <c r="DHD249" s="325"/>
      <c r="DHE249" s="325"/>
      <c r="DHF249" s="325"/>
      <c r="DHG249" s="325"/>
      <c r="DHH249" s="324"/>
      <c r="DHI249" s="62"/>
      <c r="DHJ249" s="62"/>
      <c r="DHK249" s="62"/>
      <c r="DHL249" s="62"/>
      <c r="DHM249" s="62"/>
      <c r="DHN249" s="62"/>
      <c r="DHO249" s="62"/>
      <c r="DHP249" s="62"/>
      <c r="DHQ249" s="62"/>
      <c r="DHR249" s="62"/>
      <c r="DHS249" s="325"/>
      <c r="DHT249" s="325"/>
      <c r="DHU249" s="325"/>
      <c r="DHV249" s="325"/>
      <c r="DHW249" s="62"/>
      <c r="DHX249" s="325"/>
      <c r="DHY249" s="325"/>
      <c r="DHZ249" s="325"/>
      <c r="DIA249" s="325"/>
      <c r="DIB249" s="62"/>
      <c r="DIC249" s="325"/>
      <c r="DID249" s="325"/>
      <c r="DIE249" s="325"/>
      <c r="DIF249" s="325"/>
      <c r="DIG249" s="325"/>
      <c r="DIH249" s="325"/>
      <c r="DII249" s="325"/>
      <c r="DIJ249" s="325"/>
      <c r="DIK249" s="325"/>
      <c r="DIL249" s="325"/>
      <c r="DIM249" s="325"/>
      <c r="DIN249" s="325"/>
      <c r="DIO249" s="325"/>
      <c r="DIP249" s="325"/>
      <c r="DIQ249" s="325"/>
      <c r="DIR249" s="325"/>
      <c r="DIS249" s="325"/>
      <c r="DIT249" s="324"/>
      <c r="DIU249" s="62"/>
      <c r="DIV249" s="62"/>
      <c r="DIW249" s="62"/>
      <c r="DIX249" s="62"/>
      <c r="DIY249" s="62"/>
      <c r="DIZ249" s="62"/>
      <c r="DJA249" s="62"/>
      <c r="DJB249" s="62"/>
      <c r="DJC249" s="62"/>
      <c r="DJD249" s="62"/>
      <c r="DJE249" s="325"/>
      <c r="DJF249" s="325"/>
      <c r="DJG249" s="325"/>
      <c r="DJH249" s="325"/>
      <c r="DJI249" s="62"/>
      <c r="DJJ249" s="325"/>
      <c r="DJK249" s="325"/>
      <c r="DJL249" s="325"/>
      <c r="DJM249" s="325"/>
      <c r="DJN249" s="62"/>
      <c r="DJO249" s="325"/>
      <c r="DJP249" s="325"/>
      <c r="DJQ249" s="325"/>
      <c r="DJR249" s="325"/>
      <c r="DJS249" s="325"/>
      <c r="DJT249" s="325"/>
      <c r="DJU249" s="325"/>
      <c r="DJV249" s="325"/>
      <c r="DJW249" s="325"/>
      <c r="DJX249" s="325"/>
      <c r="DJY249" s="325"/>
      <c r="DJZ249" s="325"/>
      <c r="DKA249" s="325"/>
      <c r="DKB249" s="325"/>
      <c r="DKC249" s="325"/>
      <c r="DKD249" s="325"/>
      <c r="DKE249" s="325"/>
      <c r="DKF249" s="324"/>
      <c r="DKG249" s="62"/>
      <c r="DKH249" s="62"/>
      <c r="DKI249" s="62"/>
      <c r="DKJ249" s="62"/>
      <c r="DKK249" s="62"/>
      <c r="DKL249" s="62"/>
      <c r="DKM249" s="62"/>
      <c r="DKN249" s="62"/>
      <c r="DKO249" s="62"/>
      <c r="DKP249" s="62"/>
      <c r="DKQ249" s="325"/>
      <c r="DKR249" s="325"/>
      <c r="DKS249" s="325"/>
      <c r="DKT249" s="325"/>
      <c r="DKU249" s="62"/>
      <c r="DKV249" s="325"/>
      <c r="DKW249" s="325"/>
      <c r="DKX249" s="325"/>
      <c r="DKY249" s="325"/>
      <c r="DKZ249" s="62"/>
      <c r="DLA249" s="325"/>
      <c r="DLB249" s="325"/>
      <c r="DLC249" s="325"/>
      <c r="DLD249" s="325"/>
      <c r="DLE249" s="325"/>
      <c r="DLF249" s="325"/>
      <c r="DLG249" s="325"/>
      <c r="DLH249" s="325"/>
      <c r="DLI249" s="325"/>
      <c r="DLJ249" s="325"/>
      <c r="DLK249" s="325"/>
      <c r="DLL249" s="325"/>
      <c r="DLM249" s="325"/>
      <c r="DLN249" s="325"/>
      <c r="DLO249" s="325"/>
      <c r="DLP249" s="325"/>
      <c r="DLQ249" s="325"/>
      <c r="DLR249" s="324"/>
      <c r="DLS249" s="62"/>
      <c r="DLT249" s="62"/>
      <c r="DLU249" s="62"/>
      <c r="DLV249" s="62"/>
      <c r="DLW249" s="62"/>
      <c r="DLX249" s="62"/>
      <c r="DLY249" s="62"/>
      <c r="DLZ249" s="62"/>
      <c r="DMA249" s="62"/>
      <c r="DMB249" s="62"/>
      <c r="DMC249" s="325"/>
      <c r="DMD249" s="325"/>
      <c r="DME249" s="325"/>
      <c r="DMF249" s="325"/>
      <c r="DMG249" s="62"/>
      <c r="DMH249" s="325"/>
      <c r="DMI249" s="325"/>
      <c r="DMJ249" s="325"/>
      <c r="DMK249" s="325"/>
      <c r="DML249" s="62"/>
      <c r="DMM249" s="325"/>
      <c r="DMN249" s="325"/>
      <c r="DMO249" s="325"/>
      <c r="DMP249" s="325"/>
      <c r="DMQ249" s="325"/>
      <c r="DMR249" s="325"/>
      <c r="DMS249" s="325"/>
      <c r="DMT249" s="325"/>
      <c r="DMU249" s="325"/>
      <c r="DMV249" s="325"/>
      <c r="DMW249" s="325"/>
      <c r="DMX249" s="325"/>
      <c r="DMY249" s="325"/>
      <c r="DMZ249" s="325"/>
      <c r="DNA249" s="325"/>
      <c r="DNB249" s="325"/>
      <c r="DNC249" s="325"/>
      <c r="DND249" s="324"/>
      <c r="DNE249" s="62"/>
      <c r="DNF249" s="62"/>
      <c r="DNG249" s="62"/>
      <c r="DNH249" s="62"/>
      <c r="DNI249" s="62"/>
      <c r="DNJ249" s="62"/>
      <c r="DNK249" s="62"/>
      <c r="DNL249" s="62"/>
      <c r="DNM249" s="62"/>
      <c r="DNN249" s="62"/>
      <c r="DNO249" s="325"/>
      <c r="DNP249" s="325"/>
      <c r="DNQ249" s="325"/>
      <c r="DNR249" s="325"/>
      <c r="DNS249" s="62"/>
      <c r="DNT249" s="325"/>
      <c r="DNU249" s="325"/>
      <c r="DNV249" s="325"/>
      <c r="DNW249" s="325"/>
      <c r="DNX249" s="62"/>
      <c r="DNY249" s="325"/>
      <c r="DNZ249" s="325"/>
      <c r="DOA249" s="325"/>
      <c r="DOB249" s="325"/>
      <c r="DOC249" s="325"/>
      <c r="DOD249" s="325"/>
      <c r="DOE249" s="325"/>
      <c r="DOF249" s="325"/>
      <c r="DOG249" s="325"/>
      <c r="DOH249" s="325"/>
      <c r="DOI249" s="325"/>
      <c r="DOJ249" s="325"/>
      <c r="DOK249" s="325"/>
      <c r="DOL249" s="325"/>
      <c r="DOM249" s="325"/>
      <c r="DON249" s="325"/>
      <c r="DOO249" s="325"/>
      <c r="DOP249" s="324"/>
      <c r="DOQ249" s="62"/>
      <c r="DOR249" s="62"/>
      <c r="DOS249" s="62"/>
      <c r="DOT249" s="62"/>
      <c r="DOU249" s="62"/>
      <c r="DOV249" s="62"/>
      <c r="DOW249" s="62"/>
      <c r="DOX249" s="62"/>
      <c r="DOY249" s="62"/>
      <c r="DOZ249" s="62"/>
      <c r="DPA249" s="325"/>
      <c r="DPB249" s="325"/>
      <c r="DPC249" s="325"/>
      <c r="DPD249" s="325"/>
      <c r="DPE249" s="62"/>
      <c r="DPF249" s="325"/>
      <c r="DPG249" s="325"/>
      <c r="DPH249" s="325"/>
      <c r="DPI249" s="325"/>
      <c r="DPJ249" s="62"/>
      <c r="DPK249" s="325"/>
      <c r="DPL249" s="325"/>
      <c r="DPM249" s="325"/>
      <c r="DPN249" s="325"/>
      <c r="DPO249" s="325"/>
      <c r="DPP249" s="325"/>
      <c r="DPQ249" s="325"/>
      <c r="DPR249" s="325"/>
      <c r="DPS249" s="325"/>
      <c r="DPT249" s="325"/>
      <c r="DPU249" s="325"/>
      <c r="DPV249" s="325"/>
      <c r="DPW249" s="325"/>
      <c r="DPX249" s="325"/>
      <c r="DPY249" s="325"/>
      <c r="DPZ249" s="325"/>
      <c r="DQA249" s="325"/>
      <c r="DQB249" s="324"/>
      <c r="DQC249" s="62"/>
      <c r="DQD249" s="62"/>
      <c r="DQE249" s="62"/>
      <c r="DQF249" s="62"/>
      <c r="DQG249" s="62"/>
      <c r="DQH249" s="62"/>
      <c r="DQI249" s="62"/>
      <c r="DQJ249" s="62"/>
      <c r="DQK249" s="62"/>
      <c r="DQL249" s="62"/>
      <c r="DQM249" s="325"/>
      <c r="DQN249" s="325"/>
      <c r="DQO249" s="325"/>
      <c r="DQP249" s="325"/>
      <c r="DQQ249" s="62"/>
      <c r="DQR249" s="325"/>
      <c r="DQS249" s="325"/>
      <c r="DQT249" s="325"/>
      <c r="DQU249" s="325"/>
      <c r="DQV249" s="62"/>
      <c r="DQW249" s="325"/>
      <c r="DQX249" s="325"/>
      <c r="DQY249" s="325"/>
      <c r="DQZ249" s="325"/>
      <c r="DRA249" s="325"/>
      <c r="DRB249" s="325"/>
      <c r="DRC249" s="325"/>
      <c r="DRD249" s="325"/>
      <c r="DRE249" s="325"/>
      <c r="DRF249" s="325"/>
      <c r="DRG249" s="325"/>
      <c r="DRH249" s="325"/>
      <c r="DRI249" s="325"/>
      <c r="DRJ249" s="325"/>
      <c r="DRK249" s="325"/>
      <c r="DRL249" s="325"/>
      <c r="DRM249" s="325"/>
      <c r="DRN249" s="324"/>
      <c r="DRO249" s="62"/>
      <c r="DRP249" s="62"/>
      <c r="DRQ249" s="62"/>
      <c r="DRR249" s="62"/>
      <c r="DRS249" s="62"/>
      <c r="DRT249" s="62"/>
      <c r="DRU249" s="62"/>
      <c r="DRV249" s="62"/>
      <c r="DRW249" s="62"/>
      <c r="DRX249" s="62"/>
      <c r="DRY249" s="325"/>
      <c r="DRZ249" s="325"/>
      <c r="DSA249" s="325"/>
      <c r="DSB249" s="325"/>
      <c r="DSC249" s="62"/>
      <c r="DSD249" s="325"/>
      <c r="DSE249" s="325"/>
      <c r="DSF249" s="325"/>
      <c r="DSG249" s="325"/>
      <c r="DSH249" s="62"/>
      <c r="DSI249" s="325"/>
      <c r="DSJ249" s="325"/>
      <c r="DSK249" s="325"/>
      <c r="DSL249" s="325"/>
      <c r="DSM249" s="325"/>
      <c r="DSN249" s="325"/>
      <c r="DSO249" s="325"/>
      <c r="DSP249" s="325"/>
      <c r="DSQ249" s="325"/>
      <c r="DSR249" s="325"/>
      <c r="DSS249" s="325"/>
      <c r="DST249" s="325"/>
      <c r="DSU249" s="325"/>
      <c r="DSV249" s="325"/>
      <c r="DSW249" s="325"/>
      <c r="DSX249" s="325"/>
      <c r="DSY249" s="325"/>
      <c r="DSZ249" s="324"/>
      <c r="DTA249" s="62"/>
      <c r="DTB249" s="62"/>
      <c r="DTC249" s="62"/>
      <c r="DTD249" s="62"/>
      <c r="DTE249" s="62"/>
      <c r="DTF249" s="62"/>
      <c r="DTG249" s="62"/>
      <c r="DTH249" s="62"/>
      <c r="DTI249" s="62"/>
      <c r="DTJ249" s="62"/>
      <c r="DTK249" s="325"/>
      <c r="DTL249" s="325"/>
      <c r="DTM249" s="325"/>
      <c r="DTN249" s="325"/>
      <c r="DTO249" s="62"/>
      <c r="DTP249" s="325"/>
      <c r="DTQ249" s="325"/>
      <c r="DTR249" s="325"/>
      <c r="DTS249" s="325"/>
      <c r="DTT249" s="62"/>
      <c r="DTU249" s="325"/>
      <c r="DTV249" s="325"/>
      <c r="DTW249" s="325"/>
      <c r="DTX249" s="325"/>
      <c r="DTY249" s="325"/>
      <c r="DTZ249" s="325"/>
      <c r="DUA249" s="325"/>
      <c r="DUB249" s="325"/>
      <c r="DUC249" s="325"/>
      <c r="DUD249" s="325"/>
      <c r="DUE249" s="325"/>
      <c r="DUF249" s="325"/>
      <c r="DUG249" s="325"/>
      <c r="DUH249" s="325"/>
      <c r="DUI249" s="325"/>
      <c r="DUJ249" s="325"/>
      <c r="DUK249" s="325"/>
      <c r="DUL249" s="324"/>
      <c r="DUM249" s="62"/>
      <c r="DUN249" s="62"/>
      <c r="DUO249" s="62"/>
      <c r="DUP249" s="62"/>
      <c r="DUQ249" s="62"/>
      <c r="DUR249" s="62"/>
      <c r="DUS249" s="62"/>
      <c r="DUT249" s="62"/>
      <c r="DUU249" s="62"/>
      <c r="DUV249" s="62"/>
      <c r="DUW249" s="325"/>
      <c r="DUX249" s="325"/>
      <c r="DUY249" s="325"/>
      <c r="DUZ249" s="325"/>
      <c r="DVA249" s="62"/>
      <c r="DVB249" s="325"/>
      <c r="DVC249" s="325"/>
      <c r="DVD249" s="325"/>
      <c r="DVE249" s="325"/>
      <c r="DVF249" s="62"/>
      <c r="DVG249" s="325"/>
      <c r="DVH249" s="325"/>
      <c r="DVI249" s="325"/>
      <c r="DVJ249" s="325"/>
      <c r="DVK249" s="325"/>
      <c r="DVL249" s="325"/>
      <c r="DVM249" s="325"/>
      <c r="DVN249" s="325"/>
      <c r="DVO249" s="325"/>
      <c r="DVP249" s="325"/>
      <c r="DVQ249" s="325"/>
      <c r="DVR249" s="325"/>
      <c r="DVS249" s="325"/>
      <c r="DVT249" s="325"/>
      <c r="DVU249" s="325"/>
      <c r="DVV249" s="325"/>
      <c r="DVW249" s="325"/>
      <c r="DVX249" s="324"/>
      <c r="DVY249" s="62"/>
      <c r="DVZ249" s="62"/>
      <c r="DWA249" s="62"/>
      <c r="DWB249" s="62"/>
      <c r="DWC249" s="62"/>
      <c r="DWD249" s="62"/>
      <c r="DWE249" s="62"/>
      <c r="DWF249" s="62"/>
      <c r="DWG249" s="62"/>
      <c r="DWH249" s="62"/>
      <c r="DWI249" s="325"/>
      <c r="DWJ249" s="325"/>
      <c r="DWK249" s="325"/>
      <c r="DWL249" s="325"/>
      <c r="DWM249" s="62"/>
      <c r="DWN249" s="325"/>
      <c r="DWO249" s="325"/>
      <c r="DWP249" s="325"/>
      <c r="DWQ249" s="325"/>
      <c r="DWR249" s="62"/>
      <c r="DWS249" s="325"/>
      <c r="DWT249" s="325"/>
      <c r="DWU249" s="325"/>
      <c r="DWV249" s="325"/>
      <c r="DWW249" s="325"/>
      <c r="DWX249" s="325"/>
      <c r="DWY249" s="325"/>
      <c r="DWZ249" s="325"/>
      <c r="DXA249" s="325"/>
      <c r="DXB249" s="325"/>
      <c r="DXC249" s="325"/>
      <c r="DXD249" s="325"/>
      <c r="DXE249" s="325"/>
      <c r="DXF249" s="325"/>
      <c r="DXG249" s="325"/>
      <c r="DXH249" s="325"/>
      <c r="DXI249" s="325"/>
      <c r="DXJ249" s="324"/>
      <c r="DXK249" s="62"/>
      <c r="DXL249" s="62"/>
      <c r="DXM249" s="62"/>
      <c r="DXN249" s="62"/>
      <c r="DXO249" s="62"/>
      <c r="DXP249" s="62"/>
      <c r="DXQ249" s="62"/>
      <c r="DXR249" s="62"/>
      <c r="DXS249" s="62"/>
      <c r="DXT249" s="62"/>
      <c r="DXU249" s="325"/>
      <c r="DXV249" s="325"/>
      <c r="DXW249" s="325"/>
      <c r="DXX249" s="325"/>
      <c r="DXY249" s="62"/>
      <c r="DXZ249" s="325"/>
      <c r="DYA249" s="325"/>
      <c r="DYB249" s="325"/>
      <c r="DYC249" s="325"/>
      <c r="DYD249" s="62"/>
      <c r="DYE249" s="325"/>
      <c r="DYF249" s="325"/>
      <c r="DYG249" s="325"/>
      <c r="DYH249" s="325"/>
      <c r="DYI249" s="325"/>
      <c r="DYJ249" s="325"/>
      <c r="DYK249" s="325"/>
      <c r="DYL249" s="325"/>
      <c r="DYM249" s="325"/>
      <c r="DYN249" s="325"/>
      <c r="DYO249" s="325"/>
      <c r="DYP249" s="325"/>
      <c r="DYQ249" s="325"/>
      <c r="DYR249" s="325"/>
      <c r="DYS249" s="325"/>
      <c r="DYT249" s="325"/>
      <c r="DYU249" s="325"/>
      <c r="DYV249" s="324"/>
      <c r="DYW249" s="62"/>
      <c r="DYX249" s="62"/>
      <c r="DYY249" s="62"/>
      <c r="DYZ249" s="62"/>
      <c r="DZA249" s="62"/>
      <c r="DZB249" s="62"/>
      <c r="DZC249" s="62"/>
      <c r="DZD249" s="62"/>
      <c r="DZE249" s="62"/>
      <c r="DZF249" s="62"/>
      <c r="DZG249" s="325"/>
      <c r="DZH249" s="325"/>
      <c r="DZI249" s="325"/>
      <c r="DZJ249" s="325"/>
      <c r="DZK249" s="62"/>
      <c r="DZL249" s="325"/>
      <c r="DZM249" s="325"/>
      <c r="DZN249" s="325"/>
      <c r="DZO249" s="325"/>
      <c r="DZP249" s="62"/>
      <c r="DZQ249" s="325"/>
      <c r="DZR249" s="325"/>
      <c r="DZS249" s="325"/>
      <c r="DZT249" s="325"/>
      <c r="DZU249" s="325"/>
      <c r="DZV249" s="325"/>
      <c r="DZW249" s="325"/>
      <c r="DZX249" s="325"/>
      <c r="DZY249" s="325"/>
      <c r="DZZ249" s="325"/>
      <c r="EAA249" s="325"/>
      <c r="EAB249" s="325"/>
      <c r="EAC249" s="325"/>
      <c r="EAD249" s="325"/>
      <c r="EAE249" s="325"/>
      <c r="EAF249" s="325"/>
      <c r="EAG249" s="325"/>
      <c r="EAH249" s="324"/>
      <c r="EAI249" s="62"/>
      <c r="EAJ249" s="62"/>
      <c r="EAK249" s="62"/>
      <c r="EAL249" s="62"/>
      <c r="EAM249" s="62"/>
      <c r="EAN249" s="62"/>
      <c r="EAO249" s="62"/>
      <c r="EAP249" s="62"/>
      <c r="EAQ249" s="62"/>
      <c r="EAR249" s="62"/>
      <c r="EAS249" s="325"/>
      <c r="EAT249" s="325"/>
      <c r="EAU249" s="325"/>
      <c r="EAV249" s="325"/>
      <c r="EAW249" s="62"/>
      <c r="EAX249" s="325"/>
      <c r="EAY249" s="325"/>
      <c r="EAZ249" s="325"/>
      <c r="EBA249" s="325"/>
      <c r="EBB249" s="62"/>
      <c r="EBC249" s="325"/>
      <c r="EBD249" s="325"/>
      <c r="EBE249" s="325"/>
      <c r="EBF249" s="325"/>
      <c r="EBG249" s="325"/>
      <c r="EBH249" s="325"/>
      <c r="EBI249" s="325"/>
      <c r="EBJ249" s="325"/>
      <c r="EBK249" s="325"/>
      <c r="EBL249" s="325"/>
      <c r="EBM249" s="325"/>
      <c r="EBN249" s="325"/>
      <c r="EBO249" s="325"/>
      <c r="EBP249" s="325"/>
      <c r="EBQ249" s="325"/>
      <c r="EBR249" s="325"/>
      <c r="EBS249" s="325"/>
      <c r="EBT249" s="324"/>
      <c r="EBU249" s="62"/>
      <c r="EBV249" s="62"/>
      <c r="EBW249" s="62"/>
      <c r="EBX249" s="62"/>
      <c r="EBY249" s="62"/>
      <c r="EBZ249" s="62"/>
      <c r="ECA249" s="62"/>
      <c r="ECB249" s="62"/>
      <c r="ECC249" s="62"/>
      <c r="ECD249" s="62"/>
      <c r="ECE249" s="325"/>
      <c r="ECF249" s="325"/>
      <c r="ECG249" s="325"/>
      <c r="ECH249" s="325"/>
      <c r="ECI249" s="62"/>
      <c r="ECJ249" s="325"/>
      <c r="ECK249" s="325"/>
      <c r="ECL249" s="325"/>
      <c r="ECM249" s="325"/>
      <c r="ECN249" s="62"/>
      <c r="ECO249" s="325"/>
      <c r="ECP249" s="325"/>
      <c r="ECQ249" s="325"/>
      <c r="ECR249" s="325"/>
      <c r="ECS249" s="325"/>
      <c r="ECT249" s="325"/>
      <c r="ECU249" s="325"/>
      <c r="ECV249" s="325"/>
      <c r="ECW249" s="325"/>
      <c r="ECX249" s="325"/>
      <c r="ECY249" s="325"/>
      <c r="ECZ249" s="325"/>
      <c r="EDA249" s="325"/>
      <c r="EDB249" s="325"/>
      <c r="EDC249" s="325"/>
      <c r="EDD249" s="325"/>
      <c r="EDE249" s="325"/>
      <c r="EDF249" s="324"/>
      <c r="EDG249" s="62"/>
      <c r="EDH249" s="62"/>
      <c r="EDI249" s="62"/>
      <c r="EDJ249" s="62"/>
      <c r="EDK249" s="62"/>
      <c r="EDL249" s="62"/>
      <c r="EDM249" s="62"/>
      <c r="EDN249" s="62"/>
      <c r="EDO249" s="62"/>
      <c r="EDP249" s="62"/>
      <c r="EDQ249" s="325"/>
      <c r="EDR249" s="325"/>
      <c r="EDS249" s="325"/>
      <c r="EDT249" s="325"/>
      <c r="EDU249" s="62"/>
      <c r="EDV249" s="325"/>
      <c r="EDW249" s="325"/>
      <c r="EDX249" s="325"/>
      <c r="EDY249" s="325"/>
      <c r="EDZ249" s="62"/>
      <c r="EEA249" s="325"/>
      <c r="EEB249" s="325"/>
      <c r="EEC249" s="325"/>
      <c r="EED249" s="325"/>
      <c r="EEE249" s="325"/>
      <c r="EEF249" s="325"/>
      <c r="EEG249" s="325"/>
      <c r="EEH249" s="325"/>
      <c r="EEI249" s="325"/>
      <c r="EEJ249" s="325"/>
      <c r="EEK249" s="325"/>
      <c r="EEL249" s="325"/>
      <c r="EEM249" s="325"/>
      <c r="EEN249" s="325"/>
      <c r="EEO249" s="325"/>
      <c r="EEP249" s="325"/>
      <c r="EEQ249" s="325"/>
      <c r="EER249" s="324"/>
      <c r="EES249" s="62"/>
      <c r="EET249" s="62"/>
      <c r="EEU249" s="62"/>
      <c r="EEV249" s="62"/>
      <c r="EEW249" s="62"/>
      <c r="EEX249" s="62"/>
      <c r="EEY249" s="62"/>
      <c r="EEZ249" s="62"/>
      <c r="EFA249" s="62"/>
      <c r="EFB249" s="62"/>
      <c r="EFC249" s="325"/>
      <c r="EFD249" s="325"/>
      <c r="EFE249" s="325"/>
      <c r="EFF249" s="325"/>
      <c r="EFG249" s="62"/>
      <c r="EFH249" s="325"/>
      <c r="EFI249" s="325"/>
      <c r="EFJ249" s="325"/>
      <c r="EFK249" s="325"/>
      <c r="EFL249" s="62"/>
      <c r="EFM249" s="325"/>
      <c r="EFN249" s="325"/>
      <c r="EFO249" s="325"/>
      <c r="EFP249" s="325"/>
      <c r="EFQ249" s="325"/>
      <c r="EFR249" s="325"/>
      <c r="EFS249" s="325"/>
      <c r="EFT249" s="325"/>
      <c r="EFU249" s="325"/>
      <c r="EFV249" s="325"/>
      <c r="EFW249" s="325"/>
      <c r="EFX249" s="325"/>
      <c r="EFY249" s="325"/>
      <c r="EFZ249" s="325"/>
      <c r="EGA249" s="325"/>
      <c r="EGB249" s="325"/>
      <c r="EGC249" s="325"/>
      <c r="EGD249" s="324"/>
      <c r="EGE249" s="62"/>
      <c r="EGF249" s="62"/>
      <c r="EGG249" s="62"/>
      <c r="EGH249" s="62"/>
      <c r="EGI249" s="62"/>
      <c r="EGJ249" s="62"/>
      <c r="EGK249" s="62"/>
      <c r="EGL249" s="62"/>
      <c r="EGM249" s="62"/>
      <c r="EGN249" s="62"/>
      <c r="EGO249" s="325"/>
      <c r="EGP249" s="325"/>
      <c r="EGQ249" s="325"/>
      <c r="EGR249" s="325"/>
      <c r="EGS249" s="62"/>
      <c r="EGT249" s="325"/>
      <c r="EGU249" s="325"/>
      <c r="EGV249" s="325"/>
      <c r="EGW249" s="325"/>
      <c r="EGX249" s="62"/>
      <c r="EGY249" s="325"/>
      <c r="EGZ249" s="325"/>
      <c r="EHA249" s="325"/>
      <c r="EHB249" s="325"/>
      <c r="EHC249" s="325"/>
      <c r="EHD249" s="325"/>
      <c r="EHE249" s="325"/>
      <c r="EHF249" s="325"/>
      <c r="EHG249" s="325"/>
      <c r="EHH249" s="325"/>
      <c r="EHI249" s="325"/>
      <c r="EHJ249" s="325"/>
      <c r="EHK249" s="325"/>
      <c r="EHL249" s="325"/>
      <c r="EHM249" s="325"/>
      <c r="EHN249" s="325"/>
      <c r="EHO249" s="325"/>
      <c r="EHP249" s="324"/>
      <c r="EHQ249" s="62"/>
      <c r="EHR249" s="62"/>
      <c r="EHS249" s="62"/>
      <c r="EHT249" s="62"/>
      <c r="EHU249" s="62"/>
      <c r="EHV249" s="62"/>
      <c r="EHW249" s="62"/>
      <c r="EHX249" s="62"/>
      <c r="EHY249" s="62"/>
      <c r="EHZ249" s="62"/>
      <c r="EIA249" s="325"/>
      <c r="EIB249" s="325"/>
      <c r="EIC249" s="325"/>
      <c r="EID249" s="325"/>
      <c r="EIE249" s="62"/>
      <c r="EIF249" s="325"/>
      <c r="EIG249" s="325"/>
      <c r="EIH249" s="325"/>
      <c r="EII249" s="325"/>
      <c r="EIJ249" s="62"/>
      <c r="EIK249" s="325"/>
      <c r="EIL249" s="325"/>
      <c r="EIM249" s="325"/>
      <c r="EIN249" s="325"/>
      <c r="EIO249" s="325"/>
      <c r="EIP249" s="325"/>
      <c r="EIQ249" s="325"/>
      <c r="EIR249" s="325"/>
      <c r="EIS249" s="325"/>
      <c r="EIT249" s="325"/>
      <c r="EIU249" s="325"/>
      <c r="EIV249" s="325"/>
      <c r="EIW249" s="325"/>
      <c r="EIX249" s="325"/>
      <c r="EIY249" s="325"/>
      <c r="EIZ249" s="325"/>
      <c r="EJA249" s="325"/>
      <c r="EJB249" s="324"/>
      <c r="EJC249" s="62"/>
      <c r="EJD249" s="62"/>
      <c r="EJE249" s="62"/>
      <c r="EJF249" s="62"/>
      <c r="EJG249" s="62"/>
      <c r="EJH249" s="62"/>
      <c r="EJI249" s="62"/>
      <c r="EJJ249" s="62"/>
      <c r="EJK249" s="62"/>
      <c r="EJL249" s="62"/>
      <c r="EJM249" s="325"/>
      <c r="EJN249" s="325"/>
      <c r="EJO249" s="325"/>
      <c r="EJP249" s="325"/>
      <c r="EJQ249" s="62"/>
      <c r="EJR249" s="325"/>
      <c r="EJS249" s="325"/>
      <c r="EJT249" s="325"/>
      <c r="EJU249" s="325"/>
      <c r="EJV249" s="62"/>
      <c r="EJW249" s="325"/>
      <c r="EJX249" s="325"/>
      <c r="EJY249" s="325"/>
      <c r="EJZ249" s="325"/>
      <c r="EKA249" s="325"/>
      <c r="EKB249" s="325"/>
      <c r="EKC249" s="325"/>
      <c r="EKD249" s="325"/>
      <c r="EKE249" s="325"/>
      <c r="EKF249" s="325"/>
      <c r="EKG249" s="325"/>
      <c r="EKH249" s="325"/>
      <c r="EKI249" s="325"/>
      <c r="EKJ249" s="325"/>
      <c r="EKK249" s="325"/>
      <c r="EKL249" s="325"/>
      <c r="EKM249" s="325"/>
      <c r="EKN249" s="324"/>
      <c r="EKO249" s="62"/>
      <c r="EKP249" s="62"/>
      <c r="EKQ249" s="62"/>
      <c r="EKR249" s="62"/>
      <c r="EKS249" s="62"/>
      <c r="EKT249" s="62"/>
      <c r="EKU249" s="62"/>
      <c r="EKV249" s="62"/>
      <c r="EKW249" s="62"/>
      <c r="EKX249" s="62"/>
      <c r="EKY249" s="325"/>
      <c r="EKZ249" s="325"/>
      <c r="ELA249" s="325"/>
      <c r="ELB249" s="325"/>
      <c r="ELC249" s="62"/>
      <c r="ELD249" s="325"/>
      <c r="ELE249" s="325"/>
      <c r="ELF249" s="325"/>
      <c r="ELG249" s="325"/>
      <c r="ELH249" s="62"/>
      <c r="ELI249" s="325"/>
      <c r="ELJ249" s="325"/>
      <c r="ELK249" s="325"/>
      <c r="ELL249" s="325"/>
      <c r="ELM249" s="325"/>
      <c r="ELN249" s="325"/>
      <c r="ELO249" s="325"/>
      <c r="ELP249" s="325"/>
      <c r="ELQ249" s="325"/>
      <c r="ELR249" s="325"/>
      <c r="ELS249" s="325"/>
      <c r="ELT249" s="325"/>
      <c r="ELU249" s="325"/>
      <c r="ELV249" s="325"/>
      <c r="ELW249" s="325"/>
      <c r="ELX249" s="325"/>
      <c r="ELY249" s="325"/>
      <c r="ELZ249" s="324"/>
      <c r="EMA249" s="62"/>
      <c r="EMB249" s="62"/>
      <c r="EMC249" s="62"/>
      <c r="EMD249" s="62"/>
      <c r="EME249" s="62"/>
      <c r="EMF249" s="62"/>
      <c r="EMG249" s="62"/>
      <c r="EMH249" s="62"/>
      <c r="EMI249" s="62"/>
      <c r="EMJ249" s="62"/>
      <c r="EMK249" s="325"/>
      <c r="EML249" s="325"/>
      <c r="EMM249" s="325"/>
      <c r="EMN249" s="325"/>
      <c r="EMO249" s="62"/>
      <c r="EMP249" s="325"/>
      <c r="EMQ249" s="325"/>
      <c r="EMR249" s="325"/>
      <c r="EMS249" s="325"/>
      <c r="EMT249" s="62"/>
      <c r="EMU249" s="325"/>
      <c r="EMV249" s="325"/>
      <c r="EMW249" s="325"/>
      <c r="EMX249" s="325"/>
      <c r="EMY249" s="325"/>
      <c r="EMZ249" s="325"/>
      <c r="ENA249" s="325"/>
      <c r="ENB249" s="325"/>
      <c r="ENC249" s="325"/>
      <c r="END249" s="325"/>
      <c r="ENE249" s="325"/>
      <c r="ENF249" s="325"/>
      <c r="ENG249" s="325"/>
      <c r="ENH249" s="325"/>
      <c r="ENI249" s="325"/>
      <c r="ENJ249" s="325"/>
      <c r="ENK249" s="325"/>
      <c r="ENL249" s="324"/>
      <c r="ENM249" s="62"/>
      <c r="ENN249" s="62"/>
      <c r="ENO249" s="62"/>
      <c r="ENP249" s="62"/>
      <c r="ENQ249" s="62"/>
      <c r="ENR249" s="62"/>
      <c r="ENS249" s="62"/>
      <c r="ENT249" s="62"/>
      <c r="ENU249" s="62"/>
      <c r="ENV249" s="62"/>
      <c r="ENW249" s="325"/>
      <c r="ENX249" s="325"/>
      <c r="ENY249" s="325"/>
      <c r="ENZ249" s="325"/>
      <c r="EOA249" s="62"/>
      <c r="EOB249" s="325"/>
      <c r="EOC249" s="325"/>
      <c r="EOD249" s="325"/>
      <c r="EOE249" s="325"/>
      <c r="EOF249" s="62"/>
      <c r="EOG249" s="325"/>
      <c r="EOH249" s="325"/>
      <c r="EOI249" s="325"/>
      <c r="EOJ249" s="325"/>
      <c r="EOK249" s="325"/>
      <c r="EOL249" s="325"/>
      <c r="EOM249" s="325"/>
      <c r="EON249" s="325"/>
      <c r="EOO249" s="325"/>
      <c r="EOP249" s="325"/>
      <c r="EOQ249" s="325"/>
      <c r="EOR249" s="325"/>
      <c r="EOS249" s="325"/>
      <c r="EOT249" s="325"/>
      <c r="EOU249" s="325"/>
      <c r="EOV249" s="325"/>
      <c r="EOW249" s="325"/>
      <c r="EOX249" s="324"/>
      <c r="EOY249" s="62"/>
      <c r="EOZ249" s="62"/>
      <c r="EPA249" s="62"/>
      <c r="EPB249" s="62"/>
      <c r="EPC249" s="62"/>
      <c r="EPD249" s="62"/>
      <c r="EPE249" s="62"/>
      <c r="EPF249" s="62"/>
      <c r="EPG249" s="62"/>
      <c r="EPH249" s="62"/>
      <c r="EPI249" s="325"/>
      <c r="EPJ249" s="325"/>
      <c r="EPK249" s="325"/>
      <c r="EPL249" s="325"/>
      <c r="EPM249" s="62"/>
      <c r="EPN249" s="325"/>
      <c r="EPO249" s="325"/>
      <c r="EPP249" s="325"/>
      <c r="EPQ249" s="325"/>
      <c r="EPR249" s="62"/>
      <c r="EPS249" s="325"/>
      <c r="EPT249" s="325"/>
      <c r="EPU249" s="325"/>
      <c r="EPV249" s="325"/>
      <c r="EPW249" s="325"/>
      <c r="EPX249" s="325"/>
      <c r="EPY249" s="325"/>
      <c r="EPZ249" s="325"/>
      <c r="EQA249" s="325"/>
      <c r="EQB249" s="325"/>
      <c r="EQC249" s="325"/>
      <c r="EQD249" s="325"/>
      <c r="EQE249" s="325"/>
      <c r="EQF249" s="325"/>
      <c r="EQG249" s="325"/>
      <c r="EQH249" s="325"/>
      <c r="EQI249" s="325"/>
      <c r="EQJ249" s="324"/>
      <c r="EQK249" s="62"/>
      <c r="EQL249" s="62"/>
      <c r="EQM249" s="62"/>
      <c r="EQN249" s="62"/>
      <c r="EQO249" s="62"/>
      <c r="EQP249" s="62"/>
      <c r="EQQ249" s="62"/>
      <c r="EQR249" s="62"/>
      <c r="EQS249" s="62"/>
      <c r="EQT249" s="62"/>
      <c r="EQU249" s="325"/>
      <c r="EQV249" s="325"/>
      <c r="EQW249" s="325"/>
      <c r="EQX249" s="325"/>
      <c r="EQY249" s="62"/>
      <c r="EQZ249" s="325"/>
      <c r="ERA249" s="325"/>
      <c r="ERB249" s="325"/>
      <c r="ERC249" s="325"/>
      <c r="ERD249" s="62"/>
      <c r="ERE249" s="325"/>
      <c r="ERF249" s="325"/>
      <c r="ERG249" s="325"/>
      <c r="ERH249" s="325"/>
      <c r="ERI249" s="325"/>
      <c r="ERJ249" s="325"/>
      <c r="ERK249" s="325"/>
      <c r="ERL249" s="325"/>
      <c r="ERM249" s="325"/>
      <c r="ERN249" s="325"/>
      <c r="ERO249" s="325"/>
      <c r="ERP249" s="325"/>
      <c r="ERQ249" s="325"/>
      <c r="ERR249" s="325"/>
      <c r="ERS249" s="325"/>
      <c r="ERT249" s="325"/>
      <c r="ERU249" s="325"/>
      <c r="ERV249" s="324"/>
      <c r="ERW249" s="62"/>
      <c r="ERX249" s="62"/>
      <c r="ERY249" s="62"/>
      <c r="ERZ249" s="62"/>
      <c r="ESA249" s="62"/>
      <c r="ESB249" s="62"/>
      <c r="ESC249" s="62"/>
      <c r="ESD249" s="62"/>
      <c r="ESE249" s="62"/>
      <c r="ESF249" s="62"/>
      <c r="ESG249" s="325"/>
      <c r="ESH249" s="325"/>
      <c r="ESI249" s="325"/>
      <c r="ESJ249" s="325"/>
      <c r="ESK249" s="62"/>
      <c r="ESL249" s="325"/>
      <c r="ESM249" s="325"/>
      <c r="ESN249" s="325"/>
      <c r="ESO249" s="325"/>
      <c r="ESP249" s="62"/>
      <c r="ESQ249" s="325"/>
      <c r="ESR249" s="325"/>
      <c r="ESS249" s="325"/>
      <c r="EST249" s="325"/>
      <c r="ESU249" s="325"/>
      <c r="ESV249" s="325"/>
      <c r="ESW249" s="325"/>
      <c r="ESX249" s="325"/>
      <c r="ESY249" s="325"/>
      <c r="ESZ249" s="325"/>
      <c r="ETA249" s="325"/>
      <c r="ETB249" s="325"/>
      <c r="ETC249" s="325"/>
      <c r="ETD249" s="325"/>
      <c r="ETE249" s="325"/>
      <c r="ETF249" s="325"/>
      <c r="ETG249" s="325"/>
      <c r="ETH249" s="324"/>
      <c r="ETI249" s="62"/>
      <c r="ETJ249" s="62"/>
      <c r="ETK249" s="62"/>
      <c r="ETL249" s="62"/>
      <c r="ETM249" s="62"/>
      <c r="ETN249" s="62"/>
      <c r="ETO249" s="62"/>
      <c r="ETP249" s="62"/>
      <c r="ETQ249" s="62"/>
      <c r="ETR249" s="62"/>
      <c r="ETS249" s="325"/>
      <c r="ETT249" s="325"/>
      <c r="ETU249" s="325"/>
      <c r="ETV249" s="325"/>
      <c r="ETW249" s="62"/>
      <c r="ETX249" s="325"/>
      <c r="ETY249" s="325"/>
      <c r="ETZ249" s="325"/>
      <c r="EUA249" s="325"/>
      <c r="EUB249" s="62"/>
      <c r="EUC249" s="325"/>
      <c r="EUD249" s="325"/>
      <c r="EUE249" s="325"/>
      <c r="EUF249" s="325"/>
      <c r="EUG249" s="325"/>
      <c r="EUH249" s="325"/>
      <c r="EUI249" s="325"/>
      <c r="EUJ249" s="325"/>
      <c r="EUK249" s="325"/>
      <c r="EUL249" s="325"/>
      <c r="EUM249" s="325"/>
      <c r="EUN249" s="325"/>
      <c r="EUO249" s="325"/>
      <c r="EUP249" s="325"/>
      <c r="EUQ249" s="325"/>
      <c r="EUR249" s="325"/>
      <c r="EUS249" s="325"/>
      <c r="EUT249" s="324"/>
      <c r="EUU249" s="62"/>
      <c r="EUV249" s="62"/>
      <c r="EUW249" s="62"/>
      <c r="EUX249" s="62"/>
      <c r="EUY249" s="62"/>
      <c r="EUZ249" s="62"/>
      <c r="EVA249" s="62"/>
      <c r="EVB249" s="62"/>
      <c r="EVC249" s="62"/>
      <c r="EVD249" s="62"/>
      <c r="EVE249" s="325"/>
      <c r="EVF249" s="325"/>
      <c r="EVG249" s="325"/>
      <c r="EVH249" s="325"/>
      <c r="EVI249" s="62"/>
      <c r="EVJ249" s="325"/>
      <c r="EVK249" s="325"/>
      <c r="EVL249" s="325"/>
      <c r="EVM249" s="325"/>
      <c r="EVN249" s="62"/>
      <c r="EVO249" s="325"/>
      <c r="EVP249" s="325"/>
      <c r="EVQ249" s="325"/>
      <c r="EVR249" s="325"/>
      <c r="EVS249" s="325"/>
      <c r="EVT249" s="325"/>
      <c r="EVU249" s="325"/>
      <c r="EVV249" s="325"/>
      <c r="EVW249" s="325"/>
      <c r="EVX249" s="325"/>
      <c r="EVY249" s="325"/>
      <c r="EVZ249" s="325"/>
      <c r="EWA249" s="325"/>
      <c r="EWB249" s="325"/>
      <c r="EWC249" s="325"/>
      <c r="EWD249" s="325"/>
      <c r="EWE249" s="325"/>
      <c r="EWF249" s="324"/>
      <c r="EWG249" s="62"/>
      <c r="EWH249" s="62"/>
      <c r="EWI249" s="62"/>
      <c r="EWJ249" s="62"/>
      <c r="EWK249" s="62"/>
      <c r="EWL249" s="62"/>
      <c r="EWM249" s="62"/>
      <c r="EWN249" s="62"/>
      <c r="EWO249" s="62"/>
      <c r="EWP249" s="62"/>
      <c r="EWQ249" s="325"/>
      <c r="EWR249" s="325"/>
      <c r="EWS249" s="325"/>
      <c r="EWT249" s="325"/>
      <c r="EWU249" s="62"/>
      <c r="EWV249" s="325"/>
      <c r="EWW249" s="325"/>
      <c r="EWX249" s="325"/>
      <c r="EWY249" s="325"/>
      <c r="EWZ249" s="62"/>
      <c r="EXA249" s="325"/>
      <c r="EXB249" s="325"/>
      <c r="EXC249" s="325"/>
      <c r="EXD249" s="325"/>
      <c r="EXE249" s="325"/>
      <c r="EXF249" s="325"/>
      <c r="EXG249" s="325"/>
      <c r="EXH249" s="325"/>
      <c r="EXI249" s="325"/>
      <c r="EXJ249" s="325"/>
      <c r="EXK249" s="325"/>
      <c r="EXL249" s="325"/>
      <c r="EXM249" s="325"/>
      <c r="EXN249" s="325"/>
      <c r="EXO249" s="325"/>
      <c r="EXP249" s="325"/>
      <c r="EXQ249" s="325"/>
      <c r="EXR249" s="324"/>
      <c r="EXS249" s="62"/>
      <c r="EXT249" s="62"/>
      <c r="EXU249" s="62"/>
      <c r="EXV249" s="62"/>
      <c r="EXW249" s="62"/>
      <c r="EXX249" s="62"/>
      <c r="EXY249" s="62"/>
      <c r="EXZ249" s="62"/>
      <c r="EYA249" s="62"/>
      <c r="EYB249" s="62"/>
      <c r="EYC249" s="325"/>
      <c r="EYD249" s="325"/>
      <c r="EYE249" s="325"/>
      <c r="EYF249" s="325"/>
      <c r="EYG249" s="62"/>
      <c r="EYH249" s="325"/>
      <c r="EYI249" s="325"/>
      <c r="EYJ249" s="325"/>
      <c r="EYK249" s="325"/>
      <c r="EYL249" s="62"/>
      <c r="EYM249" s="325"/>
      <c r="EYN249" s="325"/>
      <c r="EYO249" s="325"/>
      <c r="EYP249" s="325"/>
      <c r="EYQ249" s="325"/>
      <c r="EYR249" s="325"/>
      <c r="EYS249" s="325"/>
      <c r="EYT249" s="325"/>
      <c r="EYU249" s="325"/>
      <c r="EYV249" s="325"/>
      <c r="EYW249" s="325"/>
      <c r="EYX249" s="325"/>
      <c r="EYY249" s="325"/>
      <c r="EYZ249" s="325"/>
      <c r="EZA249" s="325"/>
      <c r="EZB249" s="325"/>
      <c r="EZC249" s="325"/>
      <c r="EZD249" s="324"/>
      <c r="EZE249" s="62"/>
      <c r="EZF249" s="62"/>
      <c r="EZG249" s="62"/>
      <c r="EZH249" s="62"/>
      <c r="EZI249" s="62"/>
      <c r="EZJ249" s="62"/>
      <c r="EZK249" s="62"/>
      <c r="EZL249" s="62"/>
      <c r="EZM249" s="62"/>
      <c r="EZN249" s="62"/>
      <c r="EZO249" s="325"/>
      <c r="EZP249" s="325"/>
      <c r="EZQ249" s="325"/>
      <c r="EZR249" s="325"/>
      <c r="EZS249" s="62"/>
      <c r="EZT249" s="325"/>
      <c r="EZU249" s="325"/>
      <c r="EZV249" s="325"/>
      <c r="EZW249" s="325"/>
      <c r="EZX249" s="62"/>
      <c r="EZY249" s="325"/>
      <c r="EZZ249" s="325"/>
      <c r="FAA249" s="325"/>
      <c r="FAB249" s="325"/>
      <c r="FAC249" s="325"/>
      <c r="FAD249" s="325"/>
      <c r="FAE249" s="325"/>
      <c r="FAF249" s="325"/>
      <c r="FAG249" s="325"/>
      <c r="FAH249" s="325"/>
      <c r="FAI249" s="325"/>
      <c r="FAJ249" s="325"/>
      <c r="FAK249" s="325"/>
      <c r="FAL249" s="325"/>
      <c r="FAM249" s="325"/>
      <c r="FAN249" s="325"/>
      <c r="FAO249" s="325"/>
      <c r="FAP249" s="324"/>
      <c r="FAQ249" s="62"/>
      <c r="FAR249" s="62"/>
      <c r="FAS249" s="62"/>
      <c r="FAT249" s="62"/>
      <c r="FAU249" s="62"/>
      <c r="FAV249" s="62"/>
      <c r="FAW249" s="62"/>
      <c r="FAX249" s="62"/>
      <c r="FAY249" s="62"/>
      <c r="FAZ249" s="62"/>
      <c r="FBA249" s="325"/>
      <c r="FBB249" s="325"/>
      <c r="FBC249" s="325"/>
      <c r="FBD249" s="325"/>
      <c r="FBE249" s="62"/>
      <c r="FBF249" s="325"/>
      <c r="FBG249" s="325"/>
      <c r="FBH249" s="325"/>
      <c r="FBI249" s="325"/>
      <c r="FBJ249" s="62"/>
      <c r="FBK249" s="325"/>
      <c r="FBL249" s="325"/>
      <c r="FBM249" s="325"/>
      <c r="FBN249" s="325"/>
      <c r="FBO249" s="325"/>
      <c r="FBP249" s="325"/>
      <c r="FBQ249" s="325"/>
      <c r="FBR249" s="325"/>
      <c r="FBS249" s="325"/>
      <c r="FBT249" s="325"/>
      <c r="FBU249" s="325"/>
      <c r="FBV249" s="325"/>
      <c r="FBW249" s="325"/>
      <c r="FBX249" s="325"/>
      <c r="FBY249" s="325"/>
      <c r="FBZ249" s="325"/>
      <c r="FCA249" s="325"/>
      <c r="FCB249" s="324"/>
      <c r="FCC249" s="62"/>
      <c r="FCD249" s="62"/>
      <c r="FCE249" s="62"/>
      <c r="FCF249" s="62"/>
      <c r="FCG249" s="62"/>
      <c r="FCH249" s="62"/>
      <c r="FCI249" s="62"/>
      <c r="FCJ249" s="62"/>
      <c r="FCK249" s="62"/>
      <c r="FCL249" s="62"/>
      <c r="FCM249" s="325"/>
      <c r="FCN249" s="325"/>
      <c r="FCO249" s="325"/>
      <c r="FCP249" s="325"/>
      <c r="FCQ249" s="62"/>
      <c r="FCR249" s="325"/>
      <c r="FCS249" s="325"/>
      <c r="FCT249" s="325"/>
      <c r="FCU249" s="325"/>
      <c r="FCV249" s="62"/>
      <c r="FCW249" s="325"/>
      <c r="FCX249" s="325"/>
      <c r="FCY249" s="325"/>
      <c r="FCZ249" s="325"/>
      <c r="FDA249" s="325"/>
      <c r="FDB249" s="325"/>
      <c r="FDC249" s="325"/>
      <c r="FDD249" s="325"/>
      <c r="FDE249" s="325"/>
      <c r="FDF249" s="325"/>
      <c r="FDG249" s="325"/>
      <c r="FDH249" s="325"/>
      <c r="FDI249" s="325"/>
      <c r="FDJ249" s="325"/>
      <c r="FDK249" s="325"/>
      <c r="FDL249" s="325"/>
      <c r="FDM249" s="325"/>
      <c r="FDN249" s="324"/>
      <c r="FDO249" s="62"/>
      <c r="FDP249" s="62"/>
      <c r="FDQ249" s="62"/>
      <c r="FDR249" s="62"/>
      <c r="FDS249" s="62"/>
      <c r="FDT249" s="62"/>
      <c r="FDU249" s="62"/>
      <c r="FDV249" s="62"/>
      <c r="FDW249" s="62"/>
      <c r="FDX249" s="62"/>
      <c r="FDY249" s="325"/>
      <c r="FDZ249" s="325"/>
      <c r="FEA249" s="325"/>
      <c r="FEB249" s="325"/>
      <c r="FEC249" s="62"/>
      <c r="FED249" s="325"/>
      <c r="FEE249" s="325"/>
      <c r="FEF249" s="325"/>
      <c r="FEG249" s="325"/>
      <c r="FEH249" s="62"/>
      <c r="FEI249" s="325"/>
      <c r="FEJ249" s="325"/>
      <c r="FEK249" s="325"/>
      <c r="FEL249" s="325"/>
      <c r="FEM249" s="325"/>
      <c r="FEN249" s="325"/>
      <c r="FEO249" s="325"/>
      <c r="FEP249" s="325"/>
      <c r="FEQ249" s="325"/>
      <c r="FER249" s="325"/>
      <c r="FES249" s="325"/>
      <c r="FET249" s="325"/>
      <c r="FEU249" s="325"/>
      <c r="FEV249" s="325"/>
      <c r="FEW249" s="325"/>
      <c r="FEX249" s="325"/>
      <c r="FEY249" s="325"/>
      <c r="FEZ249" s="324"/>
      <c r="FFA249" s="62"/>
      <c r="FFB249" s="62"/>
      <c r="FFC249" s="62"/>
      <c r="FFD249" s="62"/>
      <c r="FFE249" s="62"/>
      <c r="FFF249" s="62"/>
      <c r="FFG249" s="62"/>
      <c r="FFH249" s="62"/>
      <c r="FFI249" s="62"/>
      <c r="FFJ249" s="62"/>
      <c r="FFK249" s="325"/>
      <c r="FFL249" s="325"/>
      <c r="FFM249" s="325"/>
      <c r="FFN249" s="325"/>
      <c r="FFO249" s="62"/>
      <c r="FFP249" s="325"/>
      <c r="FFQ249" s="325"/>
      <c r="FFR249" s="325"/>
      <c r="FFS249" s="325"/>
      <c r="FFT249" s="62"/>
      <c r="FFU249" s="325"/>
      <c r="FFV249" s="325"/>
      <c r="FFW249" s="325"/>
      <c r="FFX249" s="325"/>
      <c r="FFY249" s="325"/>
      <c r="FFZ249" s="325"/>
      <c r="FGA249" s="325"/>
      <c r="FGB249" s="325"/>
      <c r="FGC249" s="325"/>
      <c r="FGD249" s="325"/>
      <c r="FGE249" s="325"/>
      <c r="FGF249" s="325"/>
      <c r="FGG249" s="325"/>
      <c r="FGH249" s="325"/>
      <c r="FGI249" s="325"/>
      <c r="FGJ249" s="325"/>
      <c r="FGK249" s="325"/>
      <c r="FGL249" s="324"/>
      <c r="FGM249" s="62"/>
      <c r="FGN249" s="62"/>
      <c r="FGO249" s="62"/>
      <c r="FGP249" s="62"/>
      <c r="FGQ249" s="62"/>
      <c r="FGR249" s="62"/>
      <c r="FGS249" s="62"/>
      <c r="FGT249" s="62"/>
      <c r="FGU249" s="62"/>
      <c r="FGV249" s="62"/>
      <c r="FGW249" s="325"/>
      <c r="FGX249" s="325"/>
      <c r="FGY249" s="325"/>
      <c r="FGZ249" s="325"/>
      <c r="FHA249" s="62"/>
      <c r="FHB249" s="325"/>
      <c r="FHC249" s="325"/>
      <c r="FHD249" s="325"/>
      <c r="FHE249" s="325"/>
      <c r="FHF249" s="62"/>
      <c r="FHG249" s="325"/>
      <c r="FHH249" s="325"/>
      <c r="FHI249" s="325"/>
      <c r="FHJ249" s="325"/>
      <c r="FHK249" s="325"/>
      <c r="FHL249" s="325"/>
      <c r="FHM249" s="325"/>
      <c r="FHN249" s="325"/>
      <c r="FHO249" s="325"/>
      <c r="FHP249" s="325"/>
      <c r="FHQ249" s="325"/>
      <c r="FHR249" s="325"/>
      <c r="FHS249" s="325"/>
      <c r="FHT249" s="325"/>
      <c r="FHU249" s="325"/>
      <c r="FHV249" s="325"/>
      <c r="FHW249" s="325"/>
      <c r="FHX249" s="324"/>
      <c r="FHY249" s="62"/>
      <c r="FHZ249" s="62"/>
      <c r="FIA249" s="62"/>
      <c r="FIB249" s="62"/>
      <c r="FIC249" s="62"/>
      <c r="FID249" s="62"/>
      <c r="FIE249" s="62"/>
      <c r="FIF249" s="62"/>
      <c r="FIG249" s="62"/>
      <c r="FIH249" s="62"/>
      <c r="FII249" s="325"/>
      <c r="FIJ249" s="325"/>
      <c r="FIK249" s="325"/>
      <c r="FIL249" s="325"/>
      <c r="FIM249" s="62"/>
      <c r="FIN249" s="325"/>
      <c r="FIO249" s="325"/>
      <c r="FIP249" s="325"/>
      <c r="FIQ249" s="325"/>
      <c r="FIR249" s="62"/>
      <c r="FIS249" s="325"/>
      <c r="FIT249" s="325"/>
      <c r="FIU249" s="325"/>
      <c r="FIV249" s="325"/>
      <c r="FIW249" s="325"/>
      <c r="FIX249" s="325"/>
      <c r="FIY249" s="325"/>
      <c r="FIZ249" s="325"/>
      <c r="FJA249" s="325"/>
      <c r="FJB249" s="325"/>
      <c r="FJC249" s="325"/>
      <c r="FJD249" s="325"/>
      <c r="FJE249" s="325"/>
      <c r="FJF249" s="325"/>
      <c r="FJG249" s="325"/>
      <c r="FJH249" s="325"/>
      <c r="FJI249" s="325"/>
      <c r="FJJ249" s="324"/>
      <c r="FJK249" s="62"/>
      <c r="FJL249" s="62"/>
      <c r="FJM249" s="62"/>
      <c r="FJN249" s="62"/>
      <c r="FJO249" s="62"/>
      <c r="FJP249" s="62"/>
      <c r="FJQ249" s="62"/>
      <c r="FJR249" s="62"/>
      <c r="FJS249" s="62"/>
      <c r="FJT249" s="62"/>
      <c r="FJU249" s="325"/>
      <c r="FJV249" s="325"/>
      <c r="FJW249" s="325"/>
      <c r="FJX249" s="325"/>
      <c r="FJY249" s="62"/>
      <c r="FJZ249" s="325"/>
      <c r="FKA249" s="325"/>
      <c r="FKB249" s="325"/>
      <c r="FKC249" s="325"/>
      <c r="FKD249" s="62"/>
      <c r="FKE249" s="325"/>
      <c r="FKF249" s="325"/>
      <c r="FKG249" s="325"/>
      <c r="FKH249" s="325"/>
      <c r="FKI249" s="325"/>
      <c r="FKJ249" s="325"/>
      <c r="FKK249" s="325"/>
      <c r="FKL249" s="325"/>
      <c r="FKM249" s="325"/>
      <c r="FKN249" s="325"/>
      <c r="FKO249" s="325"/>
      <c r="FKP249" s="325"/>
      <c r="FKQ249" s="325"/>
      <c r="FKR249" s="325"/>
      <c r="FKS249" s="325"/>
      <c r="FKT249" s="325"/>
      <c r="FKU249" s="325"/>
      <c r="FKV249" s="324"/>
      <c r="FKW249" s="62"/>
      <c r="FKX249" s="62"/>
      <c r="FKY249" s="62"/>
      <c r="FKZ249" s="62"/>
      <c r="FLA249" s="62"/>
      <c r="FLB249" s="62"/>
      <c r="FLC249" s="62"/>
      <c r="FLD249" s="62"/>
      <c r="FLE249" s="62"/>
      <c r="FLF249" s="62"/>
      <c r="FLG249" s="325"/>
      <c r="FLH249" s="325"/>
      <c r="FLI249" s="325"/>
      <c r="FLJ249" s="325"/>
      <c r="FLK249" s="62"/>
      <c r="FLL249" s="325"/>
      <c r="FLM249" s="325"/>
      <c r="FLN249" s="325"/>
      <c r="FLO249" s="325"/>
      <c r="FLP249" s="62"/>
      <c r="FLQ249" s="325"/>
      <c r="FLR249" s="325"/>
      <c r="FLS249" s="325"/>
      <c r="FLT249" s="325"/>
      <c r="FLU249" s="325"/>
      <c r="FLV249" s="325"/>
      <c r="FLW249" s="325"/>
      <c r="FLX249" s="325"/>
      <c r="FLY249" s="325"/>
      <c r="FLZ249" s="325"/>
      <c r="FMA249" s="325"/>
      <c r="FMB249" s="325"/>
      <c r="FMC249" s="325"/>
      <c r="FMD249" s="325"/>
      <c r="FME249" s="325"/>
      <c r="FMF249" s="325"/>
      <c r="FMG249" s="325"/>
      <c r="FMH249" s="324"/>
      <c r="FMI249" s="62"/>
      <c r="FMJ249" s="62"/>
      <c r="FMK249" s="62"/>
      <c r="FML249" s="62"/>
      <c r="FMM249" s="62"/>
      <c r="FMN249" s="62"/>
      <c r="FMO249" s="62"/>
      <c r="FMP249" s="62"/>
      <c r="FMQ249" s="62"/>
      <c r="FMR249" s="62"/>
      <c r="FMS249" s="325"/>
      <c r="FMT249" s="325"/>
      <c r="FMU249" s="325"/>
      <c r="FMV249" s="325"/>
      <c r="FMW249" s="62"/>
      <c r="FMX249" s="325"/>
      <c r="FMY249" s="325"/>
      <c r="FMZ249" s="325"/>
      <c r="FNA249" s="325"/>
      <c r="FNB249" s="62"/>
      <c r="FNC249" s="325"/>
      <c r="FND249" s="325"/>
      <c r="FNE249" s="325"/>
      <c r="FNF249" s="325"/>
      <c r="FNG249" s="325"/>
      <c r="FNH249" s="325"/>
      <c r="FNI249" s="325"/>
      <c r="FNJ249" s="325"/>
      <c r="FNK249" s="325"/>
      <c r="FNL249" s="325"/>
      <c r="FNM249" s="325"/>
      <c r="FNN249" s="325"/>
      <c r="FNO249" s="325"/>
      <c r="FNP249" s="325"/>
      <c r="FNQ249" s="325"/>
      <c r="FNR249" s="325"/>
      <c r="FNS249" s="325"/>
      <c r="FNT249" s="324"/>
      <c r="FNU249" s="62"/>
      <c r="FNV249" s="62"/>
      <c r="FNW249" s="62"/>
      <c r="FNX249" s="62"/>
      <c r="FNY249" s="62"/>
      <c r="FNZ249" s="62"/>
      <c r="FOA249" s="62"/>
      <c r="FOB249" s="62"/>
      <c r="FOC249" s="62"/>
      <c r="FOD249" s="62"/>
      <c r="FOE249" s="325"/>
      <c r="FOF249" s="325"/>
      <c r="FOG249" s="325"/>
      <c r="FOH249" s="325"/>
      <c r="FOI249" s="62"/>
      <c r="FOJ249" s="325"/>
      <c r="FOK249" s="325"/>
      <c r="FOL249" s="325"/>
      <c r="FOM249" s="325"/>
      <c r="FON249" s="62"/>
      <c r="FOO249" s="325"/>
      <c r="FOP249" s="325"/>
      <c r="FOQ249" s="325"/>
      <c r="FOR249" s="325"/>
      <c r="FOS249" s="325"/>
      <c r="FOT249" s="325"/>
      <c r="FOU249" s="325"/>
      <c r="FOV249" s="325"/>
      <c r="FOW249" s="325"/>
      <c r="FOX249" s="325"/>
      <c r="FOY249" s="325"/>
      <c r="FOZ249" s="325"/>
      <c r="FPA249" s="325"/>
      <c r="FPB249" s="325"/>
      <c r="FPC249" s="325"/>
      <c r="FPD249" s="325"/>
      <c r="FPE249" s="325"/>
      <c r="FPF249" s="324"/>
      <c r="FPG249" s="62"/>
      <c r="FPH249" s="62"/>
      <c r="FPI249" s="62"/>
      <c r="FPJ249" s="62"/>
      <c r="FPK249" s="62"/>
      <c r="FPL249" s="62"/>
      <c r="FPM249" s="62"/>
      <c r="FPN249" s="62"/>
      <c r="FPO249" s="62"/>
      <c r="FPP249" s="62"/>
      <c r="FPQ249" s="325"/>
      <c r="FPR249" s="325"/>
      <c r="FPS249" s="325"/>
      <c r="FPT249" s="325"/>
      <c r="FPU249" s="62"/>
      <c r="FPV249" s="325"/>
      <c r="FPW249" s="325"/>
      <c r="FPX249" s="325"/>
      <c r="FPY249" s="325"/>
      <c r="FPZ249" s="62"/>
      <c r="FQA249" s="325"/>
      <c r="FQB249" s="325"/>
      <c r="FQC249" s="325"/>
      <c r="FQD249" s="325"/>
      <c r="FQE249" s="325"/>
      <c r="FQF249" s="325"/>
      <c r="FQG249" s="325"/>
      <c r="FQH249" s="325"/>
      <c r="FQI249" s="325"/>
      <c r="FQJ249" s="325"/>
      <c r="FQK249" s="325"/>
      <c r="FQL249" s="325"/>
      <c r="FQM249" s="325"/>
      <c r="FQN249" s="325"/>
      <c r="FQO249" s="325"/>
      <c r="FQP249" s="325"/>
      <c r="FQQ249" s="325"/>
      <c r="FQR249" s="324"/>
      <c r="FQS249" s="62"/>
      <c r="FQT249" s="62"/>
      <c r="FQU249" s="62"/>
      <c r="FQV249" s="62"/>
      <c r="FQW249" s="62"/>
      <c r="FQX249" s="62"/>
      <c r="FQY249" s="62"/>
      <c r="FQZ249" s="62"/>
      <c r="FRA249" s="62"/>
      <c r="FRB249" s="62"/>
      <c r="FRC249" s="325"/>
      <c r="FRD249" s="325"/>
      <c r="FRE249" s="325"/>
      <c r="FRF249" s="325"/>
      <c r="FRG249" s="62"/>
      <c r="FRH249" s="325"/>
      <c r="FRI249" s="325"/>
      <c r="FRJ249" s="325"/>
      <c r="FRK249" s="325"/>
      <c r="FRL249" s="62"/>
      <c r="FRM249" s="325"/>
      <c r="FRN249" s="325"/>
      <c r="FRO249" s="325"/>
      <c r="FRP249" s="325"/>
      <c r="FRQ249" s="325"/>
      <c r="FRR249" s="325"/>
      <c r="FRS249" s="325"/>
      <c r="FRT249" s="325"/>
      <c r="FRU249" s="325"/>
      <c r="FRV249" s="325"/>
      <c r="FRW249" s="325"/>
      <c r="FRX249" s="325"/>
      <c r="FRY249" s="325"/>
      <c r="FRZ249" s="325"/>
      <c r="FSA249" s="325"/>
      <c r="FSB249" s="325"/>
      <c r="FSC249" s="325"/>
      <c r="FSD249" s="324"/>
      <c r="FSE249" s="62"/>
      <c r="FSF249" s="62"/>
      <c r="FSG249" s="62"/>
      <c r="FSH249" s="62"/>
      <c r="FSI249" s="62"/>
      <c r="FSJ249" s="62"/>
      <c r="FSK249" s="62"/>
      <c r="FSL249" s="62"/>
      <c r="FSM249" s="62"/>
      <c r="FSN249" s="62"/>
      <c r="FSO249" s="325"/>
      <c r="FSP249" s="325"/>
      <c r="FSQ249" s="325"/>
      <c r="FSR249" s="325"/>
      <c r="FSS249" s="62"/>
      <c r="FST249" s="325"/>
      <c r="FSU249" s="325"/>
      <c r="FSV249" s="325"/>
      <c r="FSW249" s="325"/>
      <c r="FSX249" s="62"/>
      <c r="FSY249" s="325"/>
      <c r="FSZ249" s="325"/>
      <c r="FTA249" s="325"/>
      <c r="FTB249" s="325"/>
      <c r="FTC249" s="325"/>
      <c r="FTD249" s="325"/>
      <c r="FTE249" s="325"/>
      <c r="FTF249" s="325"/>
      <c r="FTG249" s="325"/>
      <c r="FTH249" s="325"/>
      <c r="FTI249" s="325"/>
      <c r="FTJ249" s="325"/>
      <c r="FTK249" s="325"/>
      <c r="FTL249" s="325"/>
      <c r="FTM249" s="325"/>
      <c r="FTN249" s="325"/>
      <c r="FTO249" s="325"/>
      <c r="FTP249" s="324"/>
      <c r="FTQ249" s="62"/>
      <c r="FTR249" s="62"/>
      <c r="FTS249" s="62"/>
      <c r="FTT249" s="62"/>
      <c r="FTU249" s="62"/>
      <c r="FTV249" s="62"/>
      <c r="FTW249" s="62"/>
      <c r="FTX249" s="62"/>
      <c r="FTY249" s="62"/>
      <c r="FTZ249" s="62"/>
      <c r="FUA249" s="325"/>
      <c r="FUB249" s="325"/>
      <c r="FUC249" s="325"/>
      <c r="FUD249" s="325"/>
      <c r="FUE249" s="62"/>
      <c r="FUF249" s="325"/>
      <c r="FUG249" s="325"/>
      <c r="FUH249" s="325"/>
      <c r="FUI249" s="325"/>
      <c r="FUJ249" s="62"/>
      <c r="FUK249" s="325"/>
      <c r="FUL249" s="325"/>
      <c r="FUM249" s="325"/>
      <c r="FUN249" s="325"/>
      <c r="FUO249" s="325"/>
      <c r="FUP249" s="325"/>
      <c r="FUQ249" s="325"/>
      <c r="FUR249" s="325"/>
      <c r="FUS249" s="325"/>
      <c r="FUT249" s="325"/>
      <c r="FUU249" s="325"/>
      <c r="FUV249" s="325"/>
      <c r="FUW249" s="325"/>
      <c r="FUX249" s="325"/>
      <c r="FUY249" s="325"/>
      <c r="FUZ249" s="325"/>
      <c r="FVA249" s="325"/>
      <c r="FVB249" s="324"/>
      <c r="FVC249" s="62"/>
      <c r="FVD249" s="62"/>
      <c r="FVE249" s="62"/>
      <c r="FVF249" s="62"/>
      <c r="FVG249" s="62"/>
      <c r="FVH249" s="62"/>
      <c r="FVI249" s="62"/>
      <c r="FVJ249" s="62"/>
      <c r="FVK249" s="62"/>
      <c r="FVL249" s="62"/>
      <c r="FVM249" s="325"/>
      <c r="FVN249" s="325"/>
      <c r="FVO249" s="325"/>
      <c r="FVP249" s="325"/>
      <c r="FVQ249" s="62"/>
      <c r="FVR249" s="325"/>
      <c r="FVS249" s="325"/>
      <c r="FVT249" s="325"/>
      <c r="FVU249" s="325"/>
      <c r="FVV249" s="62"/>
      <c r="FVW249" s="325"/>
      <c r="FVX249" s="325"/>
      <c r="FVY249" s="325"/>
      <c r="FVZ249" s="325"/>
      <c r="FWA249" s="325"/>
      <c r="FWB249" s="325"/>
      <c r="FWC249" s="325"/>
      <c r="FWD249" s="325"/>
      <c r="FWE249" s="325"/>
      <c r="FWF249" s="325"/>
      <c r="FWG249" s="325"/>
      <c r="FWH249" s="325"/>
      <c r="FWI249" s="325"/>
      <c r="FWJ249" s="325"/>
      <c r="FWK249" s="325"/>
      <c r="FWL249" s="325"/>
      <c r="FWM249" s="325"/>
      <c r="FWN249" s="324"/>
      <c r="FWO249" s="62"/>
      <c r="FWP249" s="62"/>
      <c r="FWQ249" s="62"/>
      <c r="FWR249" s="62"/>
      <c r="FWS249" s="62"/>
      <c r="FWT249" s="62"/>
      <c r="FWU249" s="62"/>
      <c r="FWV249" s="62"/>
      <c r="FWW249" s="62"/>
      <c r="FWX249" s="62"/>
      <c r="FWY249" s="325"/>
      <c r="FWZ249" s="325"/>
      <c r="FXA249" s="325"/>
      <c r="FXB249" s="325"/>
      <c r="FXC249" s="62"/>
      <c r="FXD249" s="325"/>
      <c r="FXE249" s="325"/>
      <c r="FXF249" s="325"/>
      <c r="FXG249" s="325"/>
      <c r="FXH249" s="62"/>
      <c r="FXI249" s="325"/>
      <c r="FXJ249" s="325"/>
      <c r="FXK249" s="325"/>
      <c r="FXL249" s="325"/>
      <c r="FXM249" s="325"/>
      <c r="FXN249" s="325"/>
      <c r="FXO249" s="325"/>
      <c r="FXP249" s="325"/>
      <c r="FXQ249" s="325"/>
      <c r="FXR249" s="325"/>
      <c r="FXS249" s="325"/>
      <c r="FXT249" s="325"/>
      <c r="FXU249" s="325"/>
      <c r="FXV249" s="325"/>
      <c r="FXW249" s="325"/>
      <c r="FXX249" s="325"/>
      <c r="FXY249" s="325"/>
      <c r="FXZ249" s="324"/>
      <c r="FYA249" s="62"/>
      <c r="FYB249" s="62"/>
      <c r="FYC249" s="62"/>
      <c r="FYD249" s="62"/>
      <c r="FYE249" s="62"/>
      <c r="FYF249" s="62"/>
      <c r="FYG249" s="62"/>
      <c r="FYH249" s="62"/>
      <c r="FYI249" s="62"/>
      <c r="FYJ249" s="62"/>
      <c r="FYK249" s="325"/>
      <c r="FYL249" s="325"/>
      <c r="FYM249" s="325"/>
      <c r="FYN249" s="325"/>
      <c r="FYO249" s="62"/>
      <c r="FYP249" s="325"/>
      <c r="FYQ249" s="325"/>
      <c r="FYR249" s="325"/>
      <c r="FYS249" s="325"/>
      <c r="FYT249" s="62"/>
      <c r="FYU249" s="325"/>
      <c r="FYV249" s="325"/>
      <c r="FYW249" s="325"/>
      <c r="FYX249" s="325"/>
      <c r="FYY249" s="325"/>
      <c r="FYZ249" s="325"/>
      <c r="FZA249" s="325"/>
      <c r="FZB249" s="325"/>
      <c r="FZC249" s="325"/>
      <c r="FZD249" s="325"/>
      <c r="FZE249" s="325"/>
      <c r="FZF249" s="325"/>
      <c r="FZG249" s="325"/>
      <c r="FZH249" s="325"/>
      <c r="FZI249" s="325"/>
      <c r="FZJ249" s="325"/>
      <c r="FZK249" s="325"/>
      <c r="FZL249" s="324"/>
      <c r="FZM249" s="62"/>
      <c r="FZN249" s="62"/>
      <c r="FZO249" s="62"/>
      <c r="FZP249" s="62"/>
      <c r="FZQ249" s="62"/>
      <c r="FZR249" s="62"/>
      <c r="FZS249" s="62"/>
      <c r="FZT249" s="62"/>
      <c r="FZU249" s="62"/>
      <c r="FZV249" s="62"/>
      <c r="FZW249" s="325"/>
      <c r="FZX249" s="325"/>
      <c r="FZY249" s="325"/>
      <c r="FZZ249" s="325"/>
      <c r="GAA249" s="62"/>
      <c r="GAB249" s="325"/>
      <c r="GAC249" s="325"/>
      <c r="GAD249" s="325"/>
      <c r="GAE249" s="325"/>
      <c r="GAF249" s="62"/>
      <c r="GAG249" s="325"/>
      <c r="GAH249" s="325"/>
      <c r="GAI249" s="325"/>
      <c r="GAJ249" s="325"/>
      <c r="GAK249" s="325"/>
      <c r="GAL249" s="325"/>
      <c r="GAM249" s="325"/>
      <c r="GAN249" s="325"/>
      <c r="GAO249" s="325"/>
      <c r="GAP249" s="325"/>
      <c r="GAQ249" s="325"/>
      <c r="GAR249" s="325"/>
      <c r="GAS249" s="325"/>
      <c r="GAT249" s="325"/>
      <c r="GAU249" s="325"/>
      <c r="GAV249" s="325"/>
      <c r="GAW249" s="325"/>
      <c r="GAX249" s="324"/>
      <c r="GAY249" s="62"/>
      <c r="GAZ249" s="62"/>
      <c r="GBA249" s="62"/>
      <c r="GBB249" s="62"/>
      <c r="GBC249" s="62"/>
      <c r="GBD249" s="62"/>
      <c r="GBE249" s="62"/>
      <c r="GBF249" s="62"/>
      <c r="GBG249" s="62"/>
      <c r="GBH249" s="62"/>
      <c r="GBI249" s="325"/>
      <c r="GBJ249" s="325"/>
      <c r="GBK249" s="325"/>
      <c r="GBL249" s="325"/>
      <c r="GBM249" s="62"/>
      <c r="GBN249" s="325"/>
      <c r="GBO249" s="325"/>
      <c r="GBP249" s="325"/>
      <c r="GBQ249" s="325"/>
      <c r="GBR249" s="62"/>
      <c r="GBS249" s="325"/>
      <c r="GBT249" s="325"/>
      <c r="GBU249" s="325"/>
      <c r="GBV249" s="325"/>
      <c r="GBW249" s="325"/>
      <c r="GBX249" s="325"/>
      <c r="GBY249" s="325"/>
      <c r="GBZ249" s="325"/>
      <c r="GCA249" s="325"/>
      <c r="GCB249" s="325"/>
      <c r="GCC249" s="325"/>
      <c r="GCD249" s="325"/>
      <c r="GCE249" s="325"/>
      <c r="GCF249" s="325"/>
      <c r="GCG249" s="325"/>
      <c r="GCH249" s="325"/>
      <c r="GCI249" s="325"/>
      <c r="GCJ249" s="324"/>
      <c r="GCK249" s="62"/>
      <c r="GCL249" s="62"/>
      <c r="GCM249" s="62"/>
      <c r="GCN249" s="62"/>
      <c r="GCO249" s="62"/>
      <c r="GCP249" s="62"/>
      <c r="GCQ249" s="62"/>
      <c r="GCR249" s="62"/>
      <c r="GCS249" s="62"/>
      <c r="GCT249" s="62"/>
      <c r="GCU249" s="325"/>
      <c r="GCV249" s="325"/>
      <c r="GCW249" s="325"/>
      <c r="GCX249" s="325"/>
      <c r="GCY249" s="62"/>
      <c r="GCZ249" s="325"/>
      <c r="GDA249" s="325"/>
      <c r="GDB249" s="325"/>
      <c r="GDC249" s="325"/>
      <c r="GDD249" s="62"/>
      <c r="GDE249" s="325"/>
      <c r="GDF249" s="325"/>
      <c r="GDG249" s="325"/>
      <c r="GDH249" s="325"/>
      <c r="GDI249" s="325"/>
      <c r="GDJ249" s="325"/>
      <c r="GDK249" s="325"/>
      <c r="GDL249" s="325"/>
      <c r="GDM249" s="325"/>
      <c r="GDN249" s="325"/>
      <c r="GDO249" s="325"/>
      <c r="GDP249" s="325"/>
      <c r="GDQ249" s="325"/>
      <c r="GDR249" s="325"/>
      <c r="GDS249" s="325"/>
      <c r="GDT249" s="325"/>
      <c r="GDU249" s="325"/>
      <c r="GDV249" s="324"/>
      <c r="GDW249" s="62"/>
      <c r="GDX249" s="62"/>
      <c r="GDY249" s="62"/>
      <c r="GDZ249" s="62"/>
      <c r="GEA249" s="62"/>
      <c r="GEB249" s="62"/>
      <c r="GEC249" s="62"/>
      <c r="GED249" s="62"/>
      <c r="GEE249" s="62"/>
      <c r="GEF249" s="62"/>
      <c r="GEG249" s="325"/>
      <c r="GEH249" s="325"/>
      <c r="GEI249" s="325"/>
      <c r="GEJ249" s="325"/>
      <c r="GEK249" s="62"/>
      <c r="GEL249" s="325"/>
      <c r="GEM249" s="325"/>
      <c r="GEN249" s="325"/>
      <c r="GEO249" s="325"/>
      <c r="GEP249" s="62"/>
      <c r="GEQ249" s="325"/>
      <c r="GER249" s="325"/>
      <c r="GES249" s="325"/>
      <c r="GET249" s="325"/>
      <c r="GEU249" s="325"/>
      <c r="GEV249" s="325"/>
      <c r="GEW249" s="325"/>
      <c r="GEX249" s="325"/>
      <c r="GEY249" s="325"/>
      <c r="GEZ249" s="325"/>
      <c r="GFA249" s="325"/>
      <c r="GFB249" s="325"/>
      <c r="GFC249" s="325"/>
      <c r="GFD249" s="325"/>
      <c r="GFE249" s="325"/>
      <c r="GFF249" s="325"/>
      <c r="GFG249" s="325"/>
      <c r="GFH249" s="324"/>
      <c r="GFI249" s="62"/>
      <c r="GFJ249" s="62"/>
      <c r="GFK249" s="62"/>
      <c r="GFL249" s="62"/>
      <c r="GFM249" s="62"/>
      <c r="GFN249" s="62"/>
      <c r="GFO249" s="62"/>
      <c r="GFP249" s="62"/>
      <c r="GFQ249" s="62"/>
      <c r="GFR249" s="62"/>
      <c r="GFS249" s="325"/>
      <c r="GFT249" s="325"/>
      <c r="GFU249" s="325"/>
      <c r="GFV249" s="325"/>
      <c r="GFW249" s="62"/>
      <c r="GFX249" s="325"/>
      <c r="GFY249" s="325"/>
      <c r="GFZ249" s="325"/>
      <c r="GGA249" s="325"/>
      <c r="GGB249" s="62"/>
      <c r="GGC249" s="325"/>
      <c r="GGD249" s="325"/>
      <c r="GGE249" s="325"/>
      <c r="GGF249" s="325"/>
      <c r="GGG249" s="325"/>
      <c r="GGH249" s="325"/>
      <c r="GGI249" s="325"/>
      <c r="GGJ249" s="325"/>
      <c r="GGK249" s="325"/>
      <c r="GGL249" s="325"/>
      <c r="GGM249" s="325"/>
      <c r="GGN249" s="325"/>
      <c r="GGO249" s="325"/>
      <c r="GGP249" s="325"/>
      <c r="GGQ249" s="325"/>
      <c r="GGR249" s="325"/>
      <c r="GGS249" s="325"/>
      <c r="GGT249" s="324"/>
      <c r="GGU249" s="62"/>
      <c r="GGV249" s="62"/>
      <c r="GGW249" s="62"/>
      <c r="GGX249" s="62"/>
      <c r="GGY249" s="62"/>
      <c r="GGZ249" s="62"/>
      <c r="GHA249" s="62"/>
      <c r="GHB249" s="62"/>
      <c r="GHC249" s="62"/>
      <c r="GHD249" s="62"/>
      <c r="GHE249" s="325"/>
      <c r="GHF249" s="325"/>
      <c r="GHG249" s="325"/>
      <c r="GHH249" s="325"/>
      <c r="GHI249" s="62"/>
      <c r="GHJ249" s="325"/>
      <c r="GHK249" s="325"/>
      <c r="GHL249" s="325"/>
      <c r="GHM249" s="325"/>
      <c r="GHN249" s="62"/>
      <c r="GHO249" s="325"/>
      <c r="GHP249" s="325"/>
      <c r="GHQ249" s="325"/>
      <c r="GHR249" s="325"/>
      <c r="GHS249" s="325"/>
      <c r="GHT249" s="325"/>
      <c r="GHU249" s="325"/>
      <c r="GHV249" s="325"/>
      <c r="GHW249" s="325"/>
      <c r="GHX249" s="325"/>
      <c r="GHY249" s="325"/>
      <c r="GHZ249" s="325"/>
      <c r="GIA249" s="325"/>
      <c r="GIB249" s="325"/>
      <c r="GIC249" s="325"/>
      <c r="GID249" s="325"/>
      <c r="GIE249" s="325"/>
      <c r="GIF249" s="324"/>
      <c r="GIG249" s="62"/>
      <c r="GIH249" s="62"/>
      <c r="GII249" s="62"/>
      <c r="GIJ249" s="62"/>
      <c r="GIK249" s="62"/>
      <c r="GIL249" s="62"/>
      <c r="GIM249" s="62"/>
      <c r="GIN249" s="62"/>
      <c r="GIO249" s="62"/>
      <c r="GIP249" s="62"/>
      <c r="GIQ249" s="325"/>
      <c r="GIR249" s="325"/>
      <c r="GIS249" s="325"/>
      <c r="GIT249" s="325"/>
      <c r="GIU249" s="62"/>
      <c r="GIV249" s="325"/>
      <c r="GIW249" s="325"/>
      <c r="GIX249" s="325"/>
      <c r="GIY249" s="325"/>
      <c r="GIZ249" s="62"/>
      <c r="GJA249" s="325"/>
      <c r="GJB249" s="325"/>
      <c r="GJC249" s="325"/>
      <c r="GJD249" s="325"/>
      <c r="GJE249" s="325"/>
      <c r="GJF249" s="325"/>
      <c r="GJG249" s="325"/>
      <c r="GJH249" s="325"/>
      <c r="GJI249" s="325"/>
      <c r="GJJ249" s="325"/>
      <c r="GJK249" s="325"/>
      <c r="GJL249" s="325"/>
      <c r="GJM249" s="325"/>
      <c r="GJN249" s="325"/>
      <c r="GJO249" s="325"/>
      <c r="GJP249" s="325"/>
      <c r="GJQ249" s="325"/>
      <c r="GJR249" s="324"/>
      <c r="GJS249" s="62"/>
      <c r="GJT249" s="62"/>
      <c r="GJU249" s="62"/>
      <c r="GJV249" s="62"/>
      <c r="GJW249" s="62"/>
      <c r="GJX249" s="62"/>
      <c r="GJY249" s="62"/>
      <c r="GJZ249" s="62"/>
      <c r="GKA249" s="62"/>
      <c r="GKB249" s="62"/>
      <c r="GKC249" s="325"/>
      <c r="GKD249" s="325"/>
      <c r="GKE249" s="325"/>
      <c r="GKF249" s="325"/>
      <c r="GKG249" s="62"/>
      <c r="GKH249" s="325"/>
      <c r="GKI249" s="325"/>
      <c r="GKJ249" s="325"/>
      <c r="GKK249" s="325"/>
      <c r="GKL249" s="62"/>
      <c r="GKM249" s="325"/>
      <c r="GKN249" s="325"/>
      <c r="GKO249" s="325"/>
      <c r="GKP249" s="325"/>
      <c r="GKQ249" s="325"/>
      <c r="GKR249" s="325"/>
      <c r="GKS249" s="325"/>
      <c r="GKT249" s="325"/>
      <c r="GKU249" s="325"/>
      <c r="GKV249" s="325"/>
      <c r="GKW249" s="325"/>
      <c r="GKX249" s="325"/>
      <c r="GKY249" s="325"/>
      <c r="GKZ249" s="325"/>
      <c r="GLA249" s="325"/>
      <c r="GLB249" s="325"/>
      <c r="GLC249" s="325"/>
      <c r="GLD249" s="324"/>
      <c r="GLE249" s="62"/>
      <c r="GLF249" s="62"/>
      <c r="GLG249" s="62"/>
      <c r="GLH249" s="62"/>
      <c r="GLI249" s="62"/>
      <c r="GLJ249" s="62"/>
      <c r="GLK249" s="62"/>
      <c r="GLL249" s="62"/>
      <c r="GLM249" s="62"/>
      <c r="GLN249" s="62"/>
      <c r="GLO249" s="325"/>
      <c r="GLP249" s="325"/>
      <c r="GLQ249" s="325"/>
      <c r="GLR249" s="325"/>
      <c r="GLS249" s="62"/>
      <c r="GLT249" s="325"/>
      <c r="GLU249" s="325"/>
      <c r="GLV249" s="325"/>
      <c r="GLW249" s="325"/>
      <c r="GLX249" s="62"/>
      <c r="GLY249" s="325"/>
      <c r="GLZ249" s="325"/>
      <c r="GMA249" s="325"/>
      <c r="GMB249" s="325"/>
      <c r="GMC249" s="325"/>
      <c r="GMD249" s="325"/>
      <c r="GME249" s="325"/>
      <c r="GMF249" s="325"/>
      <c r="GMG249" s="325"/>
      <c r="GMH249" s="325"/>
      <c r="GMI249" s="325"/>
      <c r="GMJ249" s="325"/>
      <c r="GMK249" s="325"/>
      <c r="GML249" s="325"/>
      <c r="GMM249" s="325"/>
      <c r="GMN249" s="325"/>
      <c r="GMO249" s="325"/>
      <c r="GMP249" s="324"/>
      <c r="GMQ249" s="62"/>
      <c r="GMR249" s="62"/>
      <c r="GMS249" s="62"/>
      <c r="GMT249" s="62"/>
      <c r="GMU249" s="62"/>
      <c r="GMV249" s="62"/>
      <c r="GMW249" s="62"/>
      <c r="GMX249" s="62"/>
      <c r="GMY249" s="62"/>
      <c r="GMZ249" s="62"/>
      <c r="GNA249" s="325"/>
      <c r="GNB249" s="325"/>
      <c r="GNC249" s="325"/>
      <c r="GND249" s="325"/>
      <c r="GNE249" s="62"/>
      <c r="GNF249" s="325"/>
      <c r="GNG249" s="325"/>
      <c r="GNH249" s="325"/>
      <c r="GNI249" s="325"/>
      <c r="GNJ249" s="62"/>
      <c r="GNK249" s="325"/>
      <c r="GNL249" s="325"/>
      <c r="GNM249" s="325"/>
      <c r="GNN249" s="325"/>
      <c r="GNO249" s="325"/>
      <c r="GNP249" s="325"/>
      <c r="GNQ249" s="325"/>
      <c r="GNR249" s="325"/>
      <c r="GNS249" s="325"/>
      <c r="GNT249" s="325"/>
      <c r="GNU249" s="325"/>
      <c r="GNV249" s="325"/>
      <c r="GNW249" s="325"/>
      <c r="GNX249" s="325"/>
      <c r="GNY249" s="325"/>
      <c r="GNZ249" s="325"/>
      <c r="GOA249" s="325"/>
      <c r="GOB249" s="324"/>
      <c r="GOC249" s="62"/>
      <c r="GOD249" s="62"/>
      <c r="GOE249" s="62"/>
      <c r="GOF249" s="62"/>
      <c r="GOG249" s="62"/>
      <c r="GOH249" s="62"/>
      <c r="GOI249" s="62"/>
      <c r="GOJ249" s="62"/>
      <c r="GOK249" s="62"/>
      <c r="GOL249" s="62"/>
      <c r="GOM249" s="325"/>
      <c r="GON249" s="325"/>
      <c r="GOO249" s="325"/>
      <c r="GOP249" s="325"/>
      <c r="GOQ249" s="62"/>
      <c r="GOR249" s="325"/>
      <c r="GOS249" s="325"/>
      <c r="GOT249" s="325"/>
      <c r="GOU249" s="325"/>
      <c r="GOV249" s="62"/>
      <c r="GOW249" s="325"/>
      <c r="GOX249" s="325"/>
      <c r="GOY249" s="325"/>
      <c r="GOZ249" s="325"/>
      <c r="GPA249" s="325"/>
      <c r="GPB249" s="325"/>
      <c r="GPC249" s="325"/>
      <c r="GPD249" s="325"/>
      <c r="GPE249" s="325"/>
      <c r="GPF249" s="325"/>
      <c r="GPG249" s="325"/>
      <c r="GPH249" s="325"/>
      <c r="GPI249" s="325"/>
      <c r="GPJ249" s="325"/>
      <c r="GPK249" s="325"/>
      <c r="GPL249" s="325"/>
      <c r="GPM249" s="325"/>
      <c r="GPN249" s="324"/>
      <c r="GPO249" s="62"/>
      <c r="GPP249" s="62"/>
      <c r="GPQ249" s="62"/>
      <c r="GPR249" s="62"/>
      <c r="GPS249" s="62"/>
      <c r="GPT249" s="62"/>
      <c r="GPU249" s="62"/>
      <c r="GPV249" s="62"/>
      <c r="GPW249" s="62"/>
      <c r="GPX249" s="62"/>
      <c r="GPY249" s="325"/>
      <c r="GPZ249" s="325"/>
      <c r="GQA249" s="325"/>
      <c r="GQB249" s="325"/>
      <c r="GQC249" s="62"/>
      <c r="GQD249" s="325"/>
      <c r="GQE249" s="325"/>
      <c r="GQF249" s="325"/>
      <c r="GQG249" s="325"/>
      <c r="GQH249" s="62"/>
      <c r="GQI249" s="325"/>
      <c r="GQJ249" s="325"/>
      <c r="GQK249" s="325"/>
      <c r="GQL249" s="325"/>
      <c r="GQM249" s="325"/>
      <c r="GQN249" s="325"/>
      <c r="GQO249" s="325"/>
      <c r="GQP249" s="325"/>
      <c r="GQQ249" s="325"/>
      <c r="GQR249" s="325"/>
      <c r="GQS249" s="325"/>
      <c r="GQT249" s="325"/>
      <c r="GQU249" s="325"/>
      <c r="GQV249" s="325"/>
      <c r="GQW249" s="325"/>
      <c r="GQX249" s="325"/>
      <c r="GQY249" s="325"/>
      <c r="GQZ249" s="324"/>
      <c r="GRA249" s="62"/>
      <c r="GRB249" s="62"/>
      <c r="GRC249" s="62"/>
      <c r="GRD249" s="62"/>
      <c r="GRE249" s="62"/>
      <c r="GRF249" s="62"/>
      <c r="GRG249" s="62"/>
      <c r="GRH249" s="62"/>
      <c r="GRI249" s="62"/>
      <c r="GRJ249" s="62"/>
      <c r="GRK249" s="325"/>
      <c r="GRL249" s="325"/>
      <c r="GRM249" s="325"/>
      <c r="GRN249" s="325"/>
      <c r="GRO249" s="62"/>
      <c r="GRP249" s="325"/>
      <c r="GRQ249" s="325"/>
      <c r="GRR249" s="325"/>
      <c r="GRS249" s="325"/>
      <c r="GRT249" s="62"/>
      <c r="GRU249" s="325"/>
      <c r="GRV249" s="325"/>
      <c r="GRW249" s="325"/>
      <c r="GRX249" s="325"/>
      <c r="GRY249" s="325"/>
      <c r="GRZ249" s="325"/>
      <c r="GSA249" s="325"/>
      <c r="GSB249" s="325"/>
      <c r="GSC249" s="325"/>
      <c r="GSD249" s="325"/>
      <c r="GSE249" s="325"/>
      <c r="GSF249" s="325"/>
      <c r="GSG249" s="325"/>
      <c r="GSH249" s="325"/>
      <c r="GSI249" s="325"/>
      <c r="GSJ249" s="325"/>
      <c r="GSK249" s="325"/>
      <c r="GSL249" s="324"/>
      <c r="GSM249" s="62"/>
      <c r="GSN249" s="62"/>
      <c r="GSO249" s="62"/>
      <c r="GSP249" s="62"/>
      <c r="GSQ249" s="62"/>
      <c r="GSR249" s="62"/>
      <c r="GSS249" s="62"/>
      <c r="GST249" s="62"/>
      <c r="GSU249" s="62"/>
      <c r="GSV249" s="62"/>
      <c r="GSW249" s="325"/>
      <c r="GSX249" s="325"/>
      <c r="GSY249" s="325"/>
      <c r="GSZ249" s="325"/>
      <c r="GTA249" s="62"/>
      <c r="GTB249" s="325"/>
      <c r="GTC249" s="325"/>
      <c r="GTD249" s="325"/>
      <c r="GTE249" s="325"/>
      <c r="GTF249" s="62"/>
      <c r="GTG249" s="325"/>
      <c r="GTH249" s="325"/>
      <c r="GTI249" s="325"/>
      <c r="GTJ249" s="325"/>
      <c r="GTK249" s="325"/>
      <c r="GTL249" s="325"/>
      <c r="GTM249" s="325"/>
      <c r="GTN249" s="325"/>
      <c r="GTO249" s="325"/>
      <c r="GTP249" s="325"/>
      <c r="GTQ249" s="325"/>
      <c r="GTR249" s="325"/>
      <c r="GTS249" s="325"/>
      <c r="GTT249" s="325"/>
      <c r="GTU249" s="325"/>
      <c r="GTV249" s="325"/>
      <c r="GTW249" s="325"/>
      <c r="GTX249" s="324"/>
      <c r="GTY249" s="62"/>
      <c r="GTZ249" s="62"/>
      <c r="GUA249" s="62"/>
      <c r="GUB249" s="62"/>
      <c r="GUC249" s="62"/>
      <c r="GUD249" s="62"/>
      <c r="GUE249" s="62"/>
      <c r="GUF249" s="62"/>
      <c r="GUG249" s="62"/>
      <c r="GUH249" s="62"/>
      <c r="GUI249" s="325"/>
      <c r="GUJ249" s="325"/>
      <c r="GUK249" s="325"/>
      <c r="GUL249" s="325"/>
      <c r="GUM249" s="62"/>
      <c r="GUN249" s="325"/>
      <c r="GUO249" s="325"/>
      <c r="GUP249" s="325"/>
      <c r="GUQ249" s="325"/>
      <c r="GUR249" s="62"/>
      <c r="GUS249" s="325"/>
      <c r="GUT249" s="325"/>
      <c r="GUU249" s="325"/>
      <c r="GUV249" s="325"/>
      <c r="GUW249" s="325"/>
      <c r="GUX249" s="325"/>
      <c r="GUY249" s="325"/>
      <c r="GUZ249" s="325"/>
      <c r="GVA249" s="325"/>
      <c r="GVB249" s="325"/>
      <c r="GVC249" s="325"/>
      <c r="GVD249" s="325"/>
      <c r="GVE249" s="325"/>
      <c r="GVF249" s="325"/>
      <c r="GVG249" s="325"/>
      <c r="GVH249" s="325"/>
      <c r="GVI249" s="325"/>
      <c r="GVJ249" s="324"/>
      <c r="GVK249" s="62"/>
      <c r="GVL249" s="62"/>
      <c r="GVM249" s="62"/>
      <c r="GVN249" s="62"/>
      <c r="GVO249" s="62"/>
      <c r="GVP249" s="62"/>
      <c r="GVQ249" s="62"/>
      <c r="GVR249" s="62"/>
      <c r="GVS249" s="62"/>
      <c r="GVT249" s="62"/>
      <c r="GVU249" s="325"/>
      <c r="GVV249" s="325"/>
      <c r="GVW249" s="325"/>
      <c r="GVX249" s="325"/>
      <c r="GVY249" s="62"/>
      <c r="GVZ249" s="325"/>
      <c r="GWA249" s="325"/>
      <c r="GWB249" s="325"/>
      <c r="GWC249" s="325"/>
      <c r="GWD249" s="62"/>
      <c r="GWE249" s="325"/>
      <c r="GWF249" s="325"/>
      <c r="GWG249" s="325"/>
      <c r="GWH249" s="325"/>
      <c r="GWI249" s="325"/>
      <c r="GWJ249" s="325"/>
      <c r="GWK249" s="325"/>
      <c r="GWL249" s="325"/>
      <c r="GWM249" s="325"/>
      <c r="GWN249" s="325"/>
      <c r="GWO249" s="325"/>
      <c r="GWP249" s="325"/>
      <c r="GWQ249" s="325"/>
      <c r="GWR249" s="325"/>
      <c r="GWS249" s="325"/>
      <c r="GWT249" s="325"/>
      <c r="GWU249" s="325"/>
      <c r="GWV249" s="324"/>
      <c r="GWW249" s="62"/>
      <c r="GWX249" s="62"/>
      <c r="GWY249" s="62"/>
      <c r="GWZ249" s="62"/>
      <c r="GXA249" s="62"/>
      <c r="GXB249" s="62"/>
      <c r="GXC249" s="62"/>
      <c r="GXD249" s="62"/>
      <c r="GXE249" s="62"/>
      <c r="GXF249" s="62"/>
      <c r="GXG249" s="325"/>
      <c r="GXH249" s="325"/>
      <c r="GXI249" s="325"/>
      <c r="GXJ249" s="325"/>
      <c r="GXK249" s="62"/>
      <c r="GXL249" s="325"/>
      <c r="GXM249" s="325"/>
      <c r="GXN249" s="325"/>
      <c r="GXO249" s="325"/>
      <c r="GXP249" s="62"/>
      <c r="GXQ249" s="325"/>
      <c r="GXR249" s="325"/>
      <c r="GXS249" s="325"/>
      <c r="GXT249" s="325"/>
      <c r="GXU249" s="325"/>
      <c r="GXV249" s="325"/>
      <c r="GXW249" s="325"/>
      <c r="GXX249" s="325"/>
      <c r="GXY249" s="325"/>
      <c r="GXZ249" s="325"/>
      <c r="GYA249" s="325"/>
      <c r="GYB249" s="325"/>
      <c r="GYC249" s="325"/>
      <c r="GYD249" s="325"/>
      <c r="GYE249" s="325"/>
      <c r="GYF249" s="325"/>
      <c r="GYG249" s="325"/>
      <c r="GYH249" s="324"/>
      <c r="GYI249" s="62"/>
      <c r="GYJ249" s="62"/>
      <c r="GYK249" s="62"/>
      <c r="GYL249" s="62"/>
      <c r="GYM249" s="62"/>
      <c r="GYN249" s="62"/>
      <c r="GYO249" s="62"/>
      <c r="GYP249" s="62"/>
      <c r="GYQ249" s="62"/>
      <c r="GYR249" s="62"/>
      <c r="GYS249" s="325"/>
      <c r="GYT249" s="325"/>
      <c r="GYU249" s="325"/>
      <c r="GYV249" s="325"/>
      <c r="GYW249" s="62"/>
      <c r="GYX249" s="325"/>
      <c r="GYY249" s="325"/>
      <c r="GYZ249" s="325"/>
      <c r="GZA249" s="325"/>
      <c r="GZB249" s="62"/>
      <c r="GZC249" s="325"/>
      <c r="GZD249" s="325"/>
      <c r="GZE249" s="325"/>
      <c r="GZF249" s="325"/>
      <c r="GZG249" s="325"/>
      <c r="GZH249" s="325"/>
      <c r="GZI249" s="325"/>
      <c r="GZJ249" s="325"/>
      <c r="GZK249" s="325"/>
      <c r="GZL249" s="325"/>
      <c r="GZM249" s="325"/>
      <c r="GZN249" s="325"/>
      <c r="GZO249" s="325"/>
      <c r="GZP249" s="325"/>
      <c r="GZQ249" s="325"/>
      <c r="GZR249" s="325"/>
      <c r="GZS249" s="325"/>
      <c r="GZT249" s="324"/>
      <c r="GZU249" s="62"/>
      <c r="GZV249" s="62"/>
      <c r="GZW249" s="62"/>
      <c r="GZX249" s="62"/>
      <c r="GZY249" s="62"/>
      <c r="GZZ249" s="62"/>
      <c r="HAA249" s="62"/>
      <c r="HAB249" s="62"/>
      <c r="HAC249" s="62"/>
      <c r="HAD249" s="62"/>
      <c r="HAE249" s="325"/>
      <c r="HAF249" s="325"/>
      <c r="HAG249" s="325"/>
      <c r="HAH249" s="325"/>
      <c r="HAI249" s="62"/>
      <c r="HAJ249" s="325"/>
      <c r="HAK249" s="325"/>
      <c r="HAL249" s="325"/>
      <c r="HAM249" s="325"/>
      <c r="HAN249" s="62"/>
      <c r="HAO249" s="325"/>
      <c r="HAP249" s="325"/>
      <c r="HAQ249" s="325"/>
      <c r="HAR249" s="325"/>
      <c r="HAS249" s="325"/>
      <c r="HAT249" s="325"/>
      <c r="HAU249" s="325"/>
      <c r="HAV249" s="325"/>
      <c r="HAW249" s="325"/>
      <c r="HAX249" s="325"/>
      <c r="HAY249" s="325"/>
      <c r="HAZ249" s="325"/>
      <c r="HBA249" s="325"/>
      <c r="HBB249" s="325"/>
      <c r="HBC249" s="325"/>
      <c r="HBD249" s="325"/>
      <c r="HBE249" s="325"/>
      <c r="HBF249" s="324"/>
      <c r="HBG249" s="62"/>
      <c r="HBH249" s="62"/>
      <c r="HBI249" s="62"/>
      <c r="HBJ249" s="62"/>
      <c r="HBK249" s="62"/>
      <c r="HBL249" s="62"/>
      <c r="HBM249" s="62"/>
      <c r="HBN249" s="62"/>
      <c r="HBO249" s="62"/>
      <c r="HBP249" s="62"/>
      <c r="HBQ249" s="325"/>
      <c r="HBR249" s="325"/>
      <c r="HBS249" s="325"/>
      <c r="HBT249" s="325"/>
      <c r="HBU249" s="62"/>
      <c r="HBV249" s="325"/>
      <c r="HBW249" s="325"/>
      <c r="HBX249" s="325"/>
      <c r="HBY249" s="325"/>
      <c r="HBZ249" s="62"/>
      <c r="HCA249" s="325"/>
      <c r="HCB249" s="325"/>
      <c r="HCC249" s="325"/>
      <c r="HCD249" s="325"/>
      <c r="HCE249" s="325"/>
      <c r="HCF249" s="325"/>
      <c r="HCG249" s="325"/>
      <c r="HCH249" s="325"/>
      <c r="HCI249" s="325"/>
      <c r="HCJ249" s="325"/>
      <c r="HCK249" s="325"/>
      <c r="HCL249" s="325"/>
      <c r="HCM249" s="325"/>
      <c r="HCN249" s="325"/>
      <c r="HCO249" s="325"/>
      <c r="HCP249" s="325"/>
      <c r="HCQ249" s="325"/>
      <c r="HCR249" s="324"/>
      <c r="HCS249" s="62"/>
      <c r="HCT249" s="62"/>
      <c r="HCU249" s="62"/>
      <c r="HCV249" s="62"/>
      <c r="HCW249" s="62"/>
      <c r="HCX249" s="62"/>
      <c r="HCY249" s="62"/>
      <c r="HCZ249" s="62"/>
      <c r="HDA249" s="62"/>
      <c r="HDB249" s="62"/>
      <c r="HDC249" s="325"/>
      <c r="HDD249" s="325"/>
      <c r="HDE249" s="325"/>
      <c r="HDF249" s="325"/>
      <c r="HDG249" s="62"/>
      <c r="HDH249" s="325"/>
      <c r="HDI249" s="325"/>
      <c r="HDJ249" s="325"/>
      <c r="HDK249" s="325"/>
      <c r="HDL249" s="62"/>
      <c r="HDM249" s="325"/>
      <c r="HDN249" s="325"/>
      <c r="HDO249" s="325"/>
      <c r="HDP249" s="325"/>
      <c r="HDQ249" s="325"/>
      <c r="HDR249" s="325"/>
      <c r="HDS249" s="325"/>
      <c r="HDT249" s="325"/>
      <c r="HDU249" s="325"/>
      <c r="HDV249" s="325"/>
      <c r="HDW249" s="325"/>
      <c r="HDX249" s="325"/>
      <c r="HDY249" s="325"/>
      <c r="HDZ249" s="325"/>
      <c r="HEA249" s="325"/>
      <c r="HEB249" s="325"/>
      <c r="HEC249" s="325"/>
      <c r="HED249" s="324"/>
      <c r="HEE249" s="62"/>
      <c r="HEF249" s="62"/>
      <c r="HEG249" s="62"/>
      <c r="HEH249" s="62"/>
      <c r="HEI249" s="62"/>
      <c r="HEJ249" s="62"/>
      <c r="HEK249" s="62"/>
      <c r="HEL249" s="62"/>
      <c r="HEM249" s="62"/>
      <c r="HEN249" s="62"/>
      <c r="HEO249" s="325"/>
      <c r="HEP249" s="325"/>
      <c r="HEQ249" s="325"/>
      <c r="HER249" s="325"/>
      <c r="HES249" s="62"/>
      <c r="HET249" s="325"/>
      <c r="HEU249" s="325"/>
      <c r="HEV249" s="325"/>
      <c r="HEW249" s="325"/>
      <c r="HEX249" s="62"/>
      <c r="HEY249" s="325"/>
      <c r="HEZ249" s="325"/>
      <c r="HFA249" s="325"/>
      <c r="HFB249" s="325"/>
      <c r="HFC249" s="325"/>
      <c r="HFD249" s="325"/>
      <c r="HFE249" s="325"/>
      <c r="HFF249" s="325"/>
      <c r="HFG249" s="325"/>
      <c r="HFH249" s="325"/>
      <c r="HFI249" s="325"/>
      <c r="HFJ249" s="325"/>
      <c r="HFK249" s="325"/>
      <c r="HFL249" s="325"/>
      <c r="HFM249" s="325"/>
      <c r="HFN249" s="325"/>
      <c r="HFO249" s="325"/>
      <c r="HFP249" s="324"/>
      <c r="HFQ249" s="62"/>
      <c r="HFR249" s="62"/>
      <c r="HFS249" s="62"/>
      <c r="HFT249" s="62"/>
      <c r="HFU249" s="62"/>
      <c r="HFV249" s="62"/>
      <c r="HFW249" s="62"/>
      <c r="HFX249" s="62"/>
      <c r="HFY249" s="62"/>
      <c r="HFZ249" s="62"/>
      <c r="HGA249" s="325"/>
      <c r="HGB249" s="325"/>
      <c r="HGC249" s="325"/>
      <c r="HGD249" s="325"/>
      <c r="HGE249" s="62"/>
      <c r="HGF249" s="325"/>
      <c r="HGG249" s="325"/>
      <c r="HGH249" s="325"/>
      <c r="HGI249" s="325"/>
      <c r="HGJ249" s="62"/>
      <c r="HGK249" s="325"/>
      <c r="HGL249" s="325"/>
      <c r="HGM249" s="325"/>
      <c r="HGN249" s="325"/>
      <c r="HGO249" s="325"/>
      <c r="HGP249" s="325"/>
      <c r="HGQ249" s="325"/>
      <c r="HGR249" s="325"/>
      <c r="HGS249" s="325"/>
      <c r="HGT249" s="325"/>
      <c r="HGU249" s="325"/>
      <c r="HGV249" s="325"/>
      <c r="HGW249" s="325"/>
      <c r="HGX249" s="325"/>
      <c r="HGY249" s="325"/>
      <c r="HGZ249" s="325"/>
      <c r="HHA249" s="325"/>
      <c r="HHB249" s="324"/>
      <c r="HHC249" s="62"/>
      <c r="HHD249" s="62"/>
      <c r="HHE249" s="62"/>
      <c r="HHF249" s="62"/>
      <c r="HHG249" s="62"/>
      <c r="HHH249" s="62"/>
      <c r="HHI249" s="62"/>
      <c r="HHJ249" s="62"/>
      <c r="HHK249" s="62"/>
      <c r="HHL249" s="62"/>
      <c r="HHM249" s="325"/>
      <c r="HHN249" s="325"/>
      <c r="HHO249" s="325"/>
      <c r="HHP249" s="325"/>
      <c r="HHQ249" s="62"/>
      <c r="HHR249" s="325"/>
      <c r="HHS249" s="325"/>
      <c r="HHT249" s="325"/>
      <c r="HHU249" s="325"/>
      <c r="HHV249" s="62"/>
      <c r="HHW249" s="325"/>
      <c r="HHX249" s="325"/>
      <c r="HHY249" s="325"/>
      <c r="HHZ249" s="325"/>
      <c r="HIA249" s="325"/>
      <c r="HIB249" s="325"/>
      <c r="HIC249" s="325"/>
      <c r="HID249" s="325"/>
      <c r="HIE249" s="325"/>
      <c r="HIF249" s="325"/>
      <c r="HIG249" s="325"/>
      <c r="HIH249" s="325"/>
      <c r="HII249" s="325"/>
      <c r="HIJ249" s="325"/>
      <c r="HIK249" s="325"/>
      <c r="HIL249" s="325"/>
      <c r="HIM249" s="325"/>
      <c r="HIN249" s="324"/>
      <c r="HIO249" s="62"/>
      <c r="HIP249" s="62"/>
      <c r="HIQ249" s="62"/>
      <c r="HIR249" s="62"/>
      <c r="HIS249" s="62"/>
      <c r="HIT249" s="62"/>
      <c r="HIU249" s="62"/>
      <c r="HIV249" s="62"/>
      <c r="HIW249" s="62"/>
      <c r="HIX249" s="62"/>
      <c r="HIY249" s="325"/>
      <c r="HIZ249" s="325"/>
      <c r="HJA249" s="325"/>
      <c r="HJB249" s="325"/>
      <c r="HJC249" s="62"/>
      <c r="HJD249" s="325"/>
      <c r="HJE249" s="325"/>
      <c r="HJF249" s="325"/>
      <c r="HJG249" s="325"/>
      <c r="HJH249" s="62"/>
      <c r="HJI249" s="325"/>
      <c r="HJJ249" s="325"/>
      <c r="HJK249" s="325"/>
      <c r="HJL249" s="325"/>
      <c r="HJM249" s="325"/>
      <c r="HJN249" s="325"/>
      <c r="HJO249" s="325"/>
      <c r="HJP249" s="325"/>
      <c r="HJQ249" s="325"/>
      <c r="HJR249" s="325"/>
      <c r="HJS249" s="325"/>
      <c r="HJT249" s="325"/>
      <c r="HJU249" s="325"/>
      <c r="HJV249" s="325"/>
      <c r="HJW249" s="325"/>
      <c r="HJX249" s="325"/>
      <c r="HJY249" s="325"/>
      <c r="HJZ249" s="324"/>
      <c r="HKA249" s="62"/>
      <c r="HKB249" s="62"/>
      <c r="HKC249" s="62"/>
      <c r="HKD249" s="62"/>
      <c r="HKE249" s="62"/>
      <c r="HKF249" s="62"/>
      <c r="HKG249" s="62"/>
      <c r="HKH249" s="62"/>
      <c r="HKI249" s="62"/>
      <c r="HKJ249" s="62"/>
      <c r="HKK249" s="325"/>
      <c r="HKL249" s="325"/>
      <c r="HKM249" s="325"/>
      <c r="HKN249" s="325"/>
      <c r="HKO249" s="62"/>
      <c r="HKP249" s="325"/>
      <c r="HKQ249" s="325"/>
      <c r="HKR249" s="325"/>
      <c r="HKS249" s="325"/>
      <c r="HKT249" s="62"/>
      <c r="HKU249" s="325"/>
      <c r="HKV249" s="325"/>
      <c r="HKW249" s="325"/>
      <c r="HKX249" s="325"/>
      <c r="HKY249" s="325"/>
      <c r="HKZ249" s="325"/>
      <c r="HLA249" s="325"/>
      <c r="HLB249" s="325"/>
      <c r="HLC249" s="325"/>
      <c r="HLD249" s="325"/>
      <c r="HLE249" s="325"/>
      <c r="HLF249" s="325"/>
      <c r="HLG249" s="325"/>
      <c r="HLH249" s="325"/>
      <c r="HLI249" s="325"/>
      <c r="HLJ249" s="325"/>
      <c r="HLK249" s="325"/>
      <c r="HLL249" s="324"/>
      <c r="HLM249" s="62"/>
      <c r="HLN249" s="62"/>
      <c r="HLO249" s="62"/>
      <c r="HLP249" s="62"/>
      <c r="HLQ249" s="62"/>
      <c r="HLR249" s="62"/>
      <c r="HLS249" s="62"/>
      <c r="HLT249" s="62"/>
      <c r="HLU249" s="62"/>
      <c r="HLV249" s="62"/>
      <c r="HLW249" s="325"/>
      <c r="HLX249" s="325"/>
      <c r="HLY249" s="325"/>
      <c r="HLZ249" s="325"/>
      <c r="HMA249" s="62"/>
      <c r="HMB249" s="325"/>
      <c r="HMC249" s="325"/>
      <c r="HMD249" s="325"/>
      <c r="HME249" s="325"/>
      <c r="HMF249" s="62"/>
      <c r="HMG249" s="325"/>
      <c r="HMH249" s="325"/>
      <c r="HMI249" s="325"/>
      <c r="HMJ249" s="325"/>
      <c r="HMK249" s="325"/>
      <c r="HML249" s="325"/>
      <c r="HMM249" s="325"/>
      <c r="HMN249" s="325"/>
      <c r="HMO249" s="325"/>
      <c r="HMP249" s="325"/>
      <c r="HMQ249" s="325"/>
      <c r="HMR249" s="325"/>
      <c r="HMS249" s="325"/>
      <c r="HMT249" s="325"/>
      <c r="HMU249" s="325"/>
      <c r="HMV249" s="325"/>
      <c r="HMW249" s="325"/>
      <c r="HMX249" s="324"/>
      <c r="HMY249" s="62"/>
      <c r="HMZ249" s="62"/>
      <c r="HNA249" s="62"/>
      <c r="HNB249" s="62"/>
      <c r="HNC249" s="62"/>
      <c r="HND249" s="62"/>
      <c r="HNE249" s="62"/>
      <c r="HNF249" s="62"/>
      <c r="HNG249" s="62"/>
      <c r="HNH249" s="62"/>
      <c r="HNI249" s="325"/>
      <c r="HNJ249" s="325"/>
      <c r="HNK249" s="325"/>
      <c r="HNL249" s="325"/>
      <c r="HNM249" s="62"/>
      <c r="HNN249" s="325"/>
      <c r="HNO249" s="325"/>
      <c r="HNP249" s="325"/>
      <c r="HNQ249" s="325"/>
      <c r="HNR249" s="62"/>
      <c r="HNS249" s="325"/>
      <c r="HNT249" s="325"/>
      <c r="HNU249" s="325"/>
      <c r="HNV249" s="325"/>
      <c r="HNW249" s="325"/>
      <c r="HNX249" s="325"/>
      <c r="HNY249" s="325"/>
      <c r="HNZ249" s="325"/>
      <c r="HOA249" s="325"/>
      <c r="HOB249" s="325"/>
      <c r="HOC249" s="325"/>
      <c r="HOD249" s="325"/>
      <c r="HOE249" s="325"/>
      <c r="HOF249" s="325"/>
      <c r="HOG249" s="325"/>
      <c r="HOH249" s="325"/>
      <c r="HOI249" s="325"/>
      <c r="HOJ249" s="324"/>
      <c r="HOK249" s="62"/>
      <c r="HOL249" s="62"/>
      <c r="HOM249" s="62"/>
      <c r="HON249" s="62"/>
      <c r="HOO249" s="62"/>
      <c r="HOP249" s="62"/>
      <c r="HOQ249" s="62"/>
      <c r="HOR249" s="62"/>
      <c r="HOS249" s="62"/>
      <c r="HOT249" s="62"/>
      <c r="HOU249" s="325"/>
      <c r="HOV249" s="325"/>
      <c r="HOW249" s="325"/>
      <c r="HOX249" s="325"/>
      <c r="HOY249" s="62"/>
      <c r="HOZ249" s="325"/>
      <c r="HPA249" s="325"/>
      <c r="HPB249" s="325"/>
      <c r="HPC249" s="325"/>
      <c r="HPD249" s="62"/>
      <c r="HPE249" s="325"/>
      <c r="HPF249" s="325"/>
      <c r="HPG249" s="325"/>
      <c r="HPH249" s="325"/>
      <c r="HPI249" s="325"/>
      <c r="HPJ249" s="325"/>
      <c r="HPK249" s="325"/>
      <c r="HPL249" s="325"/>
      <c r="HPM249" s="325"/>
      <c r="HPN249" s="325"/>
      <c r="HPO249" s="325"/>
      <c r="HPP249" s="325"/>
      <c r="HPQ249" s="325"/>
      <c r="HPR249" s="325"/>
      <c r="HPS249" s="325"/>
      <c r="HPT249" s="325"/>
      <c r="HPU249" s="325"/>
      <c r="HPV249" s="324"/>
      <c r="HPW249" s="62"/>
      <c r="HPX249" s="62"/>
      <c r="HPY249" s="62"/>
      <c r="HPZ249" s="62"/>
      <c r="HQA249" s="62"/>
      <c r="HQB249" s="62"/>
      <c r="HQC249" s="62"/>
      <c r="HQD249" s="62"/>
      <c r="HQE249" s="62"/>
      <c r="HQF249" s="62"/>
      <c r="HQG249" s="325"/>
      <c r="HQH249" s="325"/>
      <c r="HQI249" s="325"/>
      <c r="HQJ249" s="325"/>
      <c r="HQK249" s="62"/>
      <c r="HQL249" s="325"/>
      <c r="HQM249" s="325"/>
      <c r="HQN249" s="325"/>
      <c r="HQO249" s="325"/>
      <c r="HQP249" s="62"/>
      <c r="HQQ249" s="325"/>
      <c r="HQR249" s="325"/>
      <c r="HQS249" s="325"/>
      <c r="HQT249" s="325"/>
      <c r="HQU249" s="325"/>
      <c r="HQV249" s="325"/>
      <c r="HQW249" s="325"/>
      <c r="HQX249" s="325"/>
      <c r="HQY249" s="325"/>
      <c r="HQZ249" s="325"/>
      <c r="HRA249" s="325"/>
      <c r="HRB249" s="325"/>
      <c r="HRC249" s="325"/>
      <c r="HRD249" s="325"/>
      <c r="HRE249" s="325"/>
      <c r="HRF249" s="325"/>
      <c r="HRG249" s="325"/>
      <c r="HRH249" s="324"/>
      <c r="HRI249" s="62"/>
      <c r="HRJ249" s="62"/>
      <c r="HRK249" s="62"/>
      <c r="HRL249" s="62"/>
      <c r="HRM249" s="62"/>
      <c r="HRN249" s="62"/>
      <c r="HRO249" s="62"/>
      <c r="HRP249" s="62"/>
      <c r="HRQ249" s="62"/>
      <c r="HRR249" s="62"/>
      <c r="HRS249" s="325"/>
      <c r="HRT249" s="325"/>
      <c r="HRU249" s="325"/>
      <c r="HRV249" s="325"/>
      <c r="HRW249" s="62"/>
      <c r="HRX249" s="325"/>
      <c r="HRY249" s="325"/>
      <c r="HRZ249" s="325"/>
      <c r="HSA249" s="325"/>
      <c r="HSB249" s="62"/>
      <c r="HSC249" s="325"/>
      <c r="HSD249" s="325"/>
      <c r="HSE249" s="325"/>
      <c r="HSF249" s="325"/>
      <c r="HSG249" s="325"/>
      <c r="HSH249" s="325"/>
      <c r="HSI249" s="325"/>
      <c r="HSJ249" s="325"/>
      <c r="HSK249" s="325"/>
      <c r="HSL249" s="325"/>
      <c r="HSM249" s="325"/>
      <c r="HSN249" s="325"/>
      <c r="HSO249" s="325"/>
      <c r="HSP249" s="325"/>
      <c r="HSQ249" s="325"/>
      <c r="HSR249" s="325"/>
      <c r="HSS249" s="325"/>
      <c r="HST249" s="324"/>
      <c r="HSU249" s="62"/>
      <c r="HSV249" s="62"/>
      <c r="HSW249" s="62"/>
      <c r="HSX249" s="62"/>
      <c r="HSY249" s="62"/>
      <c r="HSZ249" s="62"/>
      <c r="HTA249" s="62"/>
      <c r="HTB249" s="62"/>
      <c r="HTC249" s="62"/>
      <c r="HTD249" s="62"/>
      <c r="HTE249" s="325"/>
      <c r="HTF249" s="325"/>
      <c r="HTG249" s="325"/>
      <c r="HTH249" s="325"/>
      <c r="HTI249" s="62"/>
      <c r="HTJ249" s="325"/>
      <c r="HTK249" s="325"/>
      <c r="HTL249" s="325"/>
      <c r="HTM249" s="325"/>
      <c r="HTN249" s="62"/>
      <c r="HTO249" s="325"/>
      <c r="HTP249" s="325"/>
      <c r="HTQ249" s="325"/>
      <c r="HTR249" s="325"/>
      <c r="HTS249" s="325"/>
      <c r="HTT249" s="325"/>
      <c r="HTU249" s="325"/>
      <c r="HTV249" s="325"/>
      <c r="HTW249" s="325"/>
      <c r="HTX249" s="325"/>
      <c r="HTY249" s="325"/>
      <c r="HTZ249" s="325"/>
      <c r="HUA249" s="325"/>
      <c r="HUB249" s="325"/>
      <c r="HUC249" s="325"/>
      <c r="HUD249" s="325"/>
      <c r="HUE249" s="325"/>
      <c r="HUF249" s="324"/>
      <c r="HUG249" s="62"/>
      <c r="HUH249" s="62"/>
      <c r="HUI249" s="62"/>
      <c r="HUJ249" s="62"/>
      <c r="HUK249" s="62"/>
      <c r="HUL249" s="62"/>
      <c r="HUM249" s="62"/>
      <c r="HUN249" s="62"/>
      <c r="HUO249" s="62"/>
      <c r="HUP249" s="62"/>
      <c r="HUQ249" s="325"/>
      <c r="HUR249" s="325"/>
      <c r="HUS249" s="325"/>
      <c r="HUT249" s="325"/>
      <c r="HUU249" s="62"/>
      <c r="HUV249" s="325"/>
      <c r="HUW249" s="325"/>
      <c r="HUX249" s="325"/>
      <c r="HUY249" s="325"/>
      <c r="HUZ249" s="62"/>
      <c r="HVA249" s="325"/>
      <c r="HVB249" s="325"/>
      <c r="HVC249" s="325"/>
      <c r="HVD249" s="325"/>
      <c r="HVE249" s="325"/>
      <c r="HVF249" s="325"/>
      <c r="HVG249" s="325"/>
      <c r="HVH249" s="325"/>
      <c r="HVI249" s="325"/>
      <c r="HVJ249" s="325"/>
      <c r="HVK249" s="325"/>
      <c r="HVL249" s="325"/>
      <c r="HVM249" s="325"/>
      <c r="HVN249" s="325"/>
      <c r="HVO249" s="325"/>
      <c r="HVP249" s="325"/>
      <c r="HVQ249" s="325"/>
      <c r="HVR249" s="324"/>
      <c r="HVS249" s="62"/>
      <c r="HVT249" s="62"/>
      <c r="HVU249" s="62"/>
      <c r="HVV249" s="62"/>
      <c r="HVW249" s="62"/>
      <c r="HVX249" s="62"/>
      <c r="HVY249" s="62"/>
      <c r="HVZ249" s="62"/>
      <c r="HWA249" s="62"/>
      <c r="HWB249" s="62"/>
      <c r="HWC249" s="325"/>
      <c r="HWD249" s="325"/>
      <c r="HWE249" s="325"/>
      <c r="HWF249" s="325"/>
      <c r="HWG249" s="62"/>
      <c r="HWH249" s="325"/>
      <c r="HWI249" s="325"/>
      <c r="HWJ249" s="325"/>
      <c r="HWK249" s="325"/>
      <c r="HWL249" s="62"/>
      <c r="HWM249" s="325"/>
      <c r="HWN249" s="325"/>
      <c r="HWO249" s="325"/>
      <c r="HWP249" s="325"/>
      <c r="HWQ249" s="325"/>
      <c r="HWR249" s="325"/>
      <c r="HWS249" s="325"/>
      <c r="HWT249" s="325"/>
      <c r="HWU249" s="325"/>
      <c r="HWV249" s="325"/>
      <c r="HWW249" s="325"/>
      <c r="HWX249" s="325"/>
      <c r="HWY249" s="325"/>
      <c r="HWZ249" s="325"/>
      <c r="HXA249" s="325"/>
      <c r="HXB249" s="325"/>
      <c r="HXC249" s="325"/>
      <c r="HXD249" s="324"/>
      <c r="HXE249" s="62"/>
      <c r="HXF249" s="62"/>
      <c r="HXG249" s="62"/>
      <c r="HXH249" s="62"/>
      <c r="HXI249" s="62"/>
      <c r="HXJ249" s="62"/>
      <c r="HXK249" s="62"/>
      <c r="HXL249" s="62"/>
      <c r="HXM249" s="62"/>
      <c r="HXN249" s="62"/>
      <c r="HXO249" s="325"/>
      <c r="HXP249" s="325"/>
      <c r="HXQ249" s="325"/>
      <c r="HXR249" s="325"/>
      <c r="HXS249" s="62"/>
      <c r="HXT249" s="325"/>
      <c r="HXU249" s="325"/>
      <c r="HXV249" s="325"/>
      <c r="HXW249" s="325"/>
      <c r="HXX249" s="62"/>
      <c r="HXY249" s="325"/>
      <c r="HXZ249" s="325"/>
      <c r="HYA249" s="325"/>
      <c r="HYB249" s="325"/>
      <c r="HYC249" s="325"/>
      <c r="HYD249" s="325"/>
      <c r="HYE249" s="325"/>
      <c r="HYF249" s="325"/>
      <c r="HYG249" s="325"/>
      <c r="HYH249" s="325"/>
      <c r="HYI249" s="325"/>
      <c r="HYJ249" s="325"/>
      <c r="HYK249" s="325"/>
      <c r="HYL249" s="325"/>
      <c r="HYM249" s="325"/>
      <c r="HYN249" s="325"/>
      <c r="HYO249" s="325"/>
      <c r="HYP249" s="324"/>
      <c r="HYQ249" s="62"/>
      <c r="HYR249" s="62"/>
      <c r="HYS249" s="62"/>
      <c r="HYT249" s="62"/>
      <c r="HYU249" s="62"/>
      <c r="HYV249" s="62"/>
      <c r="HYW249" s="62"/>
      <c r="HYX249" s="62"/>
      <c r="HYY249" s="62"/>
      <c r="HYZ249" s="62"/>
      <c r="HZA249" s="325"/>
      <c r="HZB249" s="325"/>
      <c r="HZC249" s="325"/>
      <c r="HZD249" s="325"/>
      <c r="HZE249" s="62"/>
      <c r="HZF249" s="325"/>
      <c r="HZG249" s="325"/>
      <c r="HZH249" s="325"/>
      <c r="HZI249" s="325"/>
      <c r="HZJ249" s="62"/>
      <c r="HZK249" s="325"/>
      <c r="HZL249" s="325"/>
      <c r="HZM249" s="325"/>
      <c r="HZN249" s="325"/>
      <c r="HZO249" s="325"/>
      <c r="HZP249" s="325"/>
      <c r="HZQ249" s="325"/>
      <c r="HZR249" s="325"/>
      <c r="HZS249" s="325"/>
      <c r="HZT249" s="325"/>
      <c r="HZU249" s="325"/>
      <c r="HZV249" s="325"/>
      <c r="HZW249" s="325"/>
      <c r="HZX249" s="325"/>
      <c r="HZY249" s="325"/>
      <c r="HZZ249" s="325"/>
      <c r="IAA249" s="325"/>
      <c r="IAB249" s="324"/>
      <c r="IAC249" s="62"/>
      <c r="IAD249" s="62"/>
      <c r="IAE249" s="62"/>
      <c r="IAF249" s="62"/>
      <c r="IAG249" s="62"/>
      <c r="IAH249" s="62"/>
      <c r="IAI249" s="62"/>
      <c r="IAJ249" s="62"/>
      <c r="IAK249" s="62"/>
      <c r="IAL249" s="62"/>
      <c r="IAM249" s="325"/>
      <c r="IAN249" s="325"/>
      <c r="IAO249" s="325"/>
      <c r="IAP249" s="325"/>
      <c r="IAQ249" s="62"/>
      <c r="IAR249" s="325"/>
      <c r="IAS249" s="325"/>
      <c r="IAT249" s="325"/>
      <c r="IAU249" s="325"/>
      <c r="IAV249" s="62"/>
      <c r="IAW249" s="325"/>
      <c r="IAX249" s="325"/>
      <c r="IAY249" s="325"/>
      <c r="IAZ249" s="325"/>
      <c r="IBA249" s="325"/>
      <c r="IBB249" s="325"/>
      <c r="IBC249" s="325"/>
      <c r="IBD249" s="325"/>
      <c r="IBE249" s="325"/>
      <c r="IBF249" s="325"/>
      <c r="IBG249" s="325"/>
      <c r="IBH249" s="325"/>
      <c r="IBI249" s="325"/>
      <c r="IBJ249" s="325"/>
      <c r="IBK249" s="325"/>
      <c r="IBL249" s="325"/>
      <c r="IBM249" s="325"/>
      <c r="IBN249" s="324"/>
      <c r="IBO249" s="62"/>
      <c r="IBP249" s="62"/>
      <c r="IBQ249" s="62"/>
      <c r="IBR249" s="62"/>
      <c r="IBS249" s="62"/>
      <c r="IBT249" s="62"/>
      <c r="IBU249" s="62"/>
      <c r="IBV249" s="62"/>
      <c r="IBW249" s="62"/>
      <c r="IBX249" s="62"/>
      <c r="IBY249" s="325"/>
      <c r="IBZ249" s="325"/>
      <c r="ICA249" s="325"/>
      <c r="ICB249" s="325"/>
      <c r="ICC249" s="62"/>
      <c r="ICD249" s="325"/>
      <c r="ICE249" s="325"/>
      <c r="ICF249" s="325"/>
      <c r="ICG249" s="325"/>
      <c r="ICH249" s="62"/>
      <c r="ICI249" s="325"/>
      <c r="ICJ249" s="325"/>
      <c r="ICK249" s="325"/>
      <c r="ICL249" s="325"/>
      <c r="ICM249" s="325"/>
      <c r="ICN249" s="325"/>
      <c r="ICO249" s="325"/>
      <c r="ICP249" s="325"/>
      <c r="ICQ249" s="325"/>
      <c r="ICR249" s="325"/>
      <c r="ICS249" s="325"/>
      <c r="ICT249" s="325"/>
      <c r="ICU249" s="325"/>
      <c r="ICV249" s="325"/>
      <c r="ICW249" s="325"/>
      <c r="ICX249" s="325"/>
      <c r="ICY249" s="325"/>
      <c r="ICZ249" s="324"/>
      <c r="IDA249" s="62"/>
      <c r="IDB249" s="62"/>
      <c r="IDC249" s="62"/>
      <c r="IDD249" s="62"/>
      <c r="IDE249" s="62"/>
      <c r="IDF249" s="62"/>
      <c r="IDG249" s="62"/>
      <c r="IDH249" s="62"/>
      <c r="IDI249" s="62"/>
      <c r="IDJ249" s="62"/>
      <c r="IDK249" s="325"/>
      <c r="IDL249" s="325"/>
      <c r="IDM249" s="325"/>
      <c r="IDN249" s="325"/>
      <c r="IDO249" s="62"/>
      <c r="IDP249" s="325"/>
      <c r="IDQ249" s="325"/>
      <c r="IDR249" s="325"/>
      <c r="IDS249" s="325"/>
      <c r="IDT249" s="62"/>
      <c r="IDU249" s="325"/>
      <c r="IDV249" s="325"/>
      <c r="IDW249" s="325"/>
      <c r="IDX249" s="325"/>
      <c r="IDY249" s="325"/>
      <c r="IDZ249" s="325"/>
      <c r="IEA249" s="325"/>
      <c r="IEB249" s="325"/>
      <c r="IEC249" s="325"/>
      <c r="IED249" s="325"/>
      <c r="IEE249" s="325"/>
      <c r="IEF249" s="325"/>
      <c r="IEG249" s="325"/>
      <c r="IEH249" s="325"/>
      <c r="IEI249" s="325"/>
      <c r="IEJ249" s="325"/>
      <c r="IEK249" s="325"/>
      <c r="IEL249" s="324"/>
      <c r="IEM249" s="62"/>
      <c r="IEN249" s="62"/>
      <c r="IEO249" s="62"/>
      <c r="IEP249" s="62"/>
      <c r="IEQ249" s="62"/>
      <c r="IER249" s="62"/>
      <c r="IES249" s="62"/>
      <c r="IET249" s="62"/>
      <c r="IEU249" s="62"/>
      <c r="IEV249" s="62"/>
      <c r="IEW249" s="325"/>
      <c r="IEX249" s="325"/>
      <c r="IEY249" s="325"/>
      <c r="IEZ249" s="325"/>
      <c r="IFA249" s="62"/>
      <c r="IFB249" s="325"/>
      <c r="IFC249" s="325"/>
      <c r="IFD249" s="325"/>
      <c r="IFE249" s="325"/>
      <c r="IFF249" s="62"/>
      <c r="IFG249" s="325"/>
      <c r="IFH249" s="325"/>
      <c r="IFI249" s="325"/>
      <c r="IFJ249" s="325"/>
      <c r="IFK249" s="325"/>
      <c r="IFL249" s="325"/>
      <c r="IFM249" s="325"/>
      <c r="IFN249" s="325"/>
      <c r="IFO249" s="325"/>
      <c r="IFP249" s="325"/>
      <c r="IFQ249" s="325"/>
      <c r="IFR249" s="325"/>
      <c r="IFS249" s="325"/>
      <c r="IFT249" s="325"/>
      <c r="IFU249" s="325"/>
      <c r="IFV249" s="325"/>
      <c r="IFW249" s="325"/>
      <c r="IFX249" s="324"/>
      <c r="IFY249" s="62"/>
      <c r="IFZ249" s="62"/>
      <c r="IGA249" s="62"/>
      <c r="IGB249" s="62"/>
      <c r="IGC249" s="62"/>
      <c r="IGD249" s="62"/>
      <c r="IGE249" s="62"/>
      <c r="IGF249" s="62"/>
      <c r="IGG249" s="62"/>
      <c r="IGH249" s="62"/>
      <c r="IGI249" s="325"/>
      <c r="IGJ249" s="325"/>
      <c r="IGK249" s="325"/>
      <c r="IGL249" s="325"/>
      <c r="IGM249" s="62"/>
      <c r="IGN249" s="325"/>
      <c r="IGO249" s="325"/>
      <c r="IGP249" s="325"/>
      <c r="IGQ249" s="325"/>
      <c r="IGR249" s="62"/>
      <c r="IGS249" s="325"/>
      <c r="IGT249" s="325"/>
      <c r="IGU249" s="325"/>
      <c r="IGV249" s="325"/>
      <c r="IGW249" s="325"/>
      <c r="IGX249" s="325"/>
      <c r="IGY249" s="325"/>
      <c r="IGZ249" s="325"/>
      <c r="IHA249" s="325"/>
      <c r="IHB249" s="325"/>
      <c r="IHC249" s="325"/>
      <c r="IHD249" s="325"/>
      <c r="IHE249" s="325"/>
      <c r="IHF249" s="325"/>
      <c r="IHG249" s="325"/>
      <c r="IHH249" s="325"/>
      <c r="IHI249" s="325"/>
      <c r="IHJ249" s="324"/>
      <c r="IHK249" s="62"/>
      <c r="IHL249" s="62"/>
      <c r="IHM249" s="62"/>
      <c r="IHN249" s="62"/>
      <c r="IHO249" s="62"/>
      <c r="IHP249" s="62"/>
      <c r="IHQ249" s="62"/>
      <c r="IHR249" s="62"/>
      <c r="IHS249" s="62"/>
      <c r="IHT249" s="62"/>
      <c r="IHU249" s="325"/>
      <c r="IHV249" s="325"/>
      <c r="IHW249" s="325"/>
      <c r="IHX249" s="325"/>
      <c r="IHY249" s="62"/>
      <c r="IHZ249" s="325"/>
      <c r="IIA249" s="325"/>
      <c r="IIB249" s="325"/>
      <c r="IIC249" s="325"/>
      <c r="IID249" s="62"/>
      <c r="IIE249" s="325"/>
      <c r="IIF249" s="325"/>
      <c r="IIG249" s="325"/>
      <c r="IIH249" s="325"/>
      <c r="III249" s="325"/>
      <c r="IIJ249" s="325"/>
      <c r="IIK249" s="325"/>
      <c r="IIL249" s="325"/>
      <c r="IIM249" s="325"/>
      <c r="IIN249" s="325"/>
      <c r="IIO249" s="325"/>
      <c r="IIP249" s="325"/>
      <c r="IIQ249" s="325"/>
      <c r="IIR249" s="325"/>
      <c r="IIS249" s="325"/>
      <c r="IIT249" s="325"/>
      <c r="IIU249" s="325"/>
      <c r="IIV249" s="324"/>
      <c r="IIW249" s="62"/>
      <c r="IIX249" s="62"/>
      <c r="IIY249" s="62"/>
      <c r="IIZ249" s="62"/>
      <c r="IJA249" s="62"/>
      <c r="IJB249" s="62"/>
      <c r="IJC249" s="62"/>
      <c r="IJD249" s="62"/>
      <c r="IJE249" s="62"/>
      <c r="IJF249" s="62"/>
      <c r="IJG249" s="325"/>
      <c r="IJH249" s="325"/>
      <c r="IJI249" s="325"/>
      <c r="IJJ249" s="325"/>
      <c r="IJK249" s="62"/>
      <c r="IJL249" s="325"/>
      <c r="IJM249" s="325"/>
      <c r="IJN249" s="325"/>
      <c r="IJO249" s="325"/>
      <c r="IJP249" s="62"/>
      <c r="IJQ249" s="325"/>
      <c r="IJR249" s="325"/>
      <c r="IJS249" s="325"/>
      <c r="IJT249" s="325"/>
      <c r="IJU249" s="325"/>
      <c r="IJV249" s="325"/>
      <c r="IJW249" s="325"/>
      <c r="IJX249" s="325"/>
      <c r="IJY249" s="325"/>
      <c r="IJZ249" s="325"/>
      <c r="IKA249" s="325"/>
      <c r="IKB249" s="325"/>
      <c r="IKC249" s="325"/>
      <c r="IKD249" s="325"/>
      <c r="IKE249" s="325"/>
      <c r="IKF249" s="325"/>
      <c r="IKG249" s="325"/>
      <c r="IKH249" s="324"/>
      <c r="IKI249" s="62"/>
      <c r="IKJ249" s="62"/>
      <c r="IKK249" s="62"/>
      <c r="IKL249" s="62"/>
      <c r="IKM249" s="62"/>
      <c r="IKN249" s="62"/>
      <c r="IKO249" s="62"/>
      <c r="IKP249" s="62"/>
      <c r="IKQ249" s="62"/>
      <c r="IKR249" s="62"/>
      <c r="IKS249" s="325"/>
      <c r="IKT249" s="325"/>
      <c r="IKU249" s="325"/>
      <c r="IKV249" s="325"/>
      <c r="IKW249" s="62"/>
      <c r="IKX249" s="325"/>
      <c r="IKY249" s="325"/>
      <c r="IKZ249" s="325"/>
      <c r="ILA249" s="325"/>
      <c r="ILB249" s="62"/>
      <c r="ILC249" s="325"/>
      <c r="ILD249" s="325"/>
      <c r="ILE249" s="325"/>
      <c r="ILF249" s="325"/>
      <c r="ILG249" s="325"/>
      <c r="ILH249" s="325"/>
      <c r="ILI249" s="325"/>
      <c r="ILJ249" s="325"/>
      <c r="ILK249" s="325"/>
      <c r="ILL249" s="325"/>
      <c r="ILM249" s="325"/>
      <c r="ILN249" s="325"/>
      <c r="ILO249" s="325"/>
      <c r="ILP249" s="325"/>
      <c r="ILQ249" s="325"/>
      <c r="ILR249" s="325"/>
      <c r="ILS249" s="325"/>
      <c r="ILT249" s="324"/>
      <c r="ILU249" s="62"/>
      <c r="ILV249" s="62"/>
      <c r="ILW249" s="62"/>
      <c r="ILX249" s="62"/>
      <c r="ILY249" s="62"/>
      <c r="ILZ249" s="62"/>
      <c r="IMA249" s="62"/>
      <c r="IMB249" s="62"/>
      <c r="IMC249" s="62"/>
      <c r="IMD249" s="62"/>
      <c r="IME249" s="325"/>
      <c r="IMF249" s="325"/>
      <c r="IMG249" s="325"/>
      <c r="IMH249" s="325"/>
      <c r="IMI249" s="62"/>
      <c r="IMJ249" s="325"/>
      <c r="IMK249" s="325"/>
      <c r="IML249" s="325"/>
      <c r="IMM249" s="325"/>
      <c r="IMN249" s="62"/>
      <c r="IMO249" s="325"/>
      <c r="IMP249" s="325"/>
      <c r="IMQ249" s="325"/>
      <c r="IMR249" s="325"/>
      <c r="IMS249" s="325"/>
      <c r="IMT249" s="325"/>
      <c r="IMU249" s="325"/>
      <c r="IMV249" s="325"/>
      <c r="IMW249" s="325"/>
      <c r="IMX249" s="325"/>
      <c r="IMY249" s="325"/>
      <c r="IMZ249" s="325"/>
      <c r="INA249" s="325"/>
      <c r="INB249" s="325"/>
      <c r="INC249" s="325"/>
      <c r="IND249" s="325"/>
      <c r="INE249" s="325"/>
      <c r="INF249" s="324"/>
      <c r="ING249" s="62"/>
      <c r="INH249" s="62"/>
      <c r="INI249" s="62"/>
      <c r="INJ249" s="62"/>
      <c r="INK249" s="62"/>
      <c r="INL249" s="62"/>
      <c r="INM249" s="62"/>
      <c r="INN249" s="62"/>
      <c r="INO249" s="62"/>
      <c r="INP249" s="62"/>
      <c r="INQ249" s="325"/>
      <c r="INR249" s="325"/>
      <c r="INS249" s="325"/>
      <c r="INT249" s="325"/>
      <c r="INU249" s="62"/>
      <c r="INV249" s="325"/>
      <c r="INW249" s="325"/>
      <c r="INX249" s="325"/>
      <c r="INY249" s="325"/>
      <c r="INZ249" s="62"/>
      <c r="IOA249" s="325"/>
      <c r="IOB249" s="325"/>
      <c r="IOC249" s="325"/>
      <c r="IOD249" s="325"/>
      <c r="IOE249" s="325"/>
      <c r="IOF249" s="325"/>
      <c r="IOG249" s="325"/>
      <c r="IOH249" s="325"/>
      <c r="IOI249" s="325"/>
      <c r="IOJ249" s="325"/>
      <c r="IOK249" s="325"/>
      <c r="IOL249" s="325"/>
      <c r="IOM249" s="325"/>
      <c r="ION249" s="325"/>
      <c r="IOO249" s="325"/>
      <c r="IOP249" s="325"/>
      <c r="IOQ249" s="325"/>
      <c r="IOR249" s="324"/>
      <c r="IOS249" s="62"/>
      <c r="IOT249" s="62"/>
      <c r="IOU249" s="62"/>
      <c r="IOV249" s="62"/>
      <c r="IOW249" s="62"/>
      <c r="IOX249" s="62"/>
      <c r="IOY249" s="62"/>
      <c r="IOZ249" s="62"/>
      <c r="IPA249" s="62"/>
      <c r="IPB249" s="62"/>
      <c r="IPC249" s="325"/>
      <c r="IPD249" s="325"/>
      <c r="IPE249" s="325"/>
      <c r="IPF249" s="325"/>
      <c r="IPG249" s="62"/>
      <c r="IPH249" s="325"/>
      <c r="IPI249" s="325"/>
      <c r="IPJ249" s="325"/>
      <c r="IPK249" s="325"/>
      <c r="IPL249" s="62"/>
      <c r="IPM249" s="325"/>
      <c r="IPN249" s="325"/>
      <c r="IPO249" s="325"/>
      <c r="IPP249" s="325"/>
      <c r="IPQ249" s="325"/>
      <c r="IPR249" s="325"/>
      <c r="IPS249" s="325"/>
      <c r="IPT249" s="325"/>
      <c r="IPU249" s="325"/>
      <c r="IPV249" s="325"/>
      <c r="IPW249" s="325"/>
      <c r="IPX249" s="325"/>
      <c r="IPY249" s="325"/>
      <c r="IPZ249" s="325"/>
      <c r="IQA249" s="325"/>
      <c r="IQB249" s="325"/>
      <c r="IQC249" s="325"/>
      <c r="IQD249" s="324"/>
      <c r="IQE249" s="62"/>
      <c r="IQF249" s="62"/>
      <c r="IQG249" s="62"/>
      <c r="IQH249" s="62"/>
      <c r="IQI249" s="62"/>
      <c r="IQJ249" s="62"/>
      <c r="IQK249" s="62"/>
      <c r="IQL249" s="62"/>
      <c r="IQM249" s="62"/>
      <c r="IQN249" s="62"/>
      <c r="IQO249" s="325"/>
      <c r="IQP249" s="325"/>
      <c r="IQQ249" s="325"/>
      <c r="IQR249" s="325"/>
      <c r="IQS249" s="62"/>
      <c r="IQT249" s="325"/>
      <c r="IQU249" s="325"/>
      <c r="IQV249" s="325"/>
      <c r="IQW249" s="325"/>
      <c r="IQX249" s="62"/>
      <c r="IQY249" s="325"/>
      <c r="IQZ249" s="325"/>
      <c r="IRA249" s="325"/>
      <c r="IRB249" s="325"/>
      <c r="IRC249" s="325"/>
      <c r="IRD249" s="325"/>
      <c r="IRE249" s="325"/>
      <c r="IRF249" s="325"/>
      <c r="IRG249" s="325"/>
      <c r="IRH249" s="325"/>
      <c r="IRI249" s="325"/>
      <c r="IRJ249" s="325"/>
      <c r="IRK249" s="325"/>
      <c r="IRL249" s="325"/>
      <c r="IRM249" s="325"/>
      <c r="IRN249" s="325"/>
      <c r="IRO249" s="325"/>
      <c r="IRP249" s="324"/>
      <c r="IRQ249" s="62"/>
      <c r="IRR249" s="62"/>
      <c r="IRS249" s="62"/>
      <c r="IRT249" s="62"/>
      <c r="IRU249" s="62"/>
      <c r="IRV249" s="62"/>
      <c r="IRW249" s="62"/>
      <c r="IRX249" s="62"/>
      <c r="IRY249" s="62"/>
      <c r="IRZ249" s="62"/>
      <c r="ISA249" s="325"/>
      <c r="ISB249" s="325"/>
      <c r="ISC249" s="325"/>
      <c r="ISD249" s="325"/>
      <c r="ISE249" s="62"/>
      <c r="ISF249" s="325"/>
      <c r="ISG249" s="325"/>
      <c r="ISH249" s="325"/>
      <c r="ISI249" s="325"/>
      <c r="ISJ249" s="62"/>
      <c r="ISK249" s="325"/>
      <c r="ISL249" s="325"/>
      <c r="ISM249" s="325"/>
      <c r="ISN249" s="325"/>
      <c r="ISO249" s="325"/>
      <c r="ISP249" s="325"/>
      <c r="ISQ249" s="325"/>
      <c r="ISR249" s="325"/>
      <c r="ISS249" s="325"/>
      <c r="IST249" s="325"/>
      <c r="ISU249" s="325"/>
      <c r="ISV249" s="325"/>
      <c r="ISW249" s="325"/>
      <c r="ISX249" s="325"/>
      <c r="ISY249" s="325"/>
      <c r="ISZ249" s="325"/>
      <c r="ITA249" s="325"/>
      <c r="ITB249" s="324"/>
      <c r="ITC249" s="62"/>
      <c r="ITD249" s="62"/>
      <c r="ITE249" s="62"/>
      <c r="ITF249" s="62"/>
      <c r="ITG249" s="62"/>
      <c r="ITH249" s="62"/>
      <c r="ITI249" s="62"/>
      <c r="ITJ249" s="62"/>
      <c r="ITK249" s="62"/>
      <c r="ITL249" s="62"/>
      <c r="ITM249" s="325"/>
      <c r="ITN249" s="325"/>
      <c r="ITO249" s="325"/>
      <c r="ITP249" s="325"/>
      <c r="ITQ249" s="62"/>
      <c r="ITR249" s="325"/>
      <c r="ITS249" s="325"/>
      <c r="ITT249" s="325"/>
      <c r="ITU249" s="325"/>
      <c r="ITV249" s="62"/>
      <c r="ITW249" s="325"/>
      <c r="ITX249" s="325"/>
      <c r="ITY249" s="325"/>
      <c r="ITZ249" s="325"/>
      <c r="IUA249" s="325"/>
      <c r="IUB249" s="325"/>
      <c r="IUC249" s="325"/>
      <c r="IUD249" s="325"/>
      <c r="IUE249" s="325"/>
      <c r="IUF249" s="325"/>
      <c r="IUG249" s="325"/>
      <c r="IUH249" s="325"/>
      <c r="IUI249" s="325"/>
      <c r="IUJ249" s="325"/>
      <c r="IUK249" s="325"/>
      <c r="IUL249" s="325"/>
      <c r="IUM249" s="325"/>
      <c r="IUN249" s="324"/>
      <c r="IUO249" s="62"/>
      <c r="IUP249" s="62"/>
      <c r="IUQ249" s="62"/>
      <c r="IUR249" s="62"/>
      <c r="IUS249" s="62"/>
      <c r="IUT249" s="62"/>
      <c r="IUU249" s="62"/>
      <c r="IUV249" s="62"/>
      <c r="IUW249" s="62"/>
      <c r="IUX249" s="62"/>
      <c r="IUY249" s="325"/>
      <c r="IUZ249" s="325"/>
      <c r="IVA249" s="325"/>
      <c r="IVB249" s="325"/>
      <c r="IVC249" s="62"/>
      <c r="IVD249" s="325"/>
      <c r="IVE249" s="325"/>
      <c r="IVF249" s="325"/>
      <c r="IVG249" s="325"/>
      <c r="IVH249" s="62"/>
      <c r="IVI249" s="325"/>
      <c r="IVJ249" s="325"/>
      <c r="IVK249" s="325"/>
      <c r="IVL249" s="325"/>
      <c r="IVM249" s="325"/>
      <c r="IVN249" s="325"/>
      <c r="IVO249" s="325"/>
      <c r="IVP249" s="325"/>
      <c r="IVQ249" s="325"/>
      <c r="IVR249" s="325"/>
      <c r="IVS249" s="325"/>
      <c r="IVT249" s="325"/>
      <c r="IVU249" s="325"/>
      <c r="IVV249" s="325"/>
      <c r="IVW249" s="325"/>
      <c r="IVX249" s="325"/>
      <c r="IVY249" s="325"/>
      <c r="IVZ249" s="324"/>
      <c r="IWA249" s="62"/>
      <c r="IWB249" s="62"/>
      <c r="IWC249" s="62"/>
      <c r="IWD249" s="62"/>
      <c r="IWE249" s="62"/>
      <c r="IWF249" s="62"/>
      <c r="IWG249" s="62"/>
      <c r="IWH249" s="62"/>
      <c r="IWI249" s="62"/>
      <c r="IWJ249" s="62"/>
      <c r="IWK249" s="325"/>
      <c r="IWL249" s="325"/>
      <c r="IWM249" s="325"/>
      <c r="IWN249" s="325"/>
      <c r="IWO249" s="62"/>
      <c r="IWP249" s="325"/>
      <c r="IWQ249" s="325"/>
      <c r="IWR249" s="325"/>
      <c r="IWS249" s="325"/>
      <c r="IWT249" s="62"/>
      <c r="IWU249" s="325"/>
      <c r="IWV249" s="325"/>
      <c r="IWW249" s="325"/>
      <c r="IWX249" s="325"/>
      <c r="IWY249" s="325"/>
      <c r="IWZ249" s="325"/>
      <c r="IXA249" s="325"/>
      <c r="IXB249" s="325"/>
      <c r="IXC249" s="325"/>
      <c r="IXD249" s="325"/>
      <c r="IXE249" s="325"/>
      <c r="IXF249" s="325"/>
      <c r="IXG249" s="325"/>
      <c r="IXH249" s="325"/>
      <c r="IXI249" s="325"/>
      <c r="IXJ249" s="325"/>
      <c r="IXK249" s="325"/>
      <c r="IXL249" s="324"/>
      <c r="IXM249" s="62"/>
      <c r="IXN249" s="62"/>
      <c r="IXO249" s="62"/>
      <c r="IXP249" s="62"/>
      <c r="IXQ249" s="62"/>
      <c r="IXR249" s="62"/>
      <c r="IXS249" s="62"/>
      <c r="IXT249" s="62"/>
      <c r="IXU249" s="62"/>
      <c r="IXV249" s="62"/>
      <c r="IXW249" s="325"/>
      <c r="IXX249" s="325"/>
      <c r="IXY249" s="325"/>
      <c r="IXZ249" s="325"/>
      <c r="IYA249" s="62"/>
      <c r="IYB249" s="325"/>
      <c r="IYC249" s="325"/>
      <c r="IYD249" s="325"/>
      <c r="IYE249" s="325"/>
      <c r="IYF249" s="62"/>
      <c r="IYG249" s="325"/>
      <c r="IYH249" s="325"/>
      <c r="IYI249" s="325"/>
      <c r="IYJ249" s="325"/>
      <c r="IYK249" s="325"/>
      <c r="IYL249" s="325"/>
      <c r="IYM249" s="325"/>
      <c r="IYN249" s="325"/>
      <c r="IYO249" s="325"/>
      <c r="IYP249" s="325"/>
      <c r="IYQ249" s="325"/>
      <c r="IYR249" s="325"/>
      <c r="IYS249" s="325"/>
      <c r="IYT249" s="325"/>
      <c r="IYU249" s="325"/>
      <c r="IYV249" s="325"/>
      <c r="IYW249" s="325"/>
      <c r="IYX249" s="324"/>
      <c r="IYY249" s="62"/>
      <c r="IYZ249" s="62"/>
      <c r="IZA249" s="62"/>
      <c r="IZB249" s="62"/>
      <c r="IZC249" s="62"/>
      <c r="IZD249" s="62"/>
      <c r="IZE249" s="62"/>
      <c r="IZF249" s="62"/>
      <c r="IZG249" s="62"/>
      <c r="IZH249" s="62"/>
      <c r="IZI249" s="325"/>
      <c r="IZJ249" s="325"/>
      <c r="IZK249" s="325"/>
      <c r="IZL249" s="325"/>
      <c r="IZM249" s="62"/>
      <c r="IZN249" s="325"/>
      <c r="IZO249" s="325"/>
      <c r="IZP249" s="325"/>
      <c r="IZQ249" s="325"/>
      <c r="IZR249" s="62"/>
      <c r="IZS249" s="325"/>
      <c r="IZT249" s="325"/>
      <c r="IZU249" s="325"/>
      <c r="IZV249" s="325"/>
      <c r="IZW249" s="325"/>
      <c r="IZX249" s="325"/>
      <c r="IZY249" s="325"/>
      <c r="IZZ249" s="325"/>
      <c r="JAA249" s="325"/>
      <c r="JAB249" s="325"/>
      <c r="JAC249" s="325"/>
      <c r="JAD249" s="325"/>
      <c r="JAE249" s="325"/>
      <c r="JAF249" s="325"/>
      <c r="JAG249" s="325"/>
      <c r="JAH249" s="325"/>
      <c r="JAI249" s="325"/>
      <c r="JAJ249" s="324"/>
      <c r="JAK249" s="62"/>
      <c r="JAL249" s="62"/>
      <c r="JAM249" s="62"/>
      <c r="JAN249" s="62"/>
      <c r="JAO249" s="62"/>
      <c r="JAP249" s="62"/>
      <c r="JAQ249" s="62"/>
      <c r="JAR249" s="62"/>
      <c r="JAS249" s="62"/>
      <c r="JAT249" s="62"/>
      <c r="JAU249" s="325"/>
      <c r="JAV249" s="325"/>
      <c r="JAW249" s="325"/>
      <c r="JAX249" s="325"/>
      <c r="JAY249" s="62"/>
      <c r="JAZ249" s="325"/>
      <c r="JBA249" s="325"/>
      <c r="JBB249" s="325"/>
      <c r="JBC249" s="325"/>
      <c r="JBD249" s="62"/>
      <c r="JBE249" s="325"/>
      <c r="JBF249" s="325"/>
      <c r="JBG249" s="325"/>
      <c r="JBH249" s="325"/>
      <c r="JBI249" s="325"/>
      <c r="JBJ249" s="325"/>
      <c r="JBK249" s="325"/>
      <c r="JBL249" s="325"/>
      <c r="JBM249" s="325"/>
      <c r="JBN249" s="325"/>
      <c r="JBO249" s="325"/>
      <c r="JBP249" s="325"/>
      <c r="JBQ249" s="325"/>
      <c r="JBR249" s="325"/>
      <c r="JBS249" s="325"/>
      <c r="JBT249" s="325"/>
      <c r="JBU249" s="325"/>
      <c r="JBV249" s="324"/>
      <c r="JBW249" s="62"/>
      <c r="JBX249" s="62"/>
      <c r="JBY249" s="62"/>
      <c r="JBZ249" s="62"/>
      <c r="JCA249" s="62"/>
      <c r="JCB249" s="62"/>
      <c r="JCC249" s="62"/>
      <c r="JCD249" s="62"/>
      <c r="JCE249" s="62"/>
      <c r="JCF249" s="62"/>
      <c r="JCG249" s="325"/>
      <c r="JCH249" s="325"/>
      <c r="JCI249" s="325"/>
      <c r="JCJ249" s="325"/>
      <c r="JCK249" s="62"/>
      <c r="JCL249" s="325"/>
      <c r="JCM249" s="325"/>
      <c r="JCN249" s="325"/>
      <c r="JCO249" s="325"/>
      <c r="JCP249" s="62"/>
      <c r="JCQ249" s="325"/>
      <c r="JCR249" s="325"/>
      <c r="JCS249" s="325"/>
      <c r="JCT249" s="325"/>
      <c r="JCU249" s="325"/>
      <c r="JCV249" s="325"/>
      <c r="JCW249" s="325"/>
      <c r="JCX249" s="325"/>
      <c r="JCY249" s="325"/>
      <c r="JCZ249" s="325"/>
      <c r="JDA249" s="325"/>
      <c r="JDB249" s="325"/>
      <c r="JDC249" s="325"/>
      <c r="JDD249" s="325"/>
      <c r="JDE249" s="325"/>
      <c r="JDF249" s="325"/>
      <c r="JDG249" s="325"/>
      <c r="JDH249" s="324"/>
      <c r="JDI249" s="62"/>
      <c r="JDJ249" s="62"/>
      <c r="JDK249" s="62"/>
      <c r="JDL249" s="62"/>
      <c r="JDM249" s="62"/>
      <c r="JDN249" s="62"/>
      <c r="JDO249" s="62"/>
      <c r="JDP249" s="62"/>
      <c r="JDQ249" s="62"/>
      <c r="JDR249" s="62"/>
      <c r="JDS249" s="325"/>
      <c r="JDT249" s="325"/>
      <c r="JDU249" s="325"/>
      <c r="JDV249" s="325"/>
      <c r="JDW249" s="62"/>
      <c r="JDX249" s="325"/>
      <c r="JDY249" s="325"/>
      <c r="JDZ249" s="325"/>
      <c r="JEA249" s="325"/>
      <c r="JEB249" s="62"/>
      <c r="JEC249" s="325"/>
      <c r="JED249" s="325"/>
      <c r="JEE249" s="325"/>
      <c r="JEF249" s="325"/>
      <c r="JEG249" s="325"/>
      <c r="JEH249" s="325"/>
      <c r="JEI249" s="325"/>
      <c r="JEJ249" s="325"/>
      <c r="JEK249" s="325"/>
      <c r="JEL249" s="325"/>
      <c r="JEM249" s="325"/>
      <c r="JEN249" s="325"/>
      <c r="JEO249" s="325"/>
      <c r="JEP249" s="325"/>
      <c r="JEQ249" s="325"/>
      <c r="JER249" s="325"/>
      <c r="JES249" s="325"/>
      <c r="JET249" s="324"/>
      <c r="JEU249" s="62"/>
      <c r="JEV249" s="62"/>
      <c r="JEW249" s="62"/>
      <c r="JEX249" s="62"/>
      <c r="JEY249" s="62"/>
      <c r="JEZ249" s="62"/>
      <c r="JFA249" s="62"/>
      <c r="JFB249" s="62"/>
      <c r="JFC249" s="62"/>
      <c r="JFD249" s="62"/>
      <c r="JFE249" s="325"/>
      <c r="JFF249" s="325"/>
      <c r="JFG249" s="325"/>
      <c r="JFH249" s="325"/>
      <c r="JFI249" s="62"/>
      <c r="JFJ249" s="325"/>
      <c r="JFK249" s="325"/>
      <c r="JFL249" s="325"/>
      <c r="JFM249" s="325"/>
      <c r="JFN249" s="62"/>
      <c r="JFO249" s="325"/>
      <c r="JFP249" s="325"/>
      <c r="JFQ249" s="325"/>
      <c r="JFR249" s="325"/>
      <c r="JFS249" s="325"/>
      <c r="JFT249" s="325"/>
      <c r="JFU249" s="325"/>
      <c r="JFV249" s="325"/>
      <c r="JFW249" s="325"/>
      <c r="JFX249" s="325"/>
      <c r="JFY249" s="325"/>
      <c r="JFZ249" s="325"/>
      <c r="JGA249" s="325"/>
      <c r="JGB249" s="325"/>
      <c r="JGC249" s="325"/>
      <c r="JGD249" s="325"/>
      <c r="JGE249" s="325"/>
      <c r="JGF249" s="324"/>
      <c r="JGG249" s="62"/>
      <c r="JGH249" s="62"/>
      <c r="JGI249" s="62"/>
      <c r="JGJ249" s="62"/>
      <c r="JGK249" s="62"/>
      <c r="JGL249" s="62"/>
      <c r="JGM249" s="62"/>
      <c r="JGN249" s="62"/>
      <c r="JGO249" s="62"/>
      <c r="JGP249" s="62"/>
      <c r="JGQ249" s="325"/>
      <c r="JGR249" s="325"/>
      <c r="JGS249" s="325"/>
      <c r="JGT249" s="325"/>
      <c r="JGU249" s="62"/>
      <c r="JGV249" s="325"/>
      <c r="JGW249" s="325"/>
      <c r="JGX249" s="325"/>
      <c r="JGY249" s="325"/>
      <c r="JGZ249" s="62"/>
      <c r="JHA249" s="325"/>
      <c r="JHB249" s="325"/>
      <c r="JHC249" s="325"/>
      <c r="JHD249" s="325"/>
      <c r="JHE249" s="325"/>
      <c r="JHF249" s="325"/>
      <c r="JHG249" s="325"/>
      <c r="JHH249" s="325"/>
      <c r="JHI249" s="325"/>
      <c r="JHJ249" s="325"/>
      <c r="JHK249" s="325"/>
      <c r="JHL249" s="325"/>
      <c r="JHM249" s="325"/>
      <c r="JHN249" s="325"/>
      <c r="JHO249" s="325"/>
      <c r="JHP249" s="325"/>
      <c r="JHQ249" s="325"/>
      <c r="JHR249" s="324"/>
      <c r="JHS249" s="62"/>
      <c r="JHT249" s="62"/>
      <c r="JHU249" s="62"/>
      <c r="JHV249" s="62"/>
      <c r="JHW249" s="62"/>
      <c r="JHX249" s="62"/>
      <c r="JHY249" s="62"/>
      <c r="JHZ249" s="62"/>
      <c r="JIA249" s="62"/>
      <c r="JIB249" s="62"/>
      <c r="JIC249" s="325"/>
      <c r="JID249" s="325"/>
      <c r="JIE249" s="325"/>
      <c r="JIF249" s="325"/>
      <c r="JIG249" s="62"/>
      <c r="JIH249" s="325"/>
      <c r="JII249" s="325"/>
      <c r="JIJ249" s="325"/>
      <c r="JIK249" s="325"/>
      <c r="JIL249" s="62"/>
      <c r="JIM249" s="325"/>
      <c r="JIN249" s="325"/>
      <c r="JIO249" s="325"/>
      <c r="JIP249" s="325"/>
      <c r="JIQ249" s="325"/>
      <c r="JIR249" s="325"/>
      <c r="JIS249" s="325"/>
      <c r="JIT249" s="325"/>
      <c r="JIU249" s="325"/>
      <c r="JIV249" s="325"/>
      <c r="JIW249" s="325"/>
      <c r="JIX249" s="325"/>
      <c r="JIY249" s="325"/>
      <c r="JIZ249" s="325"/>
      <c r="JJA249" s="325"/>
      <c r="JJB249" s="325"/>
      <c r="JJC249" s="325"/>
      <c r="JJD249" s="324"/>
      <c r="JJE249" s="62"/>
      <c r="JJF249" s="62"/>
      <c r="JJG249" s="62"/>
      <c r="JJH249" s="62"/>
      <c r="JJI249" s="62"/>
      <c r="JJJ249" s="62"/>
      <c r="JJK249" s="62"/>
      <c r="JJL249" s="62"/>
      <c r="JJM249" s="62"/>
      <c r="JJN249" s="62"/>
      <c r="JJO249" s="325"/>
      <c r="JJP249" s="325"/>
      <c r="JJQ249" s="325"/>
      <c r="JJR249" s="325"/>
      <c r="JJS249" s="62"/>
      <c r="JJT249" s="325"/>
      <c r="JJU249" s="325"/>
      <c r="JJV249" s="325"/>
      <c r="JJW249" s="325"/>
      <c r="JJX249" s="62"/>
      <c r="JJY249" s="325"/>
      <c r="JJZ249" s="325"/>
      <c r="JKA249" s="325"/>
      <c r="JKB249" s="325"/>
      <c r="JKC249" s="325"/>
      <c r="JKD249" s="325"/>
      <c r="JKE249" s="325"/>
      <c r="JKF249" s="325"/>
      <c r="JKG249" s="325"/>
      <c r="JKH249" s="325"/>
      <c r="JKI249" s="325"/>
      <c r="JKJ249" s="325"/>
      <c r="JKK249" s="325"/>
      <c r="JKL249" s="325"/>
      <c r="JKM249" s="325"/>
      <c r="JKN249" s="325"/>
      <c r="JKO249" s="325"/>
      <c r="JKP249" s="324"/>
      <c r="JKQ249" s="62"/>
      <c r="JKR249" s="62"/>
      <c r="JKS249" s="62"/>
      <c r="JKT249" s="62"/>
      <c r="JKU249" s="62"/>
      <c r="JKV249" s="62"/>
      <c r="JKW249" s="62"/>
      <c r="JKX249" s="62"/>
      <c r="JKY249" s="62"/>
      <c r="JKZ249" s="62"/>
      <c r="JLA249" s="325"/>
      <c r="JLB249" s="325"/>
      <c r="JLC249" s="325"/>
      <c r="JLD249" s="325"/>
      <c r="JLE249" s="62"/>
      <c r="JLF249" s="325"/>
      <c r="JLG249" s="325"/>
      <c r="JLH249" s="325"/>
      <c r="JLI249" s="325"/>
      <c r="JLJ249" s="62"/>
      <c r="JLK249" s="325"/>
      <c r="JLL249" s="325"/>
      <c r="JLM249" s="325"/>
      <c r="JLN249" s="325"/>
      <c r="JLO249" s="325"/>
      <c r="JLP249" s="325"/>
      <c r="JLQ249" s="325"/>
      <c r="JLR249" s="325"/>
      <c r="JLS249" s="325"/>
      <c r="JLT249" s="325"/>
      <c r="JLU249" s="325"/>
      <c r="JLV249" s="325"/>
      <c r="JLW249" s="325"/>
      <c r="JLX249" s="325"/>
      <c r="JLY249" s="325"/>
      <c r="JLZ249" s="325"/>
      <c r="JMA249" s="325"/>
      <c r="JMB249" s="324"/>
      <c r="JMC249" s="62"/>
      <c r="JMD249" s="62"/>
      <c r="JME249" s="62"/>
      <c r="JMF249" s="62"/>
      <c r="JMG249" s="62"/>
      <c r="JMH249" s="62"/>
      <c r="JMI249" s="62"/>
      <c r="JMJ249" s="62"/>
      <c r="JMK249" s="62"/>
      <c r="JML249" s="62"/>
      <c r="JMM249" s="325"/>
      <c r="JMN249" s="325"/>
      <c r="JMO249" s="325"/>
      <c r="JMP249" s="325"/>
      <c r="JMQ249" s="62"/>
      <c r="JMR249" s="325"/>
      <c r="JMS249" s="325"/>
      <c r="JMT249" s="325"/>
      <c r="JMU249" s="325"/>
      <c r="JMV249" s="62"/>
      <c r="JMW249" s="325"/>
      <c r="JMX249" s="325"/>
      <c r="JMY249" s="325"/>
      <c r="JMZ249" s="325"/>
      <c r="JNA249" s="325"/>
      <c r="JNB249" s="325"/>
      <c r="JNC249" s="325"/>
      <c r="JND249" s="325"/>
      <c r="JNE249" s="325"/>
      <c r="JNF249" s="325"/>
      <c r="JNG249" s="325"/>
      <c r="JNH249" s="325"/>
      <c r="JNI249" s="325"/>
      <c r="JNJ249" s="325"/>
      <c r="JNK249" s="325"/>
      <c r="JNL249" s="325"/>
      <c r="JNM249" s="325"/>
      <c r="JNN249" s="324"/>
      <c r="JNO249" s="62"/>
      <c r="JNP249" s="62"/>
      <c r="JNQ249" s="62"/>
      <c r="JNR249" s="62"/>
      <c r="JNS249" s="62"/>
      <c r="JNT249" s="62"/>
      <c r="JNU249" s="62"/>
      <c r="JNV249" s="62"/>
      <c r="JNW249" s="62"/>
      <c r="JNX249" s="62"/>
      <c r="JNY249" s="325"/>
      <c r="JNZ249" s="325"/>
      <c r="JOA249" s="325"/>
      <c r="JOB249" s="325"/>
      <c r="JOC249" s="62"/>
      <c r="JOD249" s="325"/>
      <c r="JOE249" s="325"/>
      <c r="JOF249" s="325"/>
      <c r="JOG249" s="325"/>
      <c r="JOH249" s="62"/>
      <c r="JOI249" s="325"/>
      <c r="JOJ249" s="325"/>
      <c r="JOK249" s="325"/>
      <c r="JOL249" s="325"/>
      <c r="JOM249" s="325"/>
      <c r="JON249" s="325"/>
      <c r="JOO249" s="325"/>
      <c r="JOP249" s="325"/>
      <c r="JOQ249" s="325"/>
      <c r="JOR249" s="325"/>
      <c r="JOS249" s="325"/>
      <c r="JOT249" s="325"/>
      <c r="JOU249" s="325"/>
      <c r="JOV249" s="325"/>
      <c r="JOW249" s="325"/>
      <c r="JOX249" s="325"/>
      <c r="JOY249" s="325"/>
      <c r="JOZ249" s="324"/>
      <c r="JPA249" s="62"/>
      <c r="JPB249" s="62"/>
      <c r="JPC249" s="62"/>
      <c r="JPD249" s="62"/>
      <c r="JPE249" s="62"/>
      <c r="JPF249" s="62"/>
      <c r="JPG249" s="62"/>
      <c r="JPH249" s="62"/>
      <c r="JPI249" s="62"/>
      <c r="JPJ249" s="62"/>
      <c r="JPK249" s="325"/>
      <c r="JPL249" s="325"/>
      <c r="JPM249" s="325"/>
      <c r="JPN249" s="325"/>
      <c r="JPO249" s="62"/>
      <c r="JPP249" s="325"/>
      <c r="JPQ249" s="325"/>
      <c r="JPR249" s="325"/>
      <c r="JPS249" s="325"/>
      <c r="JPT249" s="62"/>
      <c r="JPU249" s="325"/>
      <c r="JPV249" s="325"/>
      <c r="JPW249" s="325"/>
      <c r="JPX249" s="325"/>
      <c r="JPY249" s="325"/>
      <c r="JPZ249" s="325"/>
      <c r="JQA249" s="325"/>
      <c r="JQB249" s="325"/>
      <c r="JQC249" s="325"/>
      <c r="JQD249" s="325"/>
      <c r="JQE249" s="325"/>
      <c r="JQF249" s="325"/>
      <c r="JQG249" s="325"/>
      <c r="JQH249" s="325"/>
      <c r="JQI249" s="325"/>
      <c r="JQJ249" s="325"/>
      <c r="JQK249" s="325"/>
      <c r="JQL249" s="324"/>
      <c r="JQM249" s="62"/>
      <c r="JQN249" s="62"/>
      <c r="JQO249" s="62"/>
      <c r="JQP249" s="62"/>
      <c r="JQQ249" s="62"/>
      <c r="JQR249" s="62"/>
      <c r="JQS249" s="62"/>
      <c r="JQT249" s="62"/>
      <c r="JQU249" s="62"/>
      <c r="JQV249" s="62"/>
      <c r="JQW249" s="325"/>
      <c r="JQX249" s="325"/>
      <c r="JQY249" s="325"/>
      <c r="JQZ249" s="325"/>
      <c r="JRA249" s="62"/>
      <c r="JRB249" s="325"/>
      <c r="JRC249" s="325"/>
      <c r="JRD249" s="325"/>
      <c r="JRE249" s="325"/>
      <c r="JRF249" s="62"/>
      <c r="JRG249" s="325"/>
      <c r="JRH249" s="325"/>
      <c r="JRI249" s="325"/>
      <c r="JRJ249" s="325"/>
      <c r="JRK249" s="325"/>
      <c r="JRL249" s="325"/>
      <c r="JRM249" s="325"/>
      <c r="JRN249" s="325"/>
      <c r="JRO249" s="325"/>
      <c r="JRP249" s="325"/>
      <c r="JRQ249" s="325"/>
      <c r="JRR249" s="325"/>
      <c r="JRS249" s="325"/>
      <c r="JRT249" s="325"/>
      <c r="JRU249" s="325"/>
      <c r="JRV249" s="325"/>
      <c r="JRW249" s="325"/>
      <c r="JRX249" s="324"/>
      <c r="JRY249" s="62"/>
      <c r="JRZ249" s="62"/>
      <c r="JSA249" s="62"/>
      <c r="JSB249" s="62"/>
      <c r="JSC249" s="62"/>
      <c r="JSD249" s="62"/>
      <c r="JSE249" s="62"/>
      <c r="JSF249" s="62"/>
      <c r="JSG249" s="62"/>
      <c r="JSH249" s="62"/>
      <c r="JSI249" s="325"/>
      <c r="JSJ249" s="325"/>
      <c r="JSK249" s="325"/>
      <c r="JSL249" s="325"/>
      <c r="JSM249" s="62"/>
      <c r="JSN249" s="325"/>
      <c r="JSO249" s="325"/>
      <c r="JSP249" s="325"/>
      <c r="JSQ249" s="325"/>
      <c r="JSR249" s="62"/>
      <c r="JSS249" s="325"/>
      <c r="JST249" s="325"/>
      <c r="JSU249" s="325"/>
      <c r="JSV249" s="325"/>
      <c r="JSW249" s="325"/>
      <c r="JSX249" s="325"/>
      <c r="JSY249" s="325"/>
      <c r="JSZ249" s="325"/>
      <c r="JTA249" s="325"/>
      <c r="JTB249" s="325"/>
      <c r="JTC249" s="325"/>
      <c r="JTD249" s="325"/>
      <c r="JTE249" s="325"/>
      <c r="JTF249" s="325"/>
      <c r="JTG249" s="325"/>
      <c r="JTH249" s="325"/>
      <c r="JTI249" s="325"/>
      <c r="JTJ249" s="324"/>
      <c r="JTK249" s="62"/>
      <c r="JTL249" s="62"/>
      <c r="JTM249" s="62"/>
      <c r="JTN249" s="62"/>
      <c r="JTO249" s="62"/>
      <c r="JTP249" s="62"/>
      <c r="JTQ249" s="62"/>
      <c r="JTR249" s="62"/>
      <c r="JTS249" s="62"/>
      <c r="JTT249" s="62"/>
      <c r="JTU249" s="325"/>
      <c r="JTV249" s="325"/>
      <c r="JTW249" s="325"/>
      <c r="JTX249" s="325"/>
      <c r="JTY249" s="62"/>
      <c r="JTZ249" s="325"/>
      <c r="JUA249" s="325"/>
      <c r="JUB249" s="325"/>
      <c r="JUC249" s="325"/>
      <c r="JUD249" s="62"/>
      <c r="JUE249" s="325"/>
      <c r="JUF249" s="325"/>
      <c r="JUG249" s="325"/>
      <c r="JUH249" s="325"/>
      <c r="JUI249" s="325"/>
      <c r="JUJ249" s="325"/>
      <c r="JUK249" s="325"/>
      <c r="JUL249" s="325"/>
      <c r="JUM249" s="325"/>
      <c r="JUN249" s="325"/>
      <c r="JUO249" s="325"/>
      <c r="JUP249" s="325"/>
      <c r="JUQ249" s="325"/>
      <c r="JUR249" s="325"/>
      <c r="JUS249" s="325"/>
      <c r="JUT249" s="325"/>
      <c r="JUU249" s="325"/>
      <c r="JUV249" s="324"/>
      <c r="JUW249" s="62"/>
      <c r="JUX249" s="62"/>
      <c r="JUY249" s="62"/>
      <c r="JUZ249" s="62"/>
      <c r="JVA249" s="62"/>
      <c r="JVB249" s="62"/>
      <c r="JVC249" s="62"/>
      <c r="JVD249" s="62"/>
      <c r="JVE249" s="62"/>
      <c r="JVF249" s="62"/>
      <c r="JVG249" s="325"/>
      <c r="JVH249" s="325"/>
      <c r="JVI249" s="325"/>
      <c r="JVJ249" s="325"/>
      <c r="JVK249" s="62"/>
      <c r="JVL249" s="325"/>
      <c r="JVM249" s="325"/>
      <c r="JVN249" s="325"/>
      <c r="JVO249" s="325"/>
      <c r="JVP249" s="62"/>
      <c r="JVQ249" s="325"/>
      <c r="JVR249" s="325"/>
      <c r="JVS249" s="325"/>
      <c r="JVT249" s="325"/>
      <c r="JVU249" s="325"/>
      <c r="JVV249" s="325"/>
      <c r="JVW249" s="325"/>
      <c r="JVX249" s="325"/>
      <c r="JVY249" s="325"/>
      <c r="JVZ249" s="325"/>
      <c r="JWA249" s="325"/>
      <c r="JWB249" s="325"/>
      <c r="JWC249" s="325"/>
      <c r="JWD249" s="325"/>
      <c r="JWE249" s="325"/>
      <c r="JWF249" s="325"/>
      <c r="JWG249" s="325"/>
      <c r="JWH249" s="324"/>
      <c r="JWI249" s="62"/>
      <c r="JWJ249" s="62"/>
      <c r="JWK249" s="62"/>
      <c r="JWL249" s="62"/>
      <c r="JWM249" s="62"/>
      <c r="JWN249" s="62"/>
      <c r="JWO249" s="62"/>
      <c r="JWP249" s="62"/>
      <c r="JWQ249" s="62"/>
      <c r="JWR249" s="62"/>
      <c r="JWS249" s="325"/>
      <c r="JWT249" s="325"/>
      <c r="JWU249" s="325"/>
      <c r="JWV249" s="325"/>
      <c r="JWW249" s="62"/>
      <c r="JWX249" s="325"/>
      <c r="JWY249" s="325"/>
      <c r="JWZ249" s="325"/>
      <c r="JXA249" s="325"/>
      <c r="JXB249" s="62"/>
      <c r="JXC249" s="325"/>
      <c r="JXD249" s="325"/>
      <c r="JXE249" s="325"/>
      <c r="JXF249" s="325"/>
      <c r="JXG249" s="325"/>
      <c r="JXH249" s="325"/>
      <c r="JXI249" s="325"/>
      <c r="JXJ249" s="325"/>
      <c r="JXK249" s="325"/>
      <c r="JXL249" s="325"/>
      <c r="JXM249" s="325"/>
      <c r="JXN249" s="325"/>
      <c r="JXO249" s="325"/>
      <c r="JXP249" s="325"/>
      <c r="JXQ249" s="325"/>
      <c r="JXR249" s="325"/>
      <c r="JXS249" s="325"/>
      <c r="JXT249" s="324"/>
      <c r="JXU249" s="62"/>
      <c r="JXV249" s="62"/>
      <c r="JXW249" s="62"/>
      <c r="JXX249" s="62"/>
      <c r="JXY249" s="62"/>
      <c r="JXZ249" s="62"/>
      <c r="JYA249" s="62"/>
      <c r="JYB249" s="62"/>
      <c r="JYC249" s="62"/>
      <c r="JYD249" s="62"/>
      <c r="JYE249" s="325"/>
      <c r="JYF249" s="325"/>
      <c r="JYG249" s="325"/>
      <c r="JYH249" s="325"/>
      <c r="JYI249" s="62"/>
      <c r="JYJ249" s="325"/>
      <c r="JYK249" s="325"/>
      <c r="JYL249" s="325"/>
      <c r="JYM249" s="325"/>
      <c r="JYN249" s="62"/>
      <c r="JYO249" s="325"/>
      <c r="JYP249" s="325"/>
      <c r="JYQ249" s="325"/>
      <c r="JYR249" s="325"/>
      <c r="JYS249" s="325"/>
      <c r="JYT249" s="325"/>
      <c r="JYU249" s="325"/>
      <c r="JYV249" s="325"/>
      <c r="JYW249" s="325"/>
      <c r="JYX249" s="325"/>
      <c r="JYY249" s="325"/>
      <c r="JYZ249" s="325"/>
      <c r="JZA249" s="325"/>
      <c r="JZB249" s="325"/>
      <c r="JZC249" s="325"/>
      <c r="JZD249" s="325"/>
      <c r="JZE249" s="325"/>
      <c r="JZF249" s="324"/>
      <c r="JZG249" s="62"/>
      <c r="JZH249" s="62"/>
      <c r="JZI249" s="62"/>
      <c r="JZJ249" s="62"/>
      <c r="JZK249" s="62"/>
      <c r="JZL249" s="62"/>
      <c r="JZM249" s="62"/>
      <c r="JZN249" s="62"/>
      <c r="JZO249" s="62"/>
      <c r="JZP249" s="62"/>
      <c r="JZQ249" s="325"/>
      <c r="JZR249" s="325"/>
      <c r="JZS249" s="325"/>
      <c r="JZT249" s="325"/>
      <c r="JZU249" s="62"/>
      <c r="JZV249" s="325"/>
      <c r="JZW249" s="325"/>
      <c r="JZX249" s="325"/>
      <c r="JZY249" s="325"/>
      <c r="JZZ249" s="62"/>
      <c r="KAA249" s="325"/>
      <c r="KAB249" s="325"/>
      <c r="KAC249" s="325"/>
      <c r="KAD249" s="325"/>
      <c r="KAE249" s="325"/>
      <c r="KAF249" s="325"/>
      <c r="KAG249" s="325"/>
      <c r="KAH249" s="325"/>
      <c r="KAI249" s="325"/>
      <c r="KAJ249" s="325"/>
      <c r="KAK249" s="325"/>
      <c r="KAL249" s="325"/>
      <c r="KAM249" s="325"/>
      <c r="KAN249" s="325"/>
      <c r="KAO249" s="325"/>
      <c r="KAP249" s="325"/>
      <c r="KAQ249" s="325"/>
      <c r="KAR249" s="324"/>
      <c r="KAS249" s="62"/>
      <c r="KAT249" s="62"/>
      <c r="KAU249" s="62"/>
      <c r="KAV249" s="62"/>
      <c r="KAW249" s="62"/>
      <c r="KAX249" s="62"/>
      <c r="KAY249" s="62"/>
      <c r="KAZ249" s="62"/>
      <c r="KBA249" s="62"/>
      <c r="KBB249" s="62"/>
      <c r="KBC249" s="325"/>
      <c r="KBD249" s="325"/>
      <c r="KBE249" s="325"/>
      <c r="KBF249" s="325"/>
      <c r="KBG249" s="62"/>
      <c r="KBH249" s="325"/>
      <c r="KBI249" s="325"/>
      <c r="KBJ249" s="325"/>
      <c r="KBK249" s="325"/>
      <c r="KBL249" s="62"/>
      <c r="KBM249" s="325"/>
      <c r="KBN249" s="325"/>
      <c r="KBO249" s="325"/>
      <c r="KBP249" s="325"/>
      <c r="KBQ249" s="325"/>
      <c r="KBR249" s="325"/>
      <c r="KBS249" s="325"/>
      <c r="KBT249" s="325"/>
      <c r="KBU249" s="325"/>
      <c r="KBV249" s="325"/>
      <c r="KBW249" s="325"/>
      <c r="KBX249" s="325"/>
      <c r="KBY249" s="325"/>
      <c r="KBZ249" s="325"/>
      <c r="KCA249" s="325"/>
      <c r="KCB249" s="325"/>
      <c r="KCC249" s="325"/>
      <c r="KCD249" s="324"/>
      <c r="KCE249" s="62"/>
      <c r="KCF249" s="62"/>
      <c r="KCG249" s="62"/>
      <c r="KCH249" s="62"/>
      <c r="KCI249" s="62"/>
      <c r="KCJ249" s="62"/>
      <c r="KCK249" s="62"/>
      <c r="KCL249" s="62"/>
      <c r="KCM249" s="62"/>
      <c r="KCN249" s="62"/>
      <c r="KCO249" s="325"/>
      <c r="KCP249" s="325"/>
      <c r="KCQ249" s="325"/>
      <c r="KCR249" s="325"/>
      <c r="KCS249" s="62"/>
      <c r="KCT249" s="325"/>
      <c r="KCU249" s="325"/>
      <c r="KCV249" s="325"/>
      <c r="KCW249" s="325"/>
      <c r="KCX249" s="62"/>
      <c r="KCY249" s="325"/>
      <c r="KCZ249" s="325"/>
      <c r="KDA249" s="325"/>
      <c r="KDB249" s="325"/>
      <c r="KDC249" s="325"/>
      <c r="KDD249" s="325"/>
      <c r="KDE249" s="325"/>
      <c r="KDF249" s="325"/>
      <c r="KDG249" s="325"/>
      <c r="KDH249" s="325"/>
      <c r="KDI249" s="325"/>
      <c r="KDJ249" s="325"/>
      <c r="KDK249" s="325"/>
      <c r="KDL249" s="325"/>
      <c r="KDM249" s="325"/>
      <c r="KDN249" s="325"/>
      <c r="KDO249" s="325"/>
      <c r="KDP249" s="324"/>
      <c r="KDQ249" s="62"/>
      <c r="KDR249" s="62"/>
      <c r="KDS249" s="62"/>
      <c r="KDT249" s="62"/>
      <c r="KDU249" s="62"/>
      <c r="KDV249" s="62"/>
      <c r="KDW249" s="62"/>
      <c r="KDX249" s="62"/>
      <c r="KDY249" s="62"/>
      <c r="KDZ249" s="62"/>
      <c r="KEA249" s="325"/>
      <c r="KEB249" s="325"/>
      <c r="KEC249" s="325"/>
      <c r="KED249" s="325"/>
      <c r="KEE249" s="62"/>
      <c r="KEF249" s="325"/>
      <c r="KEG249" s="325"/>
      <c r="KEH249" s="325"/>
      <c r="KEI249" s="325"/>
      <c r="KEJ249" s="62"/>
      <c r="KEK249" s="325"/>
      <c r="KEL249" s="325"/>
      <c r="KEM249" s="325"/>
      <c r="KEN249" s="325"/>
      <c r="KEO249" s="325"/>
      <c r="KEP249" s="325"/>
      <c r="KEQ249" s="325"/>
      <c r="KER249" s="325"/>
      <c r="KES249" s="325"/>
      <c r="KET249" s="325"/>
      <c r="KEU249" s="325"/>
      <c r="KEV249" s="325"/>
      <c r="KEW249" s="325"/>
      <c r="KEX249" s="325"/>
      <c r="KEY249" s="325"/>
      <c r="KEZ249" s="325"/>
      <c r="KFA249" s="325"/>
      <c r="KFB249" s="324"/>
      <c r="KFC249" s="62"/>
      <c r="KFD249" s="62"/>
      <c r="KFE249" s="62"/>
      <c r="KFF249" s="62"/>
      <c r="KFG249" s="62"/>
      <c r="KFH249" s="62"/>
      <c r="KFI249" s="62"/>
      <c r="KFJ249" s="62"/>
      <c r="KFK249" s="62"/>
      <c r="KFL249" s="62"/>
      <c r="KFM249" s="325"/>
      <c r="KFN249" s="325"/>
      <c r="KFO249" s="325"/>
      <c r="KFP249" s="325"/>
      <c r="KFQ249" s="62"/>
      <c r="KFR249" s="325"/>
      <c r="KFS249" s="325"/>
      <c r="KFT249" s="325"/>
      <c r="KFU249" s="325"/>
      <c r="KFV249" s="62"/>
      <c r="KFW249" s="325"/>
      <c r="KFX249" s="325"/>
      <c r="KFY249" s="325"/>
      <c r="KFZ249" s="325"/>
      <c r="KGA249" s="325"/>
      <c r="KGB249" s="325"/>
      <c r="KGC249" s="325"/>
      <c r="KGD249" s="325"/>
      <c r="KGE249" s="325"/>
      <c r="KGF249" s="325"/>
      <c r="KGG249" s="325"/>
      <c r="KGH249" s="325"/>
      <c r="KGI249" s="325"/>
      <c r="KGJ249" s="325"/>
      <c r="KGK249" s="325"/>
      <c r="KGL249" s="325"/>
      <c r="KGM249" s="325"/>
      <c r="KGN249" s="324"/>
      <c r="KGO249" s="62"/>
      <c r="KGP249" s="62"/>
      <c r="KGQ249" s="62"/>
      <c r="KGR249" s="62"/>
      <c r="KGS249" s="62"/>
      <c r="KGT249" s="62"/>
      <c r="KGU249" s="62"/>
      <c r="KGV249" s="62"/>
      <c r="KGW249" s="62"/>
      <c r="KGX249" s="62"/>
      <c r="KGY249" s="325"/>
      <c r="KGZ249" s="325"/>
      <c r="KHA249" s="325"/>
      <c r="KHB249" s="325"/>
      <c r="KHC249" s="62"/>
      <c r="KHD249" s="325"/>
      <c r="KHE249" s="325"/>
      <c r="KHF249" s="325"/>
      <c r="KHG249" s="325"/>
      <c r="KHH249" s="62"/>
      <c r="KHI249" s="325"/>
      <c r="KHJ249" s="325"/>
      <c r="KHK249" s="325"/>
      <c r="KHL249" s="325"/>
      <c r="KHM249" s="325"/>
      <c r="KHN249" s="325"/>
      <c r="KHO249" s="325"/>
      <c r="KHP249" s="325"/>
      <c r="KHQ249" s="325"/>
      <c r="KHR249" s="325"/>
      <c r="KHS249" s="325"/>
      <c r="KHT249" s="325"/>
      <c r="KHU249" s="325"/>
      <c r="KHV249" s="325"/>
      <c r="KHW249" s="325"/>
      <c r="KHX249" s="325"/>
      <c r="KHY249" s="325"/>
      <c r="KHZ249" s="324"/>
      <c r="KIA249" s="62"/>
      <c r="KIB249" s="62"/>
      <c r="KIC249" s="62"/>
      <c r="KID249" s="62"/>
      <c r="KIE249" s="62"/>
      <c r="KIF249" s="62"/>
      <c r="KIG249" s="62"/>
      <c r="KIH249" s="62"/>
      <c r="KII249" s="62"/>
      <c r="KIJ249" s="62"/>
      <c r="KIK249" s="325"/>
      <c r="KIL249" s="325"/>
      <c r="KIM249" s="325"/>
      <c r="KIN249" s="325"/>
      <c r="KIO249" s="62"/>
      <c r="KIP249" s="325"/>
      <c r="KIQ249" s="325"/>
      <c r="KIR249" s="325"/>
      <c r="KIS249" s="325"/>
      <c r="KIT249" s="62"/>
      <c r="KIU249" s="325"/>
      <c r="KIV249" s="325"/>
      <c r="KIW249" s="325"/>
      <c r="KIX249" s="325"/>
      <c r="KIY249" s="325"/>
      <c r="KIZ249" s="325"/>
      <c r="KJA249" s="325"/>
      <c r="KJB249" s="325"/>
      <c r="KJC249" s="325"/>
      <c r="KJD249" s="325"/>
      <c r="KJE249" s="325"/>
      <c r="KJF249" s="325"/>
      <c r="KJG249" s="325"/>
      <c r="KJH249" s="325"/>
      <c r="KJI249" s="325"/>
      <c r="KJJ249" s="325"/>
      <c r="KJK249" s="325"/>
      <c r="KJL249" s="324"/>
      <c r="KJM249" s="62"/>
      <c r="KJN249" s="62"/>
      <c r="KJO249" s="62"/>
      <c r="KJP249" s="62"/>
      <c r="KJQ249" s="62"/>
      <c r="KJR249" s="62"/>
      <c r="KJS249" s="62"/>
      <c r="KJT249" s="62"/>
      <c r="KJU249" s="62"/>
      <c r="KJV249" s="62"/>
      <c r="KJW249" s="325"/>
      <c r="KJX249" s="325"/>
      <c r="KJY249" s="325"/>
      <c r="KJZ249" s="325"/>
      <c r="KKA249" s="62"/>
      <c r="KKB249" s="325"/>
      <c r="KKC249" s="325"/>
      <c r="KKD249" s="325"/>
      <c r="KKE249" s="325"/>
      <c r="KKF249" s="62"/>
      <c r="KKG249" s="325"/>
      <c r="KKH249" s="325"/>
      <c r="KKI249" s="325"/>
      <c r="KKJ249" s="325"/>
      <c r="KKK249" s="325"/>
      <c r="KKL249" s="325"/>
      <c r="KKM249" s="325"/>
      <c r="KKN249" s="325"/>
      <c r="KKO249" s="325"/>
      <c r="KKP249" s="325"/>
      <c r="KKQ249" s="325"/>
      <c r="KKR249" s="325"/>
      <c r="KKS249" s="325"/>
      <c r="KKT249" s="325"/>
      <c r="KKU249" s="325"/>
      <c r="KKV249" s="325"/>
      <c r="KKW249" s="325"/>
      <c r="KKX249" s="324"/>
      <c r="KKY249" s="62"/>
      <c r="KKZ249" s="62"/>
      <c r="KLA249" s="62"/>
      <c r="KLB249" s="62"/>
      <c r="KLC249" s="62"/>
      <c r="KLD249" s="62"/>
      <c r="KLE249" s="62"/>
      <c r="KLF249" s="62"/>
      <c r="KLG249" s="62"/>
      <c r="KLH249" s="62"/>
      <c r="KLI249" s="325"/>
      <c r="KLJ249" s="325"/>
      <c r="KLK249" s="325"/>
      <c r="KLL249" s="325"/>
      <c r="KLM249" s="62"/>
      <c r="KLN249" s="325"/>
      <c r="KLO249" s="325"/>
      <c r="KLP249" s="325"/>
      <c r="KLQ249" s="325"/>
      <c r="KLR249" s="62"/>
      <c r="KLS249" s="325"/>
      <c r="KLT249" s="325"/>
      <c r="KLU249" s="325"/>
      <c r="KLV249" s="325"/>
      <c r="KLW249" s="325"/>
      <c r="KLX249" s="325"/>
      <c r="KLY249" s="325"/>
      <c r="KLZ249" s="325"/>
      <c r="KMA249" s="325"/>
      <c r="KMB249" s="325"/>
      <c r="KMC249" s="325"/>
      <c r="KMD249" s="325"/>
      <c r="KME249" s="325"/>
      <c r="KMF249" s="325"/>
      <c r="KMG249" s="325"/>
      <c r="KMH249" s="325"/>
      <c r="KMI249" s="325"/>
      <c r="KMJ249" s="324"/>
      <c r="KMK249" s="62"/>
      <c r="KML249" s="62"/>
      <c r="KMM249" s="62"/>
      <c r="KMN249" s="62"/>
      <c r="KMO249" s="62"/>
      <c r="KMP249" s="62"/>
      <c r="KMQ249" s="62"/>
      <c r="KMR249" s="62"/>
      <c r="KMS249" s="62"/>
      <c r="KMT249" s="62"/>
      <c r="KMU249" s="325"/>
      <c r="KMV249" s="325"/>
      <c r="KMW249" s="325"/>
      <c r="KMX249" s="325"/>
      <c r="KMY249" s="62"/>
      <c r="KMZ249" s="325"/>
      <c r="KNA249" s="325"/>
      <c r="KNB249" s="325"/>
      <c r="KNC249" s="325"/>
      <c r="KND249" s="62"/>
      <c r="KNE249" s="325"/>
      <c r="KNF249" s="325"/>
      <c r="KNG249" s="325"/>
      <c r="KNH249" s="325"/>
      <c r="KNI249" s="325"/>
      <c r="KNJ249" s="325"/>
      <c r="KNK249" s="325"/>
      <c r="KNL249" s="325"/>
      <c r="KNM249" s="325"/>
      <c r="KNN249" s="325"/>
      <c r="KNO249" s="325"/>
      <c r="KNP249" s="325"/>
      <c r="KNQ249" s="325"/>
      <c r="KNR249" s="325"/>
      <c r="KNS249" s="325"/>
      <c r="KNT249" s="325"/>
      <c r="KNU249" s="325"/>
      <c r="KNV249" s="324"/>
      <c r="KNW249" s="62"/>
      <c r="KNX249" s="62"/>
      <c r="KNY249" s="62"/>
      <c r="KNZ249" s="62"/>
      <c r="KOA249" s="62"/>
      <c r="KOB249" s="62"/>
      <c r="KOC249" s="62"/>
      <c r="KOD249" s="62"/>
      <c r="KOE249" s="62"/>
      <c r="KOF249" s="62"/>
      <c r="KOG249" s="325"/>
      <c r="KOH249" s="325"/>
      <c r="KOI249" s="325"/>
      <c r="KOJ249" s="325"/>
      <c r="KOK249" s="62"/>
      <c r="KOL249" s="325"/>
      <c r="KOM249" s="325"/>
      <c r="KON249" s="325"/>
      <c r="KOO249" s="325"/>
      <c r="KOP249" s="62"/>
      <c r="KOQ249" s="325"/>
      <c r="KOR249" s="325"/>
      <c r="KOS249" s="325"/>
      <c r="KOT249" s="325"/>
      <c r="KOU249" s="325"/>
      <c r="KOV249" s="325"/>
      <c r="KOW249" s="325"/>
      <c r="KOX249" s="325"/>
      <c r="KOY249" s="325"/>
      <c r="KOZ249" s="325"/>
      <c r="KPA249" s="325"/>
      <c r="KPB249" s="325"/>
      <c r="KPC249" s="325"/>
      <c r="KPD249" s="325"/>
      <c r="KPE249" s="325"/>
      <c r="KPF249" s="325"/>
      <c r="KPG249" s="325"/>
      <c r="KPH249" s="324"/>
      <c r="KPI249" s="62"/>
      <c r="KPJ249" s="62"/>
      <c r="KPK249" s="62"/>
      <c r="KPL249" s="62"/>
      <c r="KPM249" s="62"/>
      <c r="KPN249" s="62"/>
      <c r="KPO249" s="62"/>
      <c r="KPP249" s="62"/>
      <c r="KPQ249" s="62"/>
      <c r="KPR249" s="62"/>
      <c r="KPS249" s="325"/>
      <c r="KPT249" s="325"/>
      <c r="KPU249" s="325"/>
      <c r="KPV249" s="325"/>
      <c r="KPW249" s="62"/>
      <c r="KPX249" s="325"/>
      <c r="KPY249" s="325"/>
      <c r="KPZ249" s="325"/>
      <c r="KQA249" s="325"/>
      <c r="KQB249" s="62"/>
      <c r="KQC249" s="325"/>
      <c r="KQD249" s="325"/>
      <c r="KQE249" s="325"/>
      <c r="KQF249" s="325"/>
      <c r="KQG249" s="325"/>
      <c r="KQH249" s="325"/>
      <c r="KQI249" s="325"/>
      <c r="KQJ249" s="325"/>
      <c r="KQK249" s="325"/>
      <c r="KQL249" s="325"/>
      <c r="KQM249" s="325"/>
      <c r="KQN249" s="325"/>
      <c r="KQO249" s="325"/>
      <c r="KQP249" s="325"/>
      <c r="KQQ249" s="325"/>
      <c r="KQR249" s="325"/>
      <c r="KQS249" s="325"/>
      <c r="KQT249" s="324"/>
      <c r="KQU249" s="62"/>
      <c r="KQV249" s="62"/>
      <c r="KQW249" s="62"/>
      <c r="KQX249" s="62"/>
      <c r="KQY249" s="62"/>
      <c r="KQZ249" s="62"/>
      <c r="KRA249" s="62"/>
      <c r="KRB249" s="62"/>
      <c r="KRC249" s="62"/>
      <c r="KRD249" s="62"/>
      <c r="KRE249" s="325"/>
      <c r="KRF249" s="325"/>
      <c r="KRG249" s="325"/>
      <c r="KRH249" s="325"/>
      <c r="KRI249" s="62"/>
      <c r="KRJ249" s="325"/>
      <c r="KRK249" s="325"/>
      <c r="KRL249" s="325"/>
      <c r="KRM249" s="325"/>
      <c r="KRN249" s="62"/>
      <c r="KRO249" s="325"/>
      <c r="KRP249" s="325"/>
      <c r="KRQ249" s="325"/>
      <c r="KRR249" s="325"/>
      <c r="KRS249" s="325"/>
      <c r="KRT249" s="325"/>
      <c r="KRU249" s="325"/>
      <c r="KRV249" s="325"/>
      <c r="KRW249" s="325"/>
      <c r="KRX249" s="325"/>
      <c r="KRY249" s="325"/>
      <c r="KRZ249" s="325"/>
      <c r="KSA249" s="325"/>
      <c r="KSB249" s="325"/>
      <c r="KSC249" s="325"/>
      <c r="KSD249" s="325"/>
      <c r="KSE249" s="325"/>
      <c r="KSF249" s="324"/>
      <c r="KSG249" s="62"/>
      <c r="KSH249" s="62"/>
      <c r="KSI249" s="62"/>
      <c r="KSJ249" s="62"/>
      <c r="KSK249" s="62"/>
      <c r="KSL249" s="62"/>
      <c r="KSM249" s="62"/>
      <c r="KSN249" s="62"/>
      <c r="KSO249" s="62"/>
      <c r="KSP249" s="62"/>
      <c r="KSQ249" s="325"/>
      <c r="KSR249" s="325"/>
      <c r="KSS249" s="325"/>
      <c r="KST249" s="325"/>
      <c r="KSU249" s="62"/>
      <c r="KSV249" s="325"/>
      <c r="KSW249" s="325"/>
      <c r="KSX249" s="325"/>
      <c r="KSY249" s="325"/>
      <c r="KSZ249" s="62"/>
      <c r="KTA249" s="325"/>
      <c r="KTB249" s="325"/>
      <c r="KTC249" s="325"/>
      <c r="KTD249" s="325"/>
      <c r="KTE249" s="325"/>
      <c r="KTF249" s="325"/>
      <c r="KTG249" s="325"/>
      <c r="KTH249" s="325"/>
      <c r="KTI249" s="325"/>
      <c r="KTJ249" s="325"/>
      <c r="KTK249" s="325"/>
      <c r="KTL249" s="325"/>
      <c r="KTM249" s="325"/>
      <c r="KTN249" s="325"/>
      <c r="KTO249" s="325"/>
      <c r="KTP249" s="325"/>
      <c r="KTQ249" s="325"/>
      <c r="KTR249" s="324"/>
      <c r="KTS249" s="62"/>
      <c r="KTT249" s="62"/>
      <c r="KTU249" s="62"/>
      <c r="KTV249" s="62"/>
      <c r="KTW249" s="62"/>
      <c r="KTX249" s="62"/>
      <c r="KTY249" s="62"/>
      <c r="KTZ249" s="62"/>
      <c r="KUA249" s="62"/>
      <c r="KUB249" s="62"/>
      <c r="KUC249" s="325"/>
      <c r="KUD249" s="325"/>
      <c r="KUE249" s="325"/>
      <c r="KUF249" s="325"/>
      <c r="KUG249" s="62"/>
      <c r="KUH249" s="325"/>
      <c r="KUI249" s="325"/>
      <c r="KUJ249" s="325"/>
      <c r="KUK249" s="325"/>
      <c r="KUL249" s="62"/>
      <c r="KUM249" s="325"/>
      <c r="KUN249" s="325"/>
      <c r="KUO249" s="325"/>
      <c r="KUP249" s="325"/>
      <c r="KUQ249" s="325"/>
      <c r="KUR249" s="325"/>
      <c r="KUS249" s="325"/>
      <c r="KUT249" s="325"/>
      <c r="KUU249" s="325"/>
      <c r="KUV249" s="325"/>
      <c r="KUW249" s="325"/>
      <c r="KUX249" s="325"/>
      <c r="KUY249" s="325"/>
      <c r="KUZ249" s="325"/>
      <c r="KVA249" s="325"/>
      <c r="KVB249" s="325"/>
      <c r="KVC249" s="325"/>
      <c r="KVD249" s="324"/>
      <c r="KVE249" s="62"/>
      <c r="KVF249" s="62"/>
      <c r="KVG249" s="62"/>
      <c r="KVH249" s="62"/>
      <c r="KVI249" s="62"/>
      <c r="KVJ249" s="62"/>
      <c r="KVK249" s="62"/>
      <c r="KVL249" s="62"/>
      <c r="KVM249" s="62"/>
      <c r="KVN249" s="62"/>
      <c r="KVO249" s="325"/>
      <c r="KVP249" s="325"/>
      <c r="KVQ249" s="325"/>
      <c r="KVR249" s="325"/>
      <c r="KVS249" s="62"/>
      <c r="KVT249" s="325"/>
      <c r="KVU249" s="325"/>
      <c r="KVV249" s="325"/>
      <c r="KVW249" s="325"/>
      <c r="KVX249" s="62"/>
      <c r="KVY249" s="325"/>
      <c r="KVZ249" s="325"/>
      <c r="KWA249" s="325"/>
      <c r="KWB249" s="325"/>
      <c r="KWC249" s="325"/>
      <c r="KWD249" s="325"/>
      <c r="KWE249" s="325"/>
      <c r="KWF249" s="325"/>
      <c r="KWG249" s="325"/>
      <c r="KWH249" s="325"/>
      <c r="KWI249" s="325"/>
      <c r="KWJ249" s="325"/>
      <c r="KWK249" s="325"/>
      <c r="KWL249" s="325"/>
      <c r="KWM249" s="325"/>
      <c r="KWN249" s="325"/>
      <c r="KWO249" s="325"/>
      <c r="KWP249" s="324"/>
      <c r="KWQ249" s="62"/>
      <c r="KWR249" s="62"/>
      <c r="KWS249" s="62"/>
      <c r="KWT249" s="62"/>
      <c r="KWU249" s="62"/>
      <c r="KWV249" s="62"/>
      <c r="KWW249" s="62"/>
      <c r="KWX249" s="62"/>
      <c r="KWY249" s="62"/>
      <c r="KWZ249" s="62"/>
      <c r="KXA249" s="325"/>
      <c r="KXB249" s="325"/>
      <c r="KXC249" s="325"/>
      <c r="KXD249" s="325"/>
      <c r="KXE249" s="62"/>
      <c r="KXF249" s="325"/>
      <c r="KXG249" s="325"/>
      <c r="KXH249" s="325"/>
      <c r="KXI249" s="325"/>
      <c r="KXJ249" s="62"/>
      <c r="KXK249" s="325"/>
      <c r="KXL249" s="325"/>
      <c r="KXM249" s="325"/>
      <c r="KXN249" s="325"/>
      <c r="KXO249" s="325"/>
      <c r="KXP249" s="325"/>
      <c r="KXQ249" s="325"/>
      <c r="KXR249" s="325"/>
      <c r="KXS249" s="325"/>
      <c r="KXT249" s="325"/>
      <c r="KXU249" s="325"/>
      <c r="KXV249" s="325"/>
      <c r="KXW249" s="325"/>
      <c r="KXX249" s="325"/>
      <c r="KXY249" s="325"/>
      <c r="KXZ249" s="325"/>
      <c r="KYA249" s="325"/>
      <c r="KYB249" s="324"/>
      <c r="KYC249" s="62"/>
      <c r="KYD249" s="62"/>
      <c r="KYE249" s="62"/>
      <c r="KYF249" s="62"/>
      <c r="KYG249" s="62"/>
      <c r="KYH249" s="62"/>
      <c r="KYI249" s="62"/>
      <c r="KYJ249" s="62"/>
      <c r="KYK249" s="62"/>
      <c r="KYL249" s="62"/>
      <c r="KYM249" s="325"/>
      <c r="KYN249" s="325"/>
      <c r="KYO249" s="325"/>
      <c r="KYP249" s="325"/>
      <c r="KYQ249" s="62"/>
      <c r="KYR249" s="325"/>
      <c r="KYS249" s="325"/>
      <c r="KYT249" s="325"/>
      <c r="KYU249" s="325"/>
      <c r="KYV249" s="62"/>
      <c r="KYW249" s="325"/>
      <c r="KYX249" s="325"/>
      <c r="KYY249" s="325"/>
      <c r="KYZ249" s="325"/>
      <c r="KZA249" s="325"/>
      <c r="KZB249" s="325"/>
      <c r="KZC249" s="325"/>
      <c r="KZD249" s="325"/>
      <c r="KZE249" s="325"/>
      <c r="KZF249" s="325"/>
      <c r="KZG249" s="325"/>
      <c r="KZH249" s="325"/>
      <c r="KZI249" s="325"/>
      <c r="KZJ249" s="325"/>
      <c r="KZK249" s="325"/>
      <c r="KZL249" s="325"/>
      <c r="KZM249" s="325"/>
      <c r="KZN249" s="324"/>
      <c r="KZO249" s="62"/>
      <c r="KZP249" s="62"/>
      <c r="KZQ249" s="62"/>
      <c r="KZR249" s="62"/>
      <c r="KZS249" s="62"/>
      <c r="KZT249" s="62"/>
      <c r="KZU249" s="62"/>
      <c r="KZV249" s="62"/>
      <c r="KZW249" s="62"/>
      <c r="KZX249" s="62"/>
      <c r="KZY249" s="325"/>
      <c r="KZZ249" s="325"/>
      <c r="LAA249" s="325"/>
      <c r="LAB249" s="325"/>
      <c r="LAC249" s="62"/>
      <c r="LAD249" s="325"/>
      <c r="LAE249" s="325"/>
      <c r="LAF249" s="325"/>
      <c r="LAG249" s="325"/>
      <c r="LAH249" s="62"/>
      <c r="LAI249" s="325"/>
      <c r="LAJ249" s="325"/>
      <c r="LAK249" s="325"/>
      <c r="LAL249" s="325"/>
      <c r="LAM249" s="325"/>
      <c r="LAN249" s="325"/>
      <c r="LAO249" s="325"/>
      <c r="LAP249" s="325"/>
      <c r="LAQ249" s="325"/>
      <c r="LAR249" s="325"/>
      <c r="LAS249" s="325"/>
      <c r="LAT249" s="325"/>
      <c r="LAU249" s="325"/>
      <c r="LAV249" s="325"/>
      <c r="LAW249" s="325"/>
      <c r="LAX249" s="325"/>
      <c r="LAY249" s="325"/>
      <c r="LAZ249" s="324"/>
      <c r="LBA249" s="62"/>
      <c r="LBB249" s="62"/>
      <c r="LBC249" s="62"/>
      <c r="LBD249" s="62"/>
      <c r="LBE249" s="62"/>
      <c r="LBF249" s="62"/>
      <c r="LBG249" s="62"/>
      <c r="LBH249" s="62"/>
      <c r="LBI249" s="62"/>
      <c r="LBJ249" s="62"/>
      <c r="LBK249" s="325"/>
      <c r="LBL249" s="325"/>
      <c r="LBM249" s="325"/>
      <c r="LBN249" s="325"/>
      <c r="LBO249" s="62"/>
      <c r="LBP249" s="325"/>
      <c r="LBQ249" s="325"/>
      <c r="LBR249" s="325"/>
      <c r="LBS249" s="325"/>
      <c r="LBT249" s="62"/>
      <c r="LBU249" s="325"/>
      <c r="LBV249" s="325"/>
      <c r="LBW249" s="325"/>
      <c r="LBX249" s="325"/>
      <c r="LBY249" s="325"/>
      <c r="LBZ249" s="325"/>
      <c r="LCA249" s="325"/>
      <c r="LCB249" s="325"/>
      <c r="LCC249" s="325"/>
      <c r="LCD249" s="325"/>
      <c r="LCE249" s="325"/>
      <c r="LCF249" s="325"/>
      <c r="LCG249" s="325"/>
      <c r="LCH249" s="325"/>
      <c r="LCI249" s="325"/>
      <c r="LCJ249" s="325"/>
      <c r="LCK249" s="325"/>
      <c r="LCL249" s="324"/>
      <c r="LCM249" s="62"/>
      <c r="LCN249" s="62"/>
      <c r="LCO249" s="62"/>
      <c r="LCP249" s="62"/>
      <c r="LCQ249" s="62"/>
      <c r="LCR249" s="62"/>
      <c r="LCS249" s="62"/>
      <c r="LCT249" s="62"/>
      <c r="LCU249" s="62"/>
      <c r="LCV249" s="62"/>
      <c r="LCW249" s="325"/>
      <c r="LCX249" s="325"/>
      <c r="LCY249" s="325"/>
      <c r="LCZ249" s="325"/>
      <c r="LDA249" s="62"/>
      <c r="LDB249" s="325"/>
      <c r="LDC249" s="325"/>
      <c r="LDD249" s="325"/>
      <c r="LDE249" s="325"/>
      <c r="LDF249" s="62"/>
      <c r="LDG249" s="325"/>
      <c r="LDH249" s="325"/>
      <c r="LDI249" s="325"/>
      <c r="LDJ249" s="325"/>
      <c r="LDK249" s="325"/>
      <c r="LDL249" s="325"/>
      <c r="LDM249" s="325"/>
      <c r="LDN249" s="325"/>
      <c r="LDO249" s="325"/>
      <c r="LDP249" s="325"/>
      <c r="LDQ249" s="325"/>
      <c r="LDR249" s="325"/>
      <c r="LDS249" s="325"/>
      <c r="LDT249" s="325"/>
      <c r="LDU249" s="325"/>
      <c r="LDV249" s="325"/>
      <c r="LDW249" s="325"/>
      <c r="LDX249" s="324"/>
      <c r="LDY249" s="62"/>
      <c r="LDZ249" s="62"/>
      <c r="LEA249" s="62"/>
      <c r="LEB249" s="62"/>
      <c r="LEC249" s="62"/>
      <c r="LED249" s="62"/>
      <c r="LEE249" s="62"/>
      <c r="LEF249" s="62"/>
      <c r="LEG249" s="62"/>
      <c r="LEH249" s="62"/>
      <c r="LEI249" s="325"/>
      <c r="LEJ249" s="325"/>
      <c r="LEK249" s="325"/>
      <c r="LEL249" s="325"/>
      <c r="LEM249" s="62"/>
      <c r="LEN249" s="325"/>
      <c r="LEO249" s="325"/>
      <c r="LEP249" s="325"/>
      <c r="LEQ249" s="325"/>
      <c r="LER249" s="62"/>
      <c r="LES249" s="325"/>
      <c r="LET249" s="325"/>
      <c r="LEU249" s="325"/>
      <c r="LEV249" s="325"/>
      <c r="LEW249" s="325"/>
      <c r="LEX249" s="325"/>
      <c r="LEY249" s="325"/>
      <c r="LEZ249" s="325"/>
      <c r="LFA249" s="325"/>
      <c r="LFB249" s="325"/>
      <c r="LFC249" s="325"/>
      <c r="LFD249" s="325"/>
      <c r="LFE249" s="325"/>
      <c r="LFF249" s="325"/>
      <c r="LFG249" s="325"/>
      <c r="LFH249" s="325"/>
      <c r="LFI249" s="325"/>
      <c r="LFJ249" s="324"/>
      <c r="LFK249" s="62"/>
      <c r="LFL249" s="62"/>
      <c r="LFM249" s="62"/>
      <c r="LFN249" s="62"/>
      <c r="LFO249" s="62"/>
      <c r="LFP249" s="62"/>
      <c r="LFQ249" s="62"/>
      <c r="LFR249" s="62"/>
      <c r="LFS249" s="62"/>
      <c r="LFT249" s="62"/>
      <c r="LFU249" s="325"/>
      <c r="LFV249" s="325"/>
      <c r="LFW249" s="325"/>
      <c r="LFX249" s="325"/>
      <c r="LFY249" s="62"/>
      <c r="LFZ249" s="325"/>
      <c r="LGA249" s="325"/>
      <c r="LGB249" s="325"/>
      <c r="LGC249" s="325"/>
      <c r="LGD249" s="62"/>
      <c r="LGE249" s="325"/>
      <c r="LGF249" s="325"/>
      <c r="LGG249" s="325"/>
      <c r="LGH249" s="325"/>
      <c r="LGI249" s="325"/>
      <c r="LGJ249" s="325"/>
      <c r="LGK249" s="325"/>
      <c r="LGL249" s="325"/>
      <c r="LGM249" s="325"/>
      <c r="LGN249" s="325"/>
      <c r="LGO249" s="325"/>
      <c r="LGP249" s="325"/>
      <c r="LGQ249" s="325"/>
      <c r="LGR249" s="325"/>
      <c r="LGS249" s="325"/>
      <c r="LGT249" s="325"/>
      <c r="LGU249" s="325"/>
      <c r="LGV249" s="324"/>
      <c r="LGW249" s="62"/>
      <c r="LGX249" s="62"/>
      <c r="LGY249" s="62"/>
      <c r="LGZ249" s="62"/>
      <c r="LHA249" s="62"/>
      <c r="LHB249" s="62"/>
      <c r="LHC249" s="62"/>
      <c r="LHD249" s="62"/>
      <c r="LHE249" s="62"/>
      <c r="LHF249" s="62"/>
      <c r="LHG249" s="325"/>
      <c r="LHH249" s="325"/>
      <c r="LHI249" s="325"/>
      <c r="LHJ249" s="325"/>
      <c r="LHK249" s="62"/>
      <c r="LHL249" s="325"/>
      <c r="LHM249" s="325"/>
      <c r="LHN249" s="325"/>
      <c r="LHO249" s="325"/>
      <c r="LHP249" s="62"/>
      <c r="LHQ249" s="325"/>
      <c r="LHR249" s="325"/>
      <c r="LHS249" s="325"/>
      <c r="LHT249" s="325"/>
      <c r="LHU249" s="325"/>
      <c r="LHV249" s="325"/>
      <c r="LHW249" s="325"/>
      <c r="LHX249" s="325"/>
      <c r="LHY249" s="325"/>
      <c r="LHZ249" s="325"/>
      <c r="LIA249" s="325"/>
      <c r="LIB249" s="325"/>
      <c r="LIC249" s="325"/>
      <c r="LID249" s="325"/>
      <c r="LIE249" s="325"/>
      <c r="LIF249" s="325"/>
      <c r="LIG249" s="325"/>
      <c r="LIH249" s="324"/>
      <c r="LII249" s="62"/>
      <c r="LIJ249" s="62"/>
      <c r="LIK249" s="62"/>
      <c r="LIL249" s="62"/>
      <c r="LIM249" s="62"/>
      <c r="LIN249" s="62"/>
      <c r="LIO249" s="62"/>
      <c r="LIP249" s="62"/>
      <c r="LIQ249" s="62"/>
      <c r="LIR249" s="62"/>
      <c r="LIS249" s="325"/>
      <c r="LIT249" s="325"/>
      <c r="LIU249" s="325"/>
      <c r="LIV249" s="325"/>
      <c r="LIW249" s="62"/>
      <c r="LIX249" s="325"/>
      <c r="LIY249" s="325"/>
      <c r="LIZ249" s="325"/>
      <c r="LJA249" s="325"/>
      <c r="LJB249" s="62"/>
      <c r="LJC249" s="325"/>
      <c r="LJD249" s="325"/>
      <c r="LJE249" s="325"/>
      <c r="LJF249" s="325"/>
      <c r="LJG249" s="325"/>
      <c r="LJH249" s="325"/>
      <c r="LJI249" s="325"/>
      <c r="LJJ249" s="325"/>
      <c r="LJK249" s="325"/>
      <c r="LJL249" s="325"/>
      <c r="LJM249" s="325"/>
      <c r="LJN249" s="325"/>
      <c r="LJO249" s="325"/>
      <c r="LJP249" s="325"/>
      <c r="LJQ249" s="325"/>
      <c r="LJR249" s="325"/>
      <c r="LJS249" s="325"/>
      <c r="LJT249" s="324"/>
      <c r="LJU249" s="62"/>
      <c r="LJV249" s="62"/>
      <c r="LJW249" s="62"/>
      <c r="LJX249" s="62"/>
      <c r="LJY249" s="62"/>
      <c r="LJZ249" s="62"/>
      <c r="LKA249" s="62"/>
      <c r="LKB249" s="62"/>
      <c r="LKC249" s="62"/>
      <c r="LKD249" s="62"/>
      <c r="LKE249" s="325"/>
      <c r="LKF249" s="325"/>
      <c r="LKG249" s="325"/>
      <c r="LKH249" s="325"/>
      <c r="LKI249" s="62"/>
      <c r="LKJ249" s="325"/>
      <c r="LKK249" s="325"/>
      <c r="LKL249" s="325"/>
      <c r="LKM249" s="325"/>
      <c r="LKN249" s="62"/>
      <c r="LKO249" s="325"/>
      <c r="LKP249" s="325"/>
      <c r="LKQ249" s="325"/>
      <c r="LKR249" s="325"/>
      <c r="LKS249" s="325"/>
      <c r="LKT249" s="325"/>
      <c r="LKU249" s="325"/>
      <c r="LKV249" s="325"/>
      <c r="LKW249" s="325"/>
      <c r="LKX249" s="325"/>
      <c r="LKY249" s="325"/>
      <c r="LKZ249" s="325"/>
      <c r="LLA249" s="325"/>
      <c r="LLB249" s="325"/>
      <c r="LLC249" s="325"/>
      <c r="LLD249" s="325"/>
      <c r="LLE249" s="325"/>
      <c r="LLF249" s="324"/>
      <c r="LLG249" s="62"/>
      <c r="LLH249" s="62"/>
      <c r="LLI249" s="62"/>
      <c r="LLJ249" s="62"/>
      <c r="LLK249" s="62"/>
      <c r="LLL249" s="62"/>
      <c r="LLM249" s="62"/>
      <c r="LLN249" s="62"/>
      <c r="LLO249" s="62"/>
      <c r="LLP249" s="62"/>
      <c r="LLQ249" s="325"/>
      <c r="LLR249" s="325"/>
      <c r="LLS249" s="325"/>
      <c r="LLT249" s="325"/>
      <c r="LLU249" s="62"/>
      <c r="LLV249" s="325"/>
      <c r="LLW249" s="325"/>
      <c r="LLX249" s="325"/>
      <c r="LLY249" s="325"/>
      <c r="LLZ249" s="62"/>
      <c r="LMA249" s="325"/>
      <c r="LMB249" s="325"/>
      <c r="LMC249" s="325"/>
      <c r="LMD249" s="325"/>
      <c r="LME249" s="325"/>
      <c r="LMF249" s="325"/>
      <c r="LMG249" s="325"/>
      <c r="LMH249" s="325"/>
      <c r="LMI249" s="325"/>
      <c r="LMJ249" s="325"/>
      <c r="LMK249" s="325"/>
      <c r="LML249" s="325"/>
      <c r="LMM249" s="325"/>
      <c r="LMN249" s="325"/>
      <c r="LMO249" s="325"/>
      <c r="LMP249" s="325"/>
      <c r="LMQ249" s="325"/>
      <c r="LMR249" s="324"/>
      <c r="LMS249" s="62"/>
      <c r="LMT249" s="62"/>
      <c r="LMU249" s="62"/>
      <c r="LMV249" s="62"/>
      <c r="LMW249" s="62"/>
      <c r="LMX249" s="62"/>
      <c r="LMY249" s="62"/>
      <c r="LMZ249" s="62"/>
      <c r="LNA249" s="62"/>
      <c r="LNB249" s="62"/>
      <c r="LNC249" s="325"/>
      <c r="LND249" s="325"/>
      <c r="LNE249" s="325"/>
      <c r="LNF249" s="325"/>
      <c r="LNG249" s="62"/>
      <c r="LNH249" s="325"/>
      <c r="LNI249" s="325"/>
      <c r="LNJ249" s="325"/>
      <c r="LNK249" s="325"/>
      <c r="LNL249" s="62"/>
      <c r="LNM249" s="325"/>
      <c r="LNN249" s="325"/>
      <c r="LNO249" s="325"/>
      <c r="LNP249" s="325"/>
      <c r="LNQ249" s="325"/>
      <c r="LNR249" s="325"/>
      <c r="LNS249" s="325"/>
      <c r="LNT249" s="325"/>
      <c r="LNU249" s="325"/>
      <c r="LNV249" s="325"/>
      <c r="LNW249" s="325"/>
      <c r="LNX249" s="325"/>
      <c r="LNY249" s="325"/>
      <c r="LNZ249" s="325"/>
      <c r="LOA249" s="325"/>
      <c r="LOB249" s="325"/>
      <c r="LOC249" s="325"/>
      <c r="LOD249" s="324"/>
      <c r="LOE249" s="62"/>
      <c r="LOF249" s="62"/>
      <c r="LOG249" s="62"/>
      <c r="LOH249" s="62"/>
      <c r="LOI249" s="62"/>
      <c r="LOJ249" s="62"/>
      <c r="LOK249" s="62"/>
      <c r="LOL249" s="62"/>
      <c r="LOM249" s="62"/>
      <c r="LON249" s="62"/>
      <c r="LOO249" s="325"/>
      <c r="LOP249" s="325"/>
      <c r="LOQ249" s="325"/>
      <c r="LOR249" s="325"/>
      <c r="LOS249" s="62"/>
      <c r="LOT249" s="325"/>
      <c r="LOU249" s="325"/>
      <c r="LOV249" s="325"/>
      <c r="LOW249" s="325"/>
      <c r="LOX249" s="62"/>
      <c r="LOY249" s="325"/>
      <c r="LOZ249" s="325"/>
      <c r="LPA249" s="325"/>
      <c r="LPB249" s="325"/>
      <c r="LPC249" s="325"/>
      <c r="LPD249" s="325"/>
      <c r="LPE249" s="325"/>
      <c r="LPF249" s="325"/>
      <c r="LPG249" s="325"/>
      <c r="LPH249" s="325"/>
      <c r="LPI249" s="325"/>
      <c r="LPJ249" s="325"/>
      <c r="LPK249" s="325"/>
      <c r="LPL249" s="325"/>
      <c r="LPM249" s="325"/>
      <c r="LPN249" s="325"/>
      <c r="LPO249" s="325"/>
      <c r="LPP249" s="324"/>
      <c r="LPQ249" s="62"/>
      <c r="LPR249" s="62"/>
      <c r="LPS249" s="62"/>
      <c r="LPT249" s="62"/>
      <c r="LPU249" s="62"/>
      <c r="LPV249" s="62"/>
      <c r="LPW249" s="62"/>
      <c r="LPX249" s="62"/>
      <c r="LPY249" s="62"/>
      <c r="LPZ249" s="62"/>
      <c r="LQA249" s="325"/>
      <c r="LQB249" s="325"/>
      <c r="LQC249" s="325"/>
      <c r="LQD249" s="325"/>
      <c r="LQE249" s="62"/>
      <c r="LQF249" s="325"/>
      <c r="LQG249" s="325"/>
      <c r="LQH249" s="325"/>
      <c r="LQI249" s="325"/>
      <c r="LQJ249" s="62"/>
      <c r="LQK249" s="325"/>
      <c r="LQL249" s="325"/>
      <c r="LQM249" s="325"/>
      <c r="LQN249" s="325"/>
      <c r="LQO249" s="325"/>
      <c r="LQP249" s="325"/>
      <c r="LQQ249" s="325"/>
      <c r="LQR249" s="325"/>
      <c r="LQS249" s="325"/>
      <c r="LQT249" s="325"/>
      <c r="LQU249" s="325"/>
      <c r="LQV249" s="325"/>
      <c r="LQW249" s="325"/>
      <c r="LQX249" s="325"/>
      <c r="LQY249" s="325"/>
      <c r="LQZ249" s="325"/>
      <c r="LRA249" s="325"/>
      <c r="LRB249" s="324"/>
      <c r="LRC249" s="62"/>
      <c r="LRD249" s="62"/>
      <c r="LRE249" s="62"/>
      <c r="LRF249" s="62"/>
      <c r="LRG249" s="62"/>
      <c r="LRH249" s="62"/>
      <c r="LRI249" s="62"/>
      <c r="LRJ249" s="62"/>
      <c r="LRK249" s="62"/>
      <c r="LRL249" s="62"/>
      <c r="LRM249" s="325"/>
      <c r="LRN249" s="325"/>
      <c r="LRO249" s="325"/>
      <c r="LRP249" s="325"/>
      <c r="LRQ249" s="62"/>
      <c r="LRR249" s="325"/>
      <c r="LRS249" s="325"/>
      <c r="LRT249" s="325"/>
      <c r="LRU249" s="325"/>
      <c r="LRV249" s="62"/>
      <c r="LRW249" s="325"/>
      <c r="LRX249" s="325"/>
      <c r="LRY249" s="325"/>
      <c r="LRZ249" s="325"/>
      <c r="LSA249" s="325"/>
      <c r="LSB249" s="325"/>
      <c r="LSC249" s="325"/>
      <c r="LSD249" s="325"/>
      <c r="LSE249" s="325"/>
      <c r="LSF249" s="325"/>
      <c r="LSG249" s="325"/>
      <c r="LSH249" s="325"/>
      <c r="LSI249" s="325"/>
      <c r="LSJ249" s="325"/>
      <c r="LSK249" s="325"/>
      <c r="LSL249" s="325"/>
      <c r="LSM249" s="325"/>
      <c r="LSN249" s="324"/>
      <c r="LSO249" s="62"/>
      <c r="LSP249" s="62"/>
      <c r="LSQ249" s="62"/>
      <c r="LSR249" s="62"/>
      <c r="LSS249" s="62"/>
      <c r="LST249" s="62"/>
      <c r="LSU249" s="62"/>
      <c r="LSV249" s="62"/>
      <c r="LSW249" s="62"/>
      <c r="LSX249" s="62"/>
      <c r="LSY249" s="325"/>
      <c r="LSZ249" s="325"/>
      <c r="LTA249" s="325"/>
      <c r="LTB249" s="325"/>
      <c r="LTC249" s="62"/>
      <c r="LTD249" s="325"/>
      <c r="LTE249" s="325"/>
      <c r="LTF249" s="325"/>
      <c r="LTG249" s="325"/>
      <c r="LTH249" s="62"/>
      <c r="LTI249" s="325"/>
      <c r="LTJ249" s="325"/>
      <c r="LTK249" s="325"/>
      <c r="LTL249" s="325"/>
      <c r="LTM249" s="325"/>
      <c r="LTN249" s="325"/>
      <c r="LTO249" s="325"/>
      <c r="LTP249" s="325"/>
      <c r="LTQ249" s="325"/>
      <c r="LTR249" s="325"/>
      <c r="LTS249" s="325"/>
      <c r="LTT249" s="325"/>
      <c r="LTU249" s="325"/>
      <c r="LTV249" s="325"/>
      <c r="LTW249" s="325"/>
      <c r="LTX249" s="325"/>
      <c r="LTY249" s="325"/>
      <c r="LTZ249" s="324"/>
      <c r="LUA249" s="62"/>
      <c r="LUB249" s="62"/>
      <c r="LUC249" s="62"/>
      <c r="LUD249" s="62"/>
      <c r="LUE249" s="62"/>
      <c r="LUF249" s="62"/>
      <c r="LUG249" s="62"/>
      <c r="LUH249" s="62"/>
      <c r="LUI249" s="62"/>
      <c r="LUJ249" s="62"/>
      <c r="LUK249" s="325"/>
      <c r="LUL249" s="325"/>
      <c r="LUM249" s="325"/>
      <c r="LUN249" s="325"/>
      <c r="LUO249" s="62"/>
      <c r="LUP249" s="325"/>
      <c r="LUQ249" s="325"/>
      <c r="LUR249" s="325"/>
      <c r="LUS249" s="325"/>
      <c r="LUT249" s="62"/>
      <c r="LUU249" s="325"/>
      <c r="LUV249" s="325"/>
      <c r="LUW249" s="325"/>
      <c r="LUX249" s="325"/>
      <c r="LUY249" s="325"/>
      <c r="LUZ249" s="325"/>
      <c r="LVA249" s="325"/>
      <c r="LVB249" s="325"/>
      <c r="LVC249" s="325"/>
      <c r="LVD249" s="325"/>
      <c r="LVE249" s="325"/>
      <c r="LVF249" s="325"/>
      <c r="LVG249" s="325"/>
      <c r="LVH249" s="325"/>
      <c r="LVI249" s="325"/>
      <c r="LVJ249" s="325"/>
      <c r="LVK249" s="325"/>
      <c r="LVL249" s="324"/>
      <c r="LVM249" s="62"/>
      <c r="LVN249" s="62"/>
      <c r="LVO249" s="62"/>
      <c r="LVP249" s="62"/>
      <c r="LVQ249" s="62"/>
      <c r="LVR249" s="62"/>
      <c r="LVS249" s="62"/>
      <c r="LVT249" s="62"/>
      <c r="LVU249" s="62"/>
      <c r="LVV249" s="62"/>
      <c r="LVW249" s="325"/>
      <c r="LVX249" s="325"/>
      <c r="LVY249" s="325"/>
      <c r="LVZ249" s="325"/>
      <c r="LWA249" s="62"/>
      <c r="LWB249" s="325"/>
      <c r="LWC249" s="325"/>
      <c r="LWD249" s="325"/>
      <c r="LWE249" s="325"/>
      <c r="LWF249" s="62"/>
      <c r="LWG249" s="325"/>
      <c r="LWH249" s="325"/>
      <c r="LWI249" s="325"/>
      <c r="LWJ249" s="325"/>
      <c r="LWK249" s="325"/>
      <c r="LWL249" s="325"/>
      <c r="LWM249" s="325"/>
      <c r="LWN249" s="325"/>
      <c r="LWO249" s="325"/>
      <c r="LWP249" s="325"/>
      <c r="LWQ249" s="325"/>
      <c r="LWR249" s="325"/>
      <c r="LWS249" s="325"/>
      <c r="LWT249" s="325"/>
      <c r="LWU249" s="325"/>
      <c r="LWV249" s="325"/>
      <c r="LWW249" s="325"/>
      <c r="LWX249" s="324"/>
      <c r="LWY249" s="62"/>
      <c r="LWZ249" s="62"/>
      <c r="LXA249" s="62"/>
      <c r="LXB249" s="62"/>
      <c r="LXC249" s="62"/>
      <c r="LXD249" s="62"/>
      <c r="LXE249" s="62"/>
      <c r="LXF249" s="62"/>
      <c r="LXG249" s="62"/>
      <c r="LXH249" s="62"/>
      <c r="LXI249" s="325"/>
      <c r="LXJ249" s="325"/>
      <c r="LXK249" s="325"/>
      <c r="LXL249" s="325"/>
      <c r="LXM249" s="62"/>
      <c r="LXN249" s="325"/>
      <c r="LXO249" s="325"/>
      <c r="LXP249" s="325"/>
      <c r="LXQ249" s="325"/>
      <c r="LXR249" s="62"/>
      <c r="LXS249" s="325"/>
      <c r="LXT249" s="325"/>
      <c r="LXU249" s="325"/>
      <c r="LXV249" s="325"/>
      <c r="LXW249" s="325"/>
      <c r="LXX249" s="325"/>
      <c r="LXY249" s="325"/>
      <c r="LXZ249" s="325"/>
      <c r="LYA249" s="325"/>
      <c r="LYB249" s="325"/>
      <c r="LYC249" s="325"/>
      <c r="LYD249" s="325"/>
      <c r="LYE249" s="325"/>
      <c r="LYF249" s="325"/>
      <c r="LYG249" s="325"/>
      <c r="LYH249" s="325"/>
      <c r="LYI249" s="325"/>
      <c r="LYJ249" s="324"/>
      <c r="LYK249" s="62"/>
      <c r="LYL249" s="62"/>
      <c r="LYM249" s="62"/>
      <c r="LYN249" s="62"/>
      <c r="LYO249" s="62"/>
      <c r="LYP249" s="62"/>
      <c r="LYQ249" s="62"/>
      <c r="LYR249" s="62"/>
      <c r="LYS249" s="62"/>
      <c r="LYT249" s="62"/>
      <c r="LYU249" s="325"/>
      <c r="LYV249" s="325"/>
      <c r="LYW249" s="325"/>
      <c r="LYX249" s="325"/>
      <c r="LYY249" s="62"/>
      <c r="LYZ249" s="325"/>
      <c r="LZA249" s="325"/>
      <c r="LZB249" s="325"/>
      <c r="LZC249" s="325"/>
      <c r="LZD249" s="62"/>
      <c r="LZE249" s="325"/>
      <c r="LZF249" s="325"/>
      <c r="LZG249" s="325"/>
      <c r="LZH249" s="325"/>
      <c r="LZI249" s="325"/>
      <c r="LZJ249" s="325"/>
      <c r="LZK249" s="325"/>
      <c r="LZL249" s="325"/>
      <c r="LZM249" s="325"/>
      <c r="LZN249" s="325"/>
      <c r="LZO249" s="325"/>
      <c r="LZP249" s="325"/>
      <c r="LZQ249" s="325"/>
      <c r="LZR249" s="325"/>
      <c r="LZS249" s="325"/>
      <c r="LZT249" s="325"/>
      <c r="LZU249" s="325"/>
      <c r="LZV249" s="324"/>
      <c r="LZW249" s="62"/>
      <c r="LZX249" s="62"/>
      <c r="LZY249" s="62"/>
      <c r="LZZ249" s="62"/>
      <c r="MAA249" s="62"/>
      <c r="MAB249" s="62"/>
      <c r="MAC249" s="62"/>
      <c r="MAD249" s="62"/>
      <c r="MAE249" s="62"/>
      <c r="MAF249" s="62"/>
      <c r="MAG249" s="325"/>
      <c r="MAH249" s="325"/>
      <c r="MAI249" s="325"/>
      <c r="MAJ249" s="325"/>
      <c r="MAK249" s="62"/>
      <c r="MAL249" s="325"/>
      <c r="MAM249" s="325"/>
      <c r="MAN249" s="325"/>
      <c r="MAO249" s="325"/>
      <c r="MAP249" s="62"/>
      <c r="MAQ249" s="325"/>
      <c r="MAR249" s="325"/>
      <c r="MAS249" s="325"/>
      <c r="MAT249" s="325"/>
      <c r="MAU249" s="325"/>
      <c r="MAV249" s="325"/>
      <c r="MAW249" s="325"/>
      <c r="MAX249" s="325"/>
      <c r="MAY249" s="325"/>
      <c r="MAZ249" s="325"/>
      <c r="MBA249" s="325"/>
      <c r="MBB249" s="325"/>
      <c r="MBC249" s="325"/>
      <c r="MBD249" s="325"/>
      <c r="MBE249" s="325"/>
      <c r="MBF249" s="325"/>
      <c r="MBG249" s="325"/>
      <c r="MBH249" s="324"/>
      <c r="MBI249" s="62"/>
      <c r="MBJ249" s="62"/>
      <c r="MBK249" s="62"/>
      <c r="MBL249" s="62"/>
      <c r="MBM249" s="62"/>
      <c r="MBN249" s="62"/>
      <c r="MBO249" s="62"/>
      <c r="MBP249" s="62"/>
      <c r="MBQ249" s="62"/>
      <c r="MBR249" s="62"/>
      <c r="MBS249" s="325"/>
      <c r="MBT249" s="325"/>
      <c r="MBU249" s="325"/>
      <c r="MBV249" s="325"/>
      <c r="MBW249" s="62"/>
      <c r="MBX249" s="325"/>
      <c r="MBY249" s="325"/>
      <c r="MBZ249" s="325"/>
      <c r="MCA249" s="325"/>
      <c r="MCB249" s="62"/>
      <c r="MCC249" s="325"/>
      <c r="MCD249" s="325"/>
      <c r="MCE249" s="325"/>
      <c r="MCF249" s="325"/>
      <c r="MCG249" s="325"/>
      <c r="MCH249" s="325"/>
      <c r="MCI249" s="325"/>
      <c r="MCJ249" s="325"/>
      <c r="MCK249" s="325"/>
      <c r="MCL249" s="325"/>
      <c r="MCM249" s="325"/>
      <c r="MCN249" s="325"/>
      <c r="MCO249" s="325"/>
      <c r="MCP249" s="325"/>
      <c r="MCQ249" s="325"/>
      <c r="MCR249" s="325"/>
      <c r="MCS249" s="325"/>
      <c r="MCT249" s="324"/>
      <c r="MCU249" s="62"/>
      <c r="MCV249" s="62"/>
      <c r="MCW249" s="62"/>
      <c r="MCX249" s="62"/>
      <c r="MCY249" s="62"/>
      <c r="MCZ249" s="62"/>
      <c r="MDA249" s="62"/>
      <c r="MDB249" s="62"/>
      <c r="MDC249" s="62"/>
      <c r="MDD249" s="62"/>
      <c r="MDE249" s="325"/>
      <c r="MDF249" s="325"/>
      <c r="MDG249" s="325"/>
      <c r="MDH249" s="325"/>
      <c r="MDI249" s="62"/>
      <c r="MDJ249" s="325"/>
      <c r="MDK249" s="325"/>
      <c r="MDL249" s="325"/>
      <c r="MDM249" s="325"/>
      <c r="MDN249" s="62"/>
      <c r="MDO249" s="325"/>
      <c r="MDP249" s="325"/>
      <c r="MDQ249" s="325"/>
      <c r="MDR249" s="325"/>
      <c r="MDS249" s="325"/>
      <c r="MDT249" s="325"/>
      <c r="MDU249" s="325"/>
      <c r="MDV249" s="325"/>
      <c r="MDW249" s="325"/>
      <c r="MDX249" s="325"/>
      <c r="MDY249" s="325"/>
      <c r="MDZ249" s="325"/>
      <c r="MEA249" s="325"/>
      <c r="MEB249" s="325"/>
      <c r="MEC249" s="325"/>
      <c r="MED249" s="325"/>
      <c r="MEE249" s="325"/>
      <c r="MEF249" s="324"/>
      <c r="MEG249" s="62"/>
      <c r="MEH249" s="62"/>
      <c r="MEI249" s="62"/>
      <c r="MEJ249" s="62"/>
      <c r="MEK249" s="62"/>
      <c r="MEL249" s="62"/>
      <c r="MEM249" s="62"/>
      <c r="MEN249" s="62"/>
      <c r="MEO249" s="62"/>
      <c r="MEP249" s="62"/>
      <c r="MEQ249" s="325"/>
      <c r="MER249" s="325"/>
      <c r="MES249" s="325"/>
      <c r="MET249" s="325"/>
      <c r="MEU249" s="62"/>
      <c r="MEV249" s="325"/>
      <c r="MEW249" s="325"/>
      <c r="MEX249" s="325"/>
      <c r="MEY249" s="325"/>
      <c r="MEZ249" s="62"/>
      <c r="MFA249" s="325"/>
      <c r="MFB249" s="325"/>
      <c r="MFC249" s="325"/>
      <c r="MFD249" s="325"/>
      <c r="MFE249" s="325"/>
      <c r="MFF249" s="325"/>
      <c r="MFG249" s="325"/>
      <c r="MFH249" s="325"/>
      <c r="MFI249" s="325"/>
      <c r="MFJ249" s="325"/>
      <c r="MFK249" s="325"/>
      <c r="MFL249" s="325"/>
      <c r="MFM249" s="325"/>
      <c r="MFN249" s="325"/>
      <c r="MFO249" s="325"/>
      <c r="MFP249" s="325"/>
      <c r="MFQ249" s="325"/>
      <c r="MFR249" s="324"/>
      <c r="MFS249" s="62"/>
      <c r="MFT249" s="62"/>
      <c r="MFU249" s="62"/>
      <c r="MFV249" s="62"/>
      <c r="MFW249" s="62"/>
      <c r="MFX249" s="62"/>
      <c r="MFY249" s="62"/>
      <c r="MFZ249" s="62"/>
      <c r="MGA249" s="62"/>
      <c r="MGB249" s="62"/>
      <c r="MGC249" s="325"/>
      <c r="MGD249" s="325"/>
      <c r="MGE249" s="325"/>
      <c r="MGF249" s="325"/>
      <c r="MGG249" s="62"/>
      <c r="MGH249" s="325"/>
      <c r="MGI249" s="325"/>
      <c r="MGJ249" s="325"/>
      <c r="MGK249" s="325"/>
      <c r="MGL249" s="62"/>
      <c r="MGM249" s="325"/>
      <c r="MGN249" s="325"/>
      <c r="MGO249" s="325"/>
      <c r="MGP249" s="325"/>
      <c r="MGQ249" s="325"/>
      <c r="MGR249" s="325"/>
      <c r="MGS249" s="325"/>
      <c r="MGT249" s="325"/>
      <c r="MGU249" s="325"/>
      <c r="MGV249" s="325"/>
      <c r="MGW249" s="325"/>
      <c r="MGX249" s="325"/>
      <c r="MGY249" s="325"/>
      <c r="MGZ249" s="325"/>
      <c r="MHA249" s="325"/>
      <c r="MHB249" s="325"/>
      <c r="MHC249" s="325"/>
      <c r="MHD249" s="324"/>
      <c r="MHE249" s="62"/>
      <c r="MHF249" s="62"/>
      <c r="MHG249" s="62"/>
      <c r="MHH249" s="62"/>
      <c r="MHI249" s="62"/>
      <c r="MHJ249" s="62"/>
      <c r="MHK249" s="62"/>
      <c r="MHL249" s="62"/>
      <c r="MHM249" s="62"/>
      <c r="MHN249" s="62"/>
      <c r="MHO249" s="325"/>
      <c r="MHP249" s="325"/>
      <c r="MHQ249" s="325"/>
      <c r="MHR249" s="325"/>
      <c r="MHS249" s="62"/>
      <c r="MHT249" s="325"/>
      <c r="MHU249" s="325"/>
      <c r="MHV249" s="325"/>
      <c r="MHW249" s="325"/>
      <c r="MHX249" s="62"/>
      <c r="MHY249" s="325"/>
      <c r="MHZ249" s="325"/>
      <c r="MIA249" s="325"/>
      <c r="MIB249" s="325"/>
      <c r="MIC249" s="325"/>
      <c r="MID249" s="325"/>
      <c r="MIE249" s="325"/>
      <c r="MIF249" s="325"/>
      <c r="MIG249" s="325"/>
      <c r="MIH249" s="325"/>
      <c r="MII249" s="325"/>
      <c r="MIJ249" s="325"/>
      <c r="MIK249" s="325"/>
      <c r="MIL249" s="325"/>
      <c r="MIM249" s="325"/>
      <c r="MIN249" s="325"/>
      <c r="MIO249" s="325"/>
      <c r="MIP249" s="324"/>
      <c r="MIQ249" s="62"/>
      <c r="MIR249" s="62"/>
      <c r="MIS249" s="62"/>
      <c r="MIT249" s="62"/>
      <c r="MIU249" s="62"/>
      <c r="MIV249" s="62"/>
      <c r="MIW249" s="62"/>
      <c r="MIX249" s="62"/>
      <c r="MIY249" s="62"/>
      <c r="MIZ249" s="62"/>
      <c r="MJA249" s="325"/>
      <c r="MJB249" s="325"/>
      <c r="MJC249" s="325"/>
      <c r="MJD249" s="325"/>
      <c r="MJE249" s="62"/>
      <c r="MJF249" s="325"/>
      <c r="MJG249" s="325"/>
      <c r="MJH249" s="325"/>
      <c r="MJI249" s="325"/>
      <c r="MJJ249" s="62"/>
      <c r="MJK249" s="325"/>
      <c r="MJL249" s="325"/>
      <c r="MJM249" s="325"/>
      <c r="MJN249" s="325"/>
      <c r="MJO249" s="325"/>
      <c r="MJP249" s="325"/>
      <c r="MJQ249" s="325"/>
      <c r="MJR249" s="325"/>
      <c r="MJS249" s="325"/>
      <c r="MJT249" s="325"/>
      <c r="MJU249" s="325"/>
      <c r="MJV249" s="325"/>
      <c r="MJW249" s="325"/>
      <c r="MJX249" s="325"/>
      <c r="MJY249" s="325"/>
      <c r="MJZ249" s="325"/>
      <c r="MKA249" s="325"/>
      <c r="MKB249" s="324"/>
      <c r="MKC249" s="62"/>
      <c r="MKD249" s="62"/>
      <c r="MKE249" s="62"/>
      <c r="MKF249" s="62"/>
      <c r="MKG249" s="62"/>
      <c r="MKH249" s="62"/>
      <c r="MKI249" s="62"/>
      <c r="MKJ249" s="62"/>
      <c r="MKK249" s="62"/>
      <c r="MKL249" s="62"/>
      <c r="MKM249" s="325"/>
      <c r="MKN249" s="325"/>
      <c r="MKO249" s="325"/>
      <c r="MKP249" s="325"/>
      <c r="MKQ249" s="62"/>
      <c r="MKR249" s="325"/>
      <c r="MKS249" s="325"/>
      <c r="MKT249" s="325"/>
      <c r="MKU249" s="325"/>
      <c r="MKV249" s="62"/>
      <c r="MKW249" s="325"/>
      <c r="MKX249" s="325"/>
      <c r="MKY249" s="325"/>
      <c r="MKZ249" s="325"/>
      <c r="MLA249" s="325"/>
      <c r="MLB249" s="325"/>
      <c r="MLC249" s="325"/>
      <c r="MLD249" s="325"/>
      <c r="MLE249" s="325"/>
      <c r="MLF249" s="325"/>
      <c r="MLG249" s="325"/>
      <c r="MLH249" s="325"/>
      <c r="MLI249" s="325"/>
      <c r="MLJ249" s="325"/>
      <c r="MLK249" s="325"/>
      <c r="MLL249" s="325"/>
      <c r="MLM249" s="325"/>
      <c r="MLN249" s="324"/>
      <c r="MLO249" s="62"/>
      <c r="MLP249" s="62"/>
      <c r="MLQ249" s="62"/>
      <c r="MLR249" s="62"/>
      <c r="MLS249" s="62"/>
      <c r="MLT249" s="62"/>
      <c r="MLU249" s="62"/>
      <c r="MLV249" s="62"/>
      <c r="MLW249" s="62"/>
      <c r="MLX249" s="62"/>
      <c r="MLY249" s="325"/>
      <c r="MLZ249" s="325"/>
      <c r="MMA249" s="325"/>
      <c r="MMB249" s="325"/>
      <c r="MMC249" s="62"/>
      <c r="MMD249" s="325"/>
      <c r="MME249" s="325"/>
      <c r="MMF249" s="325"/>
      <c r="MMG249" s="325"/>
      <c r="MMH249" s="62"/>
      <c r="MMI249" s="325"/>
      <c r="MMJ249" s="325"/>
      <c r="MMK249" s="325"/>
      <c r="MML249" s="325"/>
      <c r="MMM249" s="325"/>
      <c r="MMN249" s="325"/>
      <c r="MMO249" s="325"/>
      <c r="MMP249" s="325"/>
      <c r="MMQ249" s="325"/>
      <c r="MMR249" s="325"/>
      <c r="MMS249" s="325"/>
      <c r="MMT249" s="325"/>
      <c r="MMU249" s="325"/>
      <c r="MMV249" s="325"/>
      <c r="MMW249" s="325"/>
      <c r="MMX249" s="325"/>
      <c r="MMY249" s="325"/>
      <c r="MMZ249" s="324"/>
      <c r="MNA249" s="62"/>
      <c r="MNB249" s="62"/>
      <c r="MNC249" s="62"/>
      <c r="MND249" s="62"/>
      <c r="MNE249" s="62"/>
      <c r="MNF249" s="62"/>
      <c r="MNG249" s="62"/>
      <c r="MNH249" s="62"/>
      <c r="MNI249" s="62"/>
      <c r="MNJ249" s="62"/>
      <c r="MNK249" s="325"/>
      <c r="MNL249" s="325"/>
      <c r="MNM249" s="325"/>
      <c r="MNN249" s="325"/>
      <c r="MNO249" s="62"/>
      <c r="MNP249" s="325"/>
      <c r="MNQ249" s="325"/>
      <c r="MNR249" s="325"/>
      <c r="MNS249" s="325"/>
      <c r="MNT249" s="62"/>
      <c r="MNU249" s="325"/>
      <c r="MNV249" s="325"/>
      <c r="MNW249" s="325"/>
      <c r="MNX249" s="325"/>
      <c r="MNY249" s="325"/>
      <c r="MNZ249" s="325"/>
      <c r="MOA249" s="325"/>
      <c r="MOB249" s="325"/>
      <c r="MOC249" s="325"/>
      <c r="MOD249" s="325"/>
      <c r="MOE249" s="325"/>
      <c r="MOF249" s="325"/>
      <c r="MOG249" s="325"/>
      <c r="MOH249" s="325"/>
      <c r="MOI249" s="325"/>
      <c r="MOJ249" s="325"/>
      <c r="MOK249" s="325"/>
      <c r="MOL249" s="324"/>
      <c r="MOM249" s="62"/>
      <c r="MON249" s="62"/>
      <c r="MOO249" s="62"/>
      <c r="MOP249" s="62"/>
      <c r="MOQ249" s="62"/>
      <c r="MOR249" s="62"/>
      <c r="MOS249" s="62"/>
      <c r="MOT249" s="62"/>
      <c r="MOU249" s="62"/>
      <c r="MOV249" s="62"/>
      <c r="MOW249" s="325"/>
      <c r="MOX249" s="325"/>
      <c r="MOY249" s="325"/>
      <c r="MOZ249" s="325"/>
      <c r="MPA249" s="62"/>
      <c r="MPB249" s="325"/>
      <c r="MPC249" s="325"/>
      <c r="MPD249" s="325"/>
      <c r="MPE249" s="325"/>
      <c r="MPF249" s="62"/>
      <c r="MPG249" s="325"/>
      <c r="MPH249" s="325"/>
      <c r="MPI249" s="325"/>
      <c r="MPJ249" s="325"/>
      <c r="MPK249" s="325"/>
      <c r="MPL249" s="325"/>
      <c r="MPM249" s="325"/>
      <c r="MPN249" s="325"/>
      <c r="MPO249" s="325"/>
      <c r="MPP249" s="325"/>
      <c r="MPQ249" s="325"/>
      <c r="MPR249" s="325"/>
      <c r="MPS249" s="325"/>
      <c r="MPT249" s="325"/>
      <c r="MPU249" s="325"/>
      <c r="MPV249" s="325"/>
      <c r="MPW249" s="325"/>
      <c r="MPX249" s="324"/>
      <c r="MPY249" s="62"/>
      <c r="MPZ249" s="62"/>
      <c r="MQA249" s="62"/>
      <c r="MQB249" s="62"/>
      <c r="MQC249" s="62"/>
      <c r="MQD249" s="62"/>
      <c r="MQE249" s="62"/>
      <c r="MQF249" s="62"/>
      <c r="MQG249" s="62"/>
      <c r="MQH249" s="62"/>
      <c r="MQI249" s="325"/>
      <c r="MQJ249" s="325"/>
      <c r="MQK249" s="325"/>
      <c r="MQL249" s="325"/>
      <c r="MQM249" s="62"/>
      <c r="MQN249" s="325"/>
      <c r="MQO249" s="325"/>
      <c r="MQP249" s="325"/>
      <c r="MQQ249" s="325"/>
      <c r="MQR249" s="62"/>
      <c r="MQS249" s="325"/>
      <c r="MQT249" s="325"/>
      <c r="MQU249" s="325"/>
      <c r="MQV249" s="325"/>
      <c r="MQW249" s="325"/>
      <c r="MQX249" s="325"/>
      <c r="MQY249" s="325"/>
      <c r="MQZ249" s="325"/>
      <c r="MRA249" s="325"/>
      <c r="MRB249" s="325"/>
      <c r="MRC249" s="325"/>
      <c r="MRD249" s="325"/>
      <c r="MRE249" s="325"/>
      <c r="MRF249" s="325"/>
      <c r="MRG249" s="325"/>
      <c r="MRH249" s="325"/>
      <c r="MRI249" s="325"/>
      <c r="MRJ249" s="324"/>
      <c r="MRK249" s="62"/>
      <c r="MRL249" s="62"/>
      <c r="MRM249" s="62"/>
      <c r="MRN249" s="62"/>
      <c r="MRO249" s="62"/>
      <c r="MRP249" s="62"/>
      <c r="MRQ249" s="62"/>
      <c r="MRR249" s="62"/>
      <c r="MRS249" s="62"/>
      <c r="MRT249" s="62"/>
      <c r="MRU249" s="325"/>
      <c r="MRV249" s="325"/>
      <c r="MRW249" s="325"/>
      <c r="MRX249" s="325"/>
      <c r="MRY249" s="62"/>
      <c r="MRZ249" s="325"/>
      <c r="MSA249" s="325"/>
      <c r="MSB249" s="325"/>
      <c r="MSC249" s="325"/>
      <c r="MSD249" s="62"/>
      <c r="MSE249" s="325"/>
      <c r="MSF249" s="325"/>
      <c r="MSG249" s="325"/>
      <c r="MSH249" s="325"/>
      <c r="MSI249" s="325"/>
      <c r="MSJ249" s="325"/>
      <c r="MSK249" s="325"/>
      <c r="MSL249" s="325"/>
      <c r="MSM249" s="325"/>
      <c r="MSN249" s="325"/>
      <c r="MSO249" s="325"/>
      <c r="MSP249" s="325"/>
      <c r="MSQ249" s="325"/>
      <c r="MSR249" s="325"/>
      <c r="MSS249" s="325"/>
      <c r="MST249" s="325"/>
      <c r="MSU249" s="325"/>
      <c r="MSV249" s="324"/>
      <c r="MSW249" s="62"/>
      <c r="MSX249" s="62"/>
      <c r="MSY249" s="62"/>
      <c r="MSZ249" s="62"/>
      <c r="MTA249" s="62"/>
      <c r="MTB249" s="62"/>
      <c r="MTC249" s="62"/>
      <c r="MTD249" s="62"/>
      <c r="MTE249" s="62"/>
      <c r="MTF249" s="62"/>
      <c r="MTG249" s="325"/>
      <c r="MTH249" s="325"/>
      <c r="MTI249" s="325"/>
      <c r="MTJ249" s="325"/>
      <c r="MTK249" s="62"/>
      <c r="MTL249" s="325"/>
      <c r="MTM249" s="325"/>
      <c r="MTN249" s="325"/>
      <c r="MTO249" s="325"/>
      <c r="MTP249" s="62"/>
      <c r="MTQ249" s="325"/>
      <c r="MTR249" s="325"/>
      <c r="MTS249" s="325"/>
      <c r="MTT249" s="325"/>
      <c r="MTU249" s="325"/>
      <c r="MTV249" s="325"/>
      <c r="MTW249" s="325"/>
      <c r="MTX249" s="325"/>
      <c r="MTY249" s="325"/>
      <c r="MTZ249" s="325"/>
      <c r="MUA249" s="325"/>
      <c r="MUB249" s="325"/>
      <c r="MUC249" s="325"/>
      <c r="MUD249" s="325"/>
      <c r="MUE249" s="325"/>
      <c r="MUF249" s="325"/>
      <c r="MUG249" s="325"/>
      <c r="MUH249" s="324"/>
      <c r="MUI249" s="62"/>
      <c r="MUJ249" s="62"/>
      <c r="MUK249" s="62"/>
      <c r="MUL249" s="62"/>
      <c r="MUM249" s="62"/>
      <c r="MUN249" s="62"/>
      <c r="MUO249" s="62"/>
      <c r="MUP249" s="62"/>
      <c r="MUQ249" s="62"/>
      <c r="MUR249" s="62"/>
      <c r="MUS249" s="325"/>
      <c r="MUT249" s="325"/>
      <c r="MUU249" s="325"/>
      <c r="MUV249" s="325"/>
      <c r="MUW249" s="62"/>
      <c r="MUX249" s="325"/>
      <c r="MUY249" s="325"/>
      <c r="MUZ249" s="325"/>
      <c r="MVA249" s="325"/>
      <c r="MVB249" s="62"/>
      <c r="MVC249" s="325"/>
      <c r="MVD249" s="325"/>
      <c r="MVE249" s="325"/>
      <c r="MVF249" s="325"/>
      <c r="MVG249" s="325"/>
      <c r="MVH249" s="325"/>
      <c r="MVI249" s="325"/>
      <c r="MVJ249" s="325"/>
      <c r="MVK249" s="325"/>
      <c r="MVL249" s="325"/>
      <c r="MVM249" s="325"/>
      <c r="MVN249" s="325"/>
      <c r="MVO249" s="325"/>
      <c r="MVP249" s="325"/>
      <c r="MVQ249" s="325"/>
      <c r="MVR249" s="325"/>
      <c r="MVS249" s="325"/>
      <c r="MVT249" s="324"/>
      <c r="MVU249" s="62"/>
      <c r="MVV249" s="62"/>
      <c r="MVW249" s="62"/>
      <c r="MVX249" s="62"/>
      <c r="MVY249" s="62"/>
      <c r="MVZ249" s="62"/>
      <c r="MWA249" s="62"/>
      <c r="MWB249" s="62"/>
      <c r="MWC249" s="62"/>
      <c r="MWD249" s="62"/>
      <c r="MWE249" s="325"/>
      <c r="MWF249" s="325"/>
      <c r="MWG249" s="325"/>
      <c r="MWH249" s="325"/>
      <c r="MWI249" s="62"/>
      <c r="MWJ249" s="325"/>
      <c r="MWK249" s="325"/>
      <c r="MWL249" s="325"/>
      <c r="MWM249" s="325"/>
      <c r="MWN249" s="62"/>
      <c r="MWO249" s="325"/>
      <c r="MWP249" s="325"/>
      <c r="MWQ249" s="325"/>
      <c r="MWR249" s="325"/>
      <c r="MWS249" s="325"/>
      <c r="MWT249" s="325"/>
      <c r="MWU249" s="325"/>
      <c r="MWV249" s="325"/>
      <c r="MWW249" s="325"/>
      <c r="MWX249" s="325"/>
      <c r="MWY249" s="325"/>
      <c r="MWZ249" s="325"/>
      <c r="MXA249" s="325"/>
      <c r="MXB249" s="325"/>
      <c r="MXC249" s="325"/>
      <c r="MXD249" s="325"/>
      <c r="MXE249" s="325"/>
      <c r="MXF249" s="324"/>
      <c r="MXG249" s="62"/>
      <c r="MXH249" s="62"/>
      <c r="MXI249" s="62"/>
      <c r="MXJ249" s="62"/>
      <c r="MXK249" s="62"/>
      <c r="MXL249" s="62"/>
      <c r="MXM249" s="62"/>
      <c r="MXN249" s="62"/>
      <c r="MXO249" s="62"/>
      <c r="MXP249" s="62"/>
      <c r="MXQ249" s="325"/>
      <c r="MXR249" s="325"/>
      <c r="MXS249" s="325"/>
      <c r="MXT249" s="325"/>
      <c r="MXU249" s="62"/>
      <c r="MXV249" s="325"/>
      <c r="MXW249" s="325"/>
      <c r="MXX249" s="325"/>
      <c r="MXY249" s="325"/>
      <c r="MXZ249" s="62"/>
      <c r="MYA249" s="325"/>
      <c r="MYB249" s="325"/>
      <c r="MYC249" s="325"/>
      <c r="MYD249" s="325"/>
      <c r="MYE249" s="325"/>
      <c r="MYF249" s="325"/>
      <c r="MYG249" s="325"/>
      <c r="MYH249" s="325"/>
      <c r="MYI249" s="325"/>
      <c r="MYJ249" s="325"/>
      <c r="MYK249" s="325"/>
      <c r="MYL249" s="325"/>
      <c r="MYM249" s="325"/>
      <c r="MYN249" s="325"/>
      <c r="MYO249" s="325"/>
      <c r="MYP249" s="325"/>
      <c r="MYQ249" s="325"/>
      <c r="MYR249" s="324"/>
      <c r="MYS249" s="62"/>
      <c r="MYT249" s="62"/>
      <c r="MYU249" s="62"/>
      <c r="MYV249" s="62"/>
      <c r="MYW249" s="62"/>
      <c r="MYX249" s="62"/>
      <c r="MYY249" s="62"/>
      <c r="MYZ249" s="62"/>
      <c r="MZA249" s="62"/>
      <c r="MZB249" s="62"/>
      <c r="MZC249" s="325"/>
      <c r="MZD249" s="325"/>
      <c r="MZE249" s="325"/>
      <c r="MZF249" s="325"/>
      <c r="MZG249" s="62"/>
      <c r="MZH249" s="325"/>
      <c r="MZI249" s="325"/>
      <c r="MZJ249" s="325"/>
      <c r="MZK249" s="325"/>
      <c r="MZL249" s="62"/>
      <c r="MZM249" s="325"/>
      <c r="MZN249" s="325"/>
      <c r="MZO249" s="325"/>
      <c r="MZP249" s="325"/>
      <c r="MZQ249" s="325"/>
      <c r="MZR249" s="325"/>
      <c r="MZS249" s="325"/>
      <c r="MZT249" s="325"/>
      <c r="MZU249" s="325"/>
      <c r="MZV249" s="325"/>
      <c r="MZW249" s="325"/>
      <c r="MZX249" s="325"/>
      <c r="MZY249" s="325"/>
      <c r="MZZ249" s="325"/>
      <c r="NAA249" s="325"/>
      <c r="NAB249" s="325"/>
      <c r="NAC249" s="325"/>
      <c r="NAD249" s="324"/>
      <c r="NAE249" s="62"/>
      <c r="NAF249" s="62"/>
      <c r="NAG249" s="62"/>
      <c r="NAH249" s="62"/>
      <c r="NAI249" s="62"/>
      <c r="NAJ249" s="62"/>
      <c r="NAK249" s="62"/>
      <c r="NAL249" s="62"/>
      <c r="NAM249" s="62"/>
      <c r="NAN249" s="62"/>
      <c r="NAO249" s="325"/>
      <c r="NAP249" s="325"/>
      <c r="NAQ249" s="325"/>
      <c r="NAR249" s="325"/>
      <c r="NAS249" s="62"/>
      <c r="NAT249" s="325"/>
      <c r="NAU249" s="325"/>
      <c r="NAV249" s="325"/>
      <c r="NAW249" s="325"/>
      <c r="NAX249" s="62"/>
      <c r="NAY249" s="325"/>
      <c r="NAZ249" s="325"/>
      <c r="NBA249" s="325"/>
      <c r="NBB249" s="325"/>
      <c r="NBC249" s="325"/>
      <c r="NBD249" s="325"/>
      <c r="NBE249" s="325"/>
      <c r="NBF249" s="325"/>
      <c r="NBG249" s="325"/>
      <c r="NBH249" s="325"/>
      <c r="NBI249" s="325"/>
      <c r="NBJ249" s="325"/>
      <c r="NBK249" s="325"/>
      <c r="NBL249" s="325"/>
      <c r="NBM249" s="325"/>
      <c r="NBN249" s="325"/>
      <c r="NBO249" s="325"/>
      <c r="NBP249" s="324"/>
      <c r="NBQ249" s="62"/>
      <c r="NBR249" s="62"/>
      <c r="NBS249" s="62"/>
      <c r="NBT249" s="62"/>
      <c r="NBU249" s="62"/>
      <c r="NBV249" s="62"/>
      <c r="NBW249" s="62"/>
      <c r="NBX249" s="62"/>
      <c r="NBY249" s="62"/>
      <c r="NBZ249" s="62"/>
      <c r="NCA249" s="325"/>
      <c r="NCB249" s="325"/>
      <c r="NCC249" s="325"/>
      <c r="NCD249" s="325"/>
      <c r="NCE249" s="62"/>
      <c r="NCF249" s="325"/>
      <c r="NCG249" s="325"/>
      <c r="NCH249" s="325"/>
      <c r="NCI249" s="325"/>
      <c r="NCJ249" s="62"/>
      <c r="NCK249" s="325"/>
      <c r="NCL249" s="325"/>
      <c r="NCM249" s="325"/>
      <c r="NCN249" s="325"/>
      <c r="NCO249" s="325"/>
      <c r="NCP249" s="325"/>
      <c r="NCQ249" s="325"/>
      <c r="NCR249" s="325"/>
      <c r="NCS249" s="325"/>
      <c r="NCT249" s="325"/>
      <c r="NCU249" s="325"/>
      <c r="NCV249" s="325"/>
      <c r="NCW249" s="325"/>
      <c r="NCX249" s="325"/>
      <c r="NCY249" s="325"/>
      <c r="NCZ249" s="325"/>
      <c r="NDA249" s="325"/>
      <c r="NDB249" s="324"/>
      <c r="NDC249" s="62"/>
      <c r="NDD249" s="62"/>
      <c r="NDE249" s="62"/>
      <c r="NDF249" s="62"/>
      <c r="NDG249" s="62"/>
      <c r="NDH249" s="62"/>
      <c r="NDI249" s="62"/>
      <c r="NDJ249" s="62"/>
      <c r="NDK249" s="62"/>
      <c r="NDL249" s="62"/>
      <c r="NDM249" s="325"/>
      <c r="NDN249" s="325"/>
      <c r="NDO249" s="325"/>
      <c r="NDP249" s="325"/>
      <c r="NDQ249" s="62"/>
      <c r="NDR249" s="325"/>
      <c r="NDS249" s="325"/>
      <c r="NDT249" s="325"/>
      <c r="NDU249" s="325"/>
      <c r="NDV249" s="62"/>
      <c r="NDW249" s="325"/>
      <c r="NDX249" s="325"/>
      <c r="NDY249" s="325"/>
      <c r="NDZ249" s="325"/>
      <c r="NEA249" s="325"/>
      <c r="NEB249" s="325"/>
      <c r="NEC249" s="325"/>
      <c r="NED249" s="325"/>
      <c r="NEE249" s="325"/>
      <c r="NEF249" s="325"/>
      <c r="NEG249" s="325"/>
      <c r="NEH249" s="325"/>
      <c r="NEI249" s="325"/>
      <c r="NEJ249" s="325"/>
      <c r="NEK249" s="325"/>
      <c r="NEL249" s="325"/>
      <c r="NEM249" s="325"/>
      <c r="NEN249" s="324"/>
      <c r="NEO249" s="62"/>
      <c r="NEP249" s="62"/>
      <c r="NEQ249" s="62"/>
      <c r="NER249" s="62"/>
      <c r="NES249" s="62"/>
      <c r="NET249" s="62"/>
      <c r="NEU249" s="62"/>
      <c r="NEV249" s="62"/>
      <c r="NEW249" s="62"/>
      <c r="NEX249" s="62"/>
      <c r="NEY249" s="325"/>
      <c r="NEZ249" s="325"/>
      <c r="NFA249" s="325"/>
      <c r="NFB249" s="325"/>
      <c r="NFC249" s="62"/>
      <c r="NFD249" s="325"/>
      <c r="NFE249" s="325"/>
      <c r="NFF249" s="325"/>
      <c r="NFG249" s="325"/>
      <c r="NFH249" s="62"/>
      <c r="NFI249" s="325"/>
      <c r="NFJ249" s="325"/>
      <c r="NFK249" s="325"/>
      <c r="NFL249" s="325"/>
      <c r="NFM249" s="325"/>
      <c r="NFN249" s="325"/>
      <c r="NFO249" s="325"/>
      <c r="NFP249" s="325"/>
      <c r="NFQ249" s="325"/>
      <c r="NFR249" s="325"/>
      <c r="NFS249" s="325"/>
      <c r="NFT249" s="325"/>
      <c r="NFU249" s="325"/>
      <c r="NFV249" s="325"/>
      <c r="NFW249" s="325"/>
      <c r="NFX249" s="325"/>
      <c r="NFY249" s="325"/>
      <c r="NFZ249" s="324"/>
      <c r="NGA249" s="62"/>
      <c r="NGB249" s="62"/>
      <c r="NGC249" s="62"/>
      <c r="NGD249" s="62"/>
      <c r="NGE249" s="62"/>
      <c r="NGF249" s="62"/>
      <c r="NGG249" s="62"/>
      <c r="NGH249" s="62"/>
      <c r="NGI249" s="62"/>
      <c r="NGJ249" s="62"/>
      <c r="NGK249" s="325"/>
      <c r="NGL249" s="325"/>
      <c r="NGM249" s="325"/>
      <c r="NGN249" s="325"/>
      <c r="NGO249" s="62"/>
      <c r="NGP249" s="325"/>
      <c r="NGQ249" s="325"/>
      <c r="NGR249" s="325"/>
      <c r="NGS249" s="325"/>
      <c r="NGT249" s="62"/>
      <c r="NGU249" s="325"/>
      <c r="NGV249" s="325"/>
      <c r="NGW249" s="325"/>
      <c r="NGX249" s="325"/>
      <c r="NGY249" s="325"/>
      <c r="NGZ249" s="325"/>
      <c r="NHA249" s="325"/>
      <c r="NHB249" s="325"/>
      <c r="NHC249" s="325"/>
      <c r="NHD249" s="325"/>
      <c r="NHE249" s="325"/>
      <c r="NHF249" s="325"/>
      <c r="NHG249" s="325"/>
      <c r="NHH249" s="325"/>
      <c r="NHI249" s="325"/>
      <c r="NHJ249" s="325"/>
      <c r="NHK249" s="325"/>
      <c r="NHL249" s="324"/>
      <c r="NHM249" s="62"/>
      <c r="NHN249" s="62"/>
      <c r="NHO249" s="62"/>
      <c r="NHP249" s="62"/>
      <c r="NHQ249" s="62"/>
      <c r="NHR249" s="62"/>
      <c r="NHS249" s="62"/>
      <c r="NHT249" s="62"/>
      <c r="NHU249" s="62"/>
      <c r="NHV249" s="62"/>
      <c r="NHW249" s="325"/>
      <c r="NHX249" s="325"/>
      <c r="NHY249" s="325"/>
      <c r="NHZ249" s="325"/>
      <c r="NIA249" s="62"/>
      <c r="NIB249" s="325"/>
      <c r="NIC249" s="325"/>
      <c r="NID249" s="325"/>
      <c r="NIE249" s="325"/>
      <c r="NIF249" s="62"/>
      <c r="NIG249" s="325"/>
      <c r="NIH249" s="325"/>
      <c r="NII249" s="325"/>
      <c r="NIJ249" s="325"/>
      <c r="NIK249" s="325"/>
      <c r="NIL249" s="325"/>
      <c r="NIM249" s="325"/>
      <c r="NIN249" s="325"/>
      <c r="NIO249" s="325"/>
      <c r="NIP249" s="325"/>
      <c r="NIQ249" s="325"/>
      <c r="NIR249" s="325"/>
      <c r="NIS249" s="325"/>
      <c r="NIT249" s="325"/>
      <c r="NIU249" s="325"/>
      <c r="NIV249" s="325"/>
      <c r="NIW249" s="325"/>
      <c r="NIX249" s="324"/>
      <c r="NIY249" s="62"/>
      <c r="NIZ249" s="62"/>
      <c r="NJA249" s="62"/>
      <c r="NJB249" s="62"/>
      <c r="NJC249" s="62"/>
      <c r="NJD249" s="62"/>
      <c r="NJE249" s="62"/>
      <c r="NJF249" s="62"/>
      <c r="NJG249" s="62"/>
      <c r="NJH249" s="62"/>
      <c r="NJI249" s="325"/>
      <c r="NJJ249" s="325"/>
      <c r="NJK249" s="325"/>
      <c r="NJL249" s="325"/>
      <c r="NJM249" s="62"/>
      <c r="NJN249" s="325"/>
      <c r="NJO249" s="325"/>
      <c r="NJP249" s="325"/>
      <c r="NJQ249" s="325"/>
      <c r="NJR249" s="62"/>
      <c r="NJS249" s="325"/>
      <c r="NJT249" s="325"/>
      <c r="NJU249" s="325"/>
      <c r="NJV249" s="325"/>
      <c r="NJW249" s="325"/>
      <c r="NJX249" s="325"/>
      <c r="NJY249" s="325"/>
      <c r="NJZ249" s="325"/>
      <c r="NKA249" s="325"/>
      <c r="NKB249" s="325"/>
      <c r="NKC249" s="325"/>
      <c r="NKD249" s="325"/>
      <c r="NKE249" s="325"/>
      <c r="NKF249" s="325"/>
      <c r="NKG249" s="325"/>
      <c r="NKH249" s="325"/>
      <c r="NKI249" s="325"/>
      <c r="NKJ249" s="324"/>
      <c r="NKK249" s="62"/>
      <c r="NKL249" s="62"/>
      <c r="NKM249" s="62"/>
      <c r="NKN249" s="62"/>
      <c r="NKO249" s="62"/>
      <c r="NKP249" s="62"/>
      <c r="NKQ249" s="62"/>
      <c r="NKR249" s="62"/>
      <c r="NKS249" s="62"/>
      <c r="NKT249" s="62"/>
      <c r="NKU249" s="325"/>
      <c r="NKV249" s="325"/>
      <c r="NKW249" s="325"/>
      <c r="NKX249" s="325"/>
      <c r="NKY249" s="62"/>
      <c r="NKZ249" s="325"/>
      <c r="NLA249" s="325"/>
      <c r="NLB249" s="325"/>
      <c r="NLC249" s="325"/>
      <c r="NLD249" s="62"/>
      <c r="NLE249" s="325"/>
      <c r="NLF249" s="325"/>
      <c r="NLG249" s="325"/>
      <c r="NLH249" s="325"/>
      <c r="NLI249" s="325"/>
      <c r="NLJ249" s="325"/>
      <c r="NLK249" s="325"/>
      <c r="NLL249" s="325"/>
      <c r="NLM249" s="325"/>
      <c r="NLN249" s="325"/>
      <c r="NLO249" s="325"/>
      <c r="NLP249" s="325"/>
      <c r="NLQ249" s="325"/>
      <c r="NLR249" s="325"/>
      <c r="NLS249" s="325"/>
      <c r="NLT249" s="325"/>
      <c r="NLU249" s="325"/>
      <c r="NLV249" s="324"/>
      <c r="NLW249" s="62"/>
      <c r="NLX249" s="62"/>
      <c r="NLY249" s="62"/>
      <c r="NLZ249" s="62"/>
      <c r="NMA249" s="62"/>
      <c r="NMB249" s="62"/>
      <c r="NMC249" s="62"/>
      <c r="NMD249" s="62"/>
      <c r="NME249" s="62"/>
      <c r="NMF249" s="62"/>
      <c r="NMG249" s="325"/>
      <c r="NMH249" s="325"/>
      <c r="NMI249" s="325"/>
      <c r="NMJ249" s="325"/>
      <c r="NMK249" s="62"/>
      <c r="NML249" s="325"/>
      <c r="NMM249" s="325"/>
      <c r="NMN249" s="325"/>
      <c r="NMO249" s="325"/>
      <c r="NMP249" s="62"/>
      <c r="NMQ249" s="325"/>
      <c r="NMR249" s="325"/>
      <c r="NMS249" s="325"/>
      <c r="NMT249" s="325"/>
      <c r="NMU249" s="325"/>
      <c r="NMV249" s="325"/>
      <c r="NMW249" s="325"/>
      <c r="NMX249" s="325"/>
      <c r="NMY249" s="325"/>
      <c r="NMZ249" s="325"/>
      <c r="NNA249" s="325"/>
      <c r="NNB249" s="325"/>
      <c r="NNC249" s="325"/>
      <c r="NND249" s="325"/>
      <c r="NNE249" s="325"/>
      <c r="NNF249" s="325"/>
      <c r="NNG249" s="325"/>
      <c r="NNH249" s="324"/>
      <c r="NNI249" s="62"/>
      <c r="NNJ249" s="62"/>
      <c r="NNK249" s="62"/>
      <c r="NNL249" s="62"/>
      <c r="NNM249" s="62"/>
      <c r="NNN249" s="62"/>
      <c r="NNO249" s="62"/>
      <c r="NNP249" s="62"/>
      <c r="NNQ249" s="62"/>
      <c r="NNR249" s="62"/>
      <c r="NNS249" s="325"/>
      <c r="NNT249" s="325"/>
      <c r="NNU249" s="325"/>
      <c r="NNV249" s="325"/>
      <c r="NNW249" s="62"/>
      <c r="NNX249" s="325"/>
      <c r="NNY249" s="325"/>
      <c r="NNZ249" s="325"/>
      <c r="NOA249" s="325"/>
      <c r="NOB249" s="62"/>
      <c r="NOC249" s="325"/>
      <c r="NOD249" s="325"/>
      <c r="NOE249" s="325"/>
      <c r="NOF249" s="325"/>
      <c r="NOG249" s="325"/>
      <c r="NOH249" s="325"/>
      <c r="NOI249" s="325"/>
      <c r="NOJ249" s="325"/>
      <c r="NOK249" s="325"/>
      <c r="NOL249" s="325"/>
      <c r="NOM249" s="325"/>
      <c r="NON249" s="325"/>
      <c r="NOO249" s="325"/>
      <c r="NOP249" s="325"/>
      <c r="NOQ249" s="325"/>
      <c r="NOR249" s="325"/>
      <c r="NOS249" s="325"/>
      <c r="NOT249" s="324"/>
      <c r="NOU249" s="62"/>
      <c r="NOV249" s="62"/>
      <c r="NOW249" s="62"/>
      <c r="NOX249" s="62"/>
      <c r="NOY249" s="62"/>
      <c r="NOZ249" s="62"/>
      <c r="NPA249" s="62"/>
      <c r="NPB249" s="62"/>
      <c r="NPC249" s="62"/>
      <c r="NPD249" s="62"/>
      <c r="NPE249" s="325"/>
      <c r="NPF249" s="325"/>
      <c r="NPG249" s="325"/>
      <c r="NPH249" s="325"/>
      <c r="NPI249" s="62"/>
      <c r="NPJ249" s="325"/>
      <c r="NPK249" s="325"/>
      <c r="NPL249" s="325"/>
      <c r="NPM249" s="325"/>
      <c r="NPN249" s="62"/>
      <c r="NPO249" s="325"/>
      <c r="NPP249" s="325"/>
      <c r="NPQ249" s="325"/>
      <c r="NPR249" s="325"/>
      <c r="NPS249" s="325"/>
      <c r="NPT249" s="325"/>
      <c r="NPU249" s="325"/>
      <c r="NPV249" s="325"/>
      <c r="NPW249" s="325"/>
      <c r="NPX249" s="325"/>
      <c r="NPY249" s="325"/>
      <c r="NPZ249" s="325"/>
      <c r="NQA249" s="325"/>
      <c r="NQB249" s="325"/>
      <c r="NQC249" s="325"/>
      <c r="NQD249" s="325"/>
      <c r="NQE249" s="325"/>
      <c r="NQF249" s="324"/>
      <c r="NQG249" s="62"/>
      <c r="NQH249" s="62"/>
      <c r="NQI249" s="62"/>
      <c r="NQJ249" s="62"/>
      <c r="NQK249" s="62"/>
      <c r="NQL249" s="62"/>
      <c r="NQM249" s="62"/>
      <c r="NQN249" s="62"/>
      <c r="NQO249" s="62"/>
      <c r="NQP249" s="62"/>
      <c r="NQQ249" s="325"/>
      <c r="NQR249" s="325"/>
      <c r="NQS249" s="325"/>
      <c r="NQT249" s="325"/>
      <c r="NQU249" s="62"/>
      <c r="NQV249" s="325"/>
      <c r="NQW249" s="325"/>
      <c r="NQX249" s="325"/>
      <c r="NQY249" s="325"/>
      <c r="NQZ249" s="62"/>
      <c r="NRA249" s="325"/>
      <c r="NRB249" s="325"/>
      <c r="NRC249" s="325"/>
      <c r="NRD249" s="325"/>
      <c r="NRE249" s="325"/>
      <c r="NRF249" s="325"/>
      <c r="NRG249" s="325"/>
      <c r="NRH249" s="325"/>
      <c r="NRI249" s="325"/>
      <c r="NRJ249" s="325"/>
      <c r="NRK249" s="325"/>
      <c r="NRL249" s="325"/>
      <c r="NRM249" s="325"/>
      <c r="NRN249" s="325"/>
      <c r="NRO249" s="325"/>
      <c r="NRP249" s="325"/>
      <c r="NRQ249" s="325"/>
      <c r="NRR249" s="324"/>
      <c r="NRS249" s="62"/>
      <c r="NRT249" s="62"/>
      <c r="NRU249" s="62"/>
      <c r="NRV249" s="62"/>
      <c r="NRW249" s="62"/>
      <c r="NRX249" s="62"/>
      <c r="NRY249" s="62"/>
      <c r="NRZ249" s="62"/>
      <c r="NSA249" s="62"/>
      <c r="NSB249" s="62"/>
      <c r="NSC249" s="325"/>
      <c r="NSD249" s="325"/>
      <c r="NSE249" s="325"/>
      <c r="NSF249" s="325"/>
      <c r="NSG249" s="62"/>
      <c r="NSH249" s="325"/>
      <c r="NSI249" s="325"/>
      <c r="NSJ249" s="325"/>
      <c r="NSK249" s="325"/>
      <c r="NSL249" s="62"/>
      <c r="NSM249" s="325"/>
      <c r="NSN249" s="325"/>
      <c r="NSO249" s="325"/>
      <c r="NSP249" s="325"/>
      <c r="NSQ249" s="325"/>
      <c r="NSR249" s="325"/>
      <c r="NSS249" s="325"/>
      <c r="NST249" s="325"/>
      <c r="NSU249" s="325"/>
      <c r="NSV249" s="325"/>
      <c r="NSW249" s="325"/>
      <c r="NSX249" s="325"/>
      <c r="NSY249" s="325"/>
      <c r="NSZ249" s="325"/>
      <c r="NTA249" s="325"/>
      <c r="NTB249" s="325"/>
      <c r="NTC249" s="325"/>
      <c r="NTD249" s="324"/>
      <c r="NTE249" s="62"/>
      <c r="NTF249" s="62"/>
      <c r="NTG249" s="62"/>
      <c r="NTH249" s="62"/>
      <c r="NTI249" s="62"/>
      <c r="NTJ249" s="62"/>
      <c r="NTK249" s="62"/>
      <c r="NTL249" s="62"/>
      <c r="NTM249" s="62"/>
      <c r="NTN249" s="62"/>
      <c r="NTO249" s="325"/>
      <c r="NTP249" s="325"/>
      <c r="NTQ249" s="325"/>
      <c r="NTR249" s="325"/>
      <c r="NTS249" s="62"/>
      <c r="NTT249" s="325"/>
      <c r="NTU249" s="325"/>
      <c r="NTV249" s="325"/>
      <c r="NTW249" s="325"/>
      <c r="NTX249" s="62"/>
      <c r="NTY249" s="325"/>
      <c r="NTZ249" s="325"/>
      <c r="NUA249" s="325"/>
      <c r="NUB249" s="325"/>
      <c r="NUC249" s="325"/>
      <c r="NUD249" s="325"/>
      <c r="NUE249" s="325"/>
      <c r="NUF249" s="325"/>
      <c r="NUG249" s="325"/>
      <c r="NUH249" s="325"/>
      <c r="NUI249" s="325"/>
      <c r="NUJ249" s="325"/>
      <c r="NUK249" s="325"/>
      <c r="NUL249" s="325"/>
      <c r="NUM249" s="325"/>
      <c r="NUN249" s="325"/>
      <c r="NUO249" s="325"/>
      <c r="NUP249" s="324"/>
      <c r="NUQ249" s="62"/>
      <c r="NUR249" s="62"/>
      <c r="NUS249" s="62"/>
      <c r="NUT249" s="62"/>
      <c r="NUU249" s="62"/>
      <c r="NUV249" s="62"/>
      <c r="NUW249" s="62"/>
      <c r="NUX249" s="62"/>
      <c r="NUY249" s="62"/>
      <c r="NUZ249" s="62"/>
      <c r="NVA249" s="325"/>
      <c r="NVB249" s="325"/>
      <c r="NVC249" s="325"/>
      <c r="NVD249" s="325"/>
      <c r="NVE249" s="62"/>
      <c r="NVF249" s="325"/>
      <c r="NVG249" s="325"/>
      <c r="NVH249" s="325"/>
      <c r="NVI249" s="325"/>
      <c r="NVJ249" s="62"/>
      <c r="NVK249" s="325"/>
      <c r="NVL249" s="325"/>
      <c r="NVM249" s="325"/>
      <c r="NVN249" s="325"/>
      <c r="NVO249" s="325"/>
      <c r="NVP249" s="325"/>
      <c r="NVQ249" s="325"/>
      <c r="NVR249" s="325"/>
      <c r="NVS249" s="325"/>
      <c r="NVT249" s="325"/>
      <c r="NVU249" s="325"/>
      <c r="NVV249" s="325"/>
      <c r="NVW249" s="325"/>
      <c r="NVX249" s="325"/>
      <c r="NVY249" s="325"/>
      <c r="NVZ249" s="325"/>
      <c r="NWA249" s="325"/>
      <c r="NWB249" s="324"/>
      <c r="NWC249" s="62"/>
      <c r="NWD249" s="62"/>
      <c r="NWE249" s="62"/>
      <c r="NWF249" s="62"/>
      <c r="NWG249" s="62"/>
      <c r="NWH249" s="62"/>
      <c r="NWI249" s="62"/>
      <c r="NWJ249" s="62"/>
      <c r="NWK249" s="62"/>
      <c r="NWL249" s="62"/>
      <c r="NWM249" s="325"/>
      <c r="NWN249" s="325"/>
      <c r="NWO249" s="325"/>
      <c r="NWP249" s="325"/>
      <c r="NWQ249" s="62"/>
      <c r="NWR249" s="325"/>
      <c r="NWS249" s="325"/>
      <c r="NWT249" s="325"/>
      <c r="NWU249" s="325"/>
      <c r="NWV249" s="62"/>
      <c r="NWW249" s="325"/>
      <c r="NWX249" s="325"/>
      <c r="NWY249" s="325"/>
      <c r="NWZ249" s="325"/>
      <c r="NXA249" s="325"/>
      <c r="NXB249" s="325"/>
      <c r="NXC249" s="325"/>
      <c r="NXD249" s="325"/>
      <c r="NXE249" s="325"/>
      <c r="NXF249" s="325"/>
      <c r="NXG249" s="325"/>
      <c r="NXH249" s="325"/>
      <c r="NXI249" s="325"/>
      <c r="NXJ249" s="325"/>
      <c r="NXK249" s="325"/>
      <c r="NXL249" s="325"/>
      <c r="NXM249" s="325"/>
      <c r="NXN249" s="324"/>
      <c r="NXO249" s="62"/>
      <c r="NXP249" s="62"/>
      <c r="NXQ249" s="62"/>
      <c r="NXR249" s="62"/>
      <c r="NXS249" s="62"/>
      <c r="NXT249" s="62"/>
      <c r="NXU249" s="62"/>
      <c r="NXV249" s="62"/>
      <c r="NXW249" s="62"/>
      <c r="NXX249" s="62"/>
      <c r="NXY249" s="325"/>
      <c r="NXZ249" s="325"/>
      <c r="NYA249" s="325"/>
      <c r="NYB249" s="325"/>
      <c r="NYC249" s="62"/>
      <c r="NYD249" s="325"/>
      <c r="NYE249" s="325"/>
      <c r="NYF249" s="325"/>
      <c r="NYG249" s="325"/>
      <c r="NYH249" s="62"/>
      <c r="NYI249" s="325"/>
      <c r="NYJ249" s="325"/>
      <c r="NYK249" s="325"/>
      <c r="NYL249" s="325"/>
      <c r="NYM249" s="325"/>
      <c r="NYN249" s="325"/>
      <c r="NYO249" s="325"/>
      <c r="NYP249" s="325"/>
      <c r="NYQ249" s="325"/>
      <c r="NYR249" s="325"/>
      <c r="NYS249" s="325"/>
      <c r="NYT249" s="325"/>
      <c r="NYU249" s="325"/>
      <c r="NYV249" s="325"/>
      <c r="NYW249" s="325"/>
      <c r="NYX249" s="325"/>
      <c r="NYY249" s="325"/>
      <c r="NYZ249" s="324"/>
      <c r="NZA249" s="62"/>
      <c r="NZB249" s="62"/>
      <c r="NZC249" s="62"/>
      <c r="NZD249" s="62"/>
      <c r="NZE249" s="62"/>
      <c r="NZF249" s="62"/>
      <c r="NZG249" s="62"/>
      <c r="NZH249" s="62"/>
      <c r="NZI249" s="62"/>
      <c r="NZJ249" s="62"/>
      <c r="NZK249" s="325"/>
      <c r="NZL249" s="325"/>
      <c r="NZM249" s="325"/>
      <c r="NZN249" s="325"/>
      <c r="NZO249" s="62"/>
      <c r="NZP249" s="325"/>
      <c r="NZQ249" s="325"/>
      <c r="NZR249" s="325"/>
      <c r="NZS249" s="325"/>
      <c r="NZT249" s="62"/>
      <c r="NZU249" s="325"/>
      <c r="NZV249" s="325"/>
      <c r="NZW249" s="325"/>
      <c r="NZX249" s="325"/>
      <c r="NZY249" s="325"/>
      <c r="NZZ249" s="325"/>
      <c r="OAA249" s="325"/>
      <c r="OAB249" s="325"/>
      <c r="OAC249" s="325"/>
      <c r="OAD249" s="325"/>
      <c r="OAE249" s="325"/>
      <c r="OAF249" s="325"/>
      <c r="OAG249" s="325"/>
      <c r="OAH249" s="325"/>
      <c r="OAI249" s="325"/>
      <c r="OAJ249" s="325"/>
      <c r="OAK249" s="325"/>
      <c r="OAL249" s="324"/>
      <c r="OAM249" s="62"/>
      <c r="OAN249" s="62"/>
      <c r="OAO249" s="62"/>
      <c r="OAP249" s="62"/>
      <c r="OAQ249" s="62"/>
      <c r="OAR249" s="62"/>
      <c r="OAS249" s="62"/>
      <c r="OAT249" s="62"/>
      <c r="OAU249" s="62"/>
      <c r="OAV249" s="62"/>
      <c r="OAW249" s="325"/>
      <c r="OAX249" s="325"/>
      <c r="OAY249" s="325"/>
      <c r="OAZ249" s="325"/>
      <c r="OBA249" s="62"/>
      <c r="OBB249" s="325"/>
      <c r="OBC249" s="325"/>
      <c r="OBD249" s="325"/>
      <c r="OBE249" s="325"/>
      <c r="OBF249" s="62"/>
      <c r="OBG249" s="325"/>
      <c r="OBH249" s="325"/>
      <c r="OBI249" s="325"/>
      <c r="OBJ249" s="325"/>
      <c r="OBK249" s="325"/>
      <c r="OBL249" s="325"/>
      <c r="OBM249" s="325"/>
      <c r="OBN249" s="325"/>
      <c r="OBO249" s="325"/>
      <c r="OBP249" s="325"/>
      <c r="OBQ249" s="325"/>
      <c r="OBR249" s="325"/>
      <c r="OBS249" s="325"/>
      <c r="OBT249" s="325"/>
      <c r="OBU249" s="325"/>
      <c r="OBV249" s="325"/>
      <c r="OBW249" s="325"/>
      <c r="OBX249" s="324"/>
      <c r="OBY249" s="62"/>
      <c r="OBZ249" s="62"/>
      <c r="OCA249" s="62"/>
      <c r="OCB249" s="62"/>
      <c r="OCC249" s="62"/>
      <c r="OCD249" s="62"/>
      <c r="OCE249" s="62"/>
      <c r="OCF249" s="62"/>
      <c r="OCG249" s="62"/>
      <c r="OCH249" s="62"/>
      <c r="OCI249" s="325"/>
      <c r="OCJ249" s="325"/>
      <c r="OCK249" s="325"/>
      <c r="OCL249" s="325"/>
      <c r="OCM249" s="62"/>
      <c r="OCN249" s="325"/>
      <c r="OCO249" s="325"/>
      <c r="OCP249" s="325"/>
      <c r="OCQ249" s="325"/>
      <c r="OCR249" s="62"/>
      <c r="OCS249" s="325"/>
      <c r="OCT249" s="325"/>
      <c r="OCU249" s="325"/>
      <c r="OCV249" s="325"/>
      <c r="OCW249" s="325"/>
      <c r="OCX249" s="325"/>
      <c r="OCY249" s="325"/>
      <c r="OCZ249" s="325"/>
      <c r="ODA249" s="325"/>
      <c r="ODB249" s="325"/>
      <c r="ODC249" s="325"/>
      <c r="ODD249" s="325"/>
      <c r="ODE249" s="325"/>
      <c r="ODF249" s="325"/>
      <c r="ODG249" s="325"/>
      <c r="ODH249" s="325"/>
      <c r="ODI249" s="325"/>
      <c r="ODJ249" s="324"/>
      <c r="ODK249" s="62"/>
      <c r="ODL249" s="62"/>
      <c r="ODM249" s="62"/>
      <c r="ODN249" s="62"/>
      <c r="ODO249" s="62"/>
      <c r="ODP249" s="62"/>
      <c r="ODQ249" s="62"/>
      <c r="ODR249" s="62"/>
      <c r="ODS249" s="62"/>
      <c r="ODT249" s="62"/>
      <c r="ODU249" s="325"/>
      <c r="ODV249" s="325"/>
      <c r="ODW249" s="325"/>
      <c r="ODX249" s="325"/>
      <c r="ODY249" s="62"/>
      <c r="ODZ249" s="325"/>
      <c r="OEA249" s="325"/>
      <c r="OEB249" s="325"/>
      <c r="OEC249" s="325"/>
      <c r="OED249" s="62"/>
      <c r="OEE249" s="325"/>
      <c r="OEF249" s="325"/>
      <c r="OEG249" s="325"/>
      <c r="OEH249" s="325"/>
      <c r="OEI249" s="325"/>
      <c r="OEJ249" s="325"/>
      <c r="OEK249" s="325"/>
      <c r="OEL249" s="325"/>
      <c r="OEM249" s="325"/>
      <c r="OEN249" s="325"/>
      <c r="OEO249" s="325"/>
      <c r="OEP249" s="325"/>
      <c r="OEQ249" s="325"/>
      <c r="OER249" s="325"/>
      <c r="OES249" s="325"/>
      <c r="OET249" s="325"/>
      <c r="OEU249" s="325"/>
      <c r="OEV249" s="324"/>
      <c r="OEW249" s="62"/>
      <c r="OEX249" s="62"/>
      <c r="OEY249" s="62"/>
      <c r="OEZ249" s="62"/>
      <c r="OFA249" s="62"/>
      <c r="OFB249" s="62"/>
      <c r="OFC249" s="62"/>
      <c r="OFD249" s="62"/>
      <c r="OFE249" s="62"/>
      <c r="OFF249" s="62"/>
      <c r="OFG249" s="325"/>
      <c r="OFH249" s="325"/>
      <c r="OFI249" s="325"/>
      <c r="OFJ249" s="325"/>
      <c r="OFK249" s="62"/>
      <c r="OFL249" s="325"/>
      <c r="OFM249" s="325"/>
      <c r="OFN249" s="325"/>
      <c r="OFO249" s="325"/>
      <c r="OFP249" s="62"/>
      <c r="OFQ249" s="325"/>
      <c r="OFR249" s="325"/>
      <c r="OFS249" s="325"/>
      <c r="OFT249" s="325"/>
      <c r="OFU249" s="325"/>
      <c r="OFV249" s="325"/>
      <c r="OFW249" s="325"/>
      <c r="OFX249" s="325"/>
      <c r="OFY249" s="325"/>
      <c r="OFZ249" s="325"/>
      <c r="OGA249" s="325"/>
      <c r="OGB249" s="325"/>
      <c r="OGC249" s="325"/>
      <c r="OGD249" s="325"/>
      <c r="OGE249" s="325"/>
      <c r="OGF249" s="325"/>
      <c r="OGG249" s="325"/>
      <c r="OGH249" s="324"/>
      <c r="OGI249" s="62"/>
      <c r="OGJ249" s="62"/>
      <c r="OGK249" s="62"/>
      <c r="OGL249" s="62"/>
      <c r="OGM249" s="62"/>
      <c r="OGN249" s="62"/>
      <c r="OGO249" s="62"/>
      <c r="OGP249" s="62"/>
      <c r="OGQ249" s="62"/>
      <c r="OGR249" s="62"/>
      <c r="OGS249" s="325"/>
      <c r="OGT249" s="325"/>
      <c r="OGU249" s="325"/>
      <c r="OGV249" s="325"/>
      <c r="OGW249" s="62"/>
      <c r="OGX249" s="325"/>
      <c r="OGY249" s="325"/>
      <c r="OGZ249" s="325"/>
      <c r="OHA249" s="325"/>
      <c r="OHB249" s="62"/>
      <c r="OHC249" s="325"/>
      <c r="OHD249" s="325"/>
      <c r="OHE249" s="325"/>
      <c r="OHF249" s="325"/>
      <c r="OHG249" s="325"/>
      <c r="OHH249" s="325"/>
      <c r="OHI249" s="325"/>
      <c r="OHJ249" s="325"/>
      <c r="OHK249" s="325"/>
      <c r="OHL249" s="325"/>
      <c r="OHM249" s="325"/>
      <c r="OHN249" s="325"/>
      <c r="OHO249" s="325"/>
      <c r="OHP249" s="325"/>
      <c r="OHQ249" s="325"/>
      <c r="OHR249" s="325"/>
      <c r="OHS249" s="325"/>
      <c r="OHT249" s="324"/>
      <c r="OHU249" s="62"/>
      <c r="OHV249" s="62"/>
      <c r="OHW249" s="62"/>
      <c r="OHX249" s="62"/>
      <c r="OHY249" s="62"/>
      <c r="OHZ249" s="62"/>
      <c r="OIA249" s="62"/>
      <c r="OIB249" s="62"/>
      <c r="OIC249" s="62"/>
      <c r="OID249" s="62"/>
      <c r="OIE249" s="325"/>
      <c r="OIF249" s="325"/>
      <c r="OIG249" s="325"/>
      <c r="OIH249" s="325"/>
      <c r="OII249" s="62"/>
      <c r="OIJ249" s="325"/>
      <c r="OIK249" s="325"/>
      <c r="OIL249" s="325"/>
      <c r="OIM249" s="325"/>
      <c r="OIN249" s="62"/>
      <c r="OIO249" s="325"/>
      <c r="OIP249" s="325"/>
      <c r="OIQ249" s="325"/>
      <c r="OIR249" s="325"/>
      <c r="OIS249" s="325"/>
      <c r="OIT249" s="325"/>
      <c r="OIU249" s="325"/>
      <c r="OIV249" s="325"/>
      <c r="OIW249" s="325"/>
      <c r="OIX249" s="325"/>
      <c r="OIY249" s="325"/>
      <c r="OIZ249" s="325"/>
      <c r="OJA249" s="325"/>
      <c r="OJB249" s="325"/>
      <c r="OJC249" s="325"/>
      <c r="OJD249" s="325"/>
      <c r="OJE249" s="325"/>
      <c r="OJF249" s="324"/>
      <c r="OJG249" s="62"/>
      <c r="OJH249" s="62"/>
      <c r="OJI249" s="62"/>
      <c r="OJJ249" s="62"/>
      <c r="OJK249" s="62"/>
      <c r="OJL249" s="62"/>
      <c r="OJM249" s="62"/>
      <c r="OJN249" s="62"/>
      <c r="OJO249" s="62"/>
      <c r="OJP249" s="62"/>
      <c r="OJQ249" s="325"/>
      <c r="OJR249" s="325"/>
      <c r="OJS249" s="325"/>
      <c r="OJT249" s="325"/>
      <c r="OJU249" s="62"/>
      <c r="OJV249" s="325"/>
      <c r="OJW249" s="325"/>
      <c r="OJX249" s="325"/>
      <c r="OJY249" s="325"/>
      <c r="OJZ249" s="62"/>
      <c r="OKA249" s="325"/>
      <c r="OKB249" s="325"/>
      <c r="OKC249" s="325"/>
      <c r="OKD249" s="325"/>
      <c r="OKE249" s="325"/>
      <c r="OKF249" s="325"/>
      <c r="OKG249" s="325"/>
      <c r="OKH249" s="325"/>
      <c r="OKI249" s="325"/>
      <c r="OKJ249" s="325"/>
      <c r="OKK249" s="325"/>
      <c r="OKL249" s="325"/>
      <c r="OKM249" s="325"/>
      <c r="OKN249" s="325"/>
      <c r="OKO249" s="325"/>
      <c r="OKP249" s="325"/>
      <c r="OKQ249" s="325"/>
      <c r="OKR249" s="324"/>
      <c r="OKS249" s="62"/>
      <c r="OKT249" s="62"/>
      <c r="OKU249" s="62"/>
      <c r="OKV249" s="62"/>
      <c r="OKW249" s="62"/>
      <c r="OKX249" s="62"/>
      <c r="OKY249" s="62"/>
      <c r="OKZ249" s="62"/>
      <c r="OLA249" s="62"/>
      <c r="OLB249" s="62"/>
      <c r="OLC249" s="325"/>
      <c r="OLD249" s="325"/>
      <c r="OLE249" s="325"/>
      <c r="OLF249" s="325"/>
      <c r="OLG249" s="62"/>
      <c r="OLH249" s="325"/>
      <c r="OLI249" s="325"/>
      <c r="OLJ249" s="325"/>
      <c r="OLK249" s="325"/>
      <c r="OLL249" s="62"/>
      <c r="OLM249" s="325"/>
      <c r="OLN249" s="325"/>
      <c r="OLO249" s="325"/>
      <c r="OLP249" s="325"/>
      <c r="OLQ249" s="325"/>
      <c r="OLR249" s="325"/>
      <c r="OLS249" s="325"/>
      <c r="OLT249" s="325"/>
      <c r="OLU249" s="325"/>
      <c r="OLV249" s="325"/>
      <c r="OLW249" s="325"/>
      <c r="OLX249" s="325"/>
      <c r="OLY249" s="325"/>
      <c r="OLZ249" s="325"/>
      <c r="OMA249" s="325"/>
      <c r="OMB249" s="325"/>
      <c r="OMC249" s="325"/>
      <c r="OMD249" s="324"/>
      <c r="OME249" s="62"/>
      <c r="OMF249" s="62"/>
      <c r="OMG249" s="62"/>
      <c r="OMH249" s="62"/>
      <c r="OMI249" s="62"/>
      <c r="OMJ249" s="62"/>
      <c r="OMK249" s="62"/>
      <c r="OML249" s="62"/>
      <c r="OMM249" s="62"/>
      <c r="OMN249" s="62"/>
      <c r="OMO249" s="325"/>
      <c r="OMP249" s="325"/>
      <c r="OMQ249" s="325"/>
      <c r="OMR249" s="325"/>
      <c r="OMS249" s="62"/>
      <c r="OMT249" s="325"/>
      <c r="OMU249" s="325"/>
      <c r="OMV249" s="325"/>
      <c r="OMW249" s="325"/>
      <c r="OMX249" s="62"/>
      <c r="OMY249" s="325"/>
      <c r="OMZ249" s="325"/>
      <c r="ONA249" s="325"/>
      <c r="ONB249" s="325"/>
      <c r="ONC249" s="325"/>
      <c r="OND249" s="325"/>
      <c r="ONE249" s="325"/>
      <c r="ONF249" s="325"/>
      <c r="ONG249" s="325"/>
      <c r="ONH249" s="325"/>
      <c r="ONI249" s="325"/>
      <c r="ONJ249" s="325"/>
      <c r="ONK249" s="325"/>
      <c r="ONL249" s="325"/>
      <c r="ONM249" s="325"/>
      <c r="ONN249" s="325"/>
      <c r="ONO249" s="325"/>
      <c r="ONP249" s="324"/>
      <c r="ONQ249" s="62"/>
      <c r="ONR249" s="62"/>
      <c r="ONS249" s="62"/>
      <c r="ONT249" s="62"/>
      <c r="ONU249" s="62"/>
      <c r="ONV249" s="62"/>
      <c r="ONW249" s="62"/>
      <c r="ONX249" s="62"/>
      <c r="ONY249" s="62"/>
      <c r="ONZ249" s="62"/>
      <c r="OOA249" s="325"/>
      <c r="OOB249" s="325"/>
      <c r="OOC249" s="325"/>
      <c r="OOD249" s="325"/>
      <c r="OOE249" s="62"/>
      <c r="OOF249" s="325"/>
      <c r="OOG249" s="325"/>
      <c r="OOH249" s="325"/>
      <c r="OOI249" s="325"/>
      <c r="OOJ249" s="62"/>
      <c r="OOK249" s="325"/>
      <c r="OOL249" s="325"/>
      <c r="OOM249" s="325"/>
      <c r="OON249" s="325"/>
      <c r="OOO249" s="325"/>
      <c r="OOP249" s="325"/>
      <c r="OOQ249" s="325"/>
      <c r="OOR249" s="325"/>
      <c r="OOS249" s="325"/>
      <c r="OOT249" s="325"/>
      <c r="OOU249" s="325"/>
      <c r="OOV249" s="325"/>
      <c r="OOW249" s="325"/>
      <c r="OOX249" s="325"/>
      <c r="OOY249" s="325"/>
      <c r="OOZ249" s="325"/>
      <c r="OPA249" s="325"/>
      <c r="OPB249" s="324"/>
      <c r="OPC249" s="62"/>
      <c r="OPD249" s="62"/>
      <c r="OPE249" s="62"/>
      <c r="OPF249" s="62"/>
      <c r="OPG249" s="62"/>
      <c r="OPH249" s="62"/>
      <c r="OPI249" s="62"/>
      <c r="OPJ249" s="62"/>
      <c r="OPK249" s="62"/>
      <c r="OPL249" s="62"/>
      <c r="OPM249" s="325"/>
      <c r="OPN249" s="325"/>
      <c r="OPO249" s="325"/>
      <c r="OPP249" s="325"/>
      <c r="OPQ249" s="62"/>
      <c r="OPR249" s="325"/>
      <c r="OPS249" s="325"/>
      <c r="OPT249" s="325"/>
      <c r="OPU249" s="325"/>
      <c r="OPV249" s="62"/>
      <c r="OPW249" s="325"/>
      <c r="OPX249" s="325"/>
      <c r="OPY249" s="325"/>
      <c r="OPZ249" s="325"/>
      <c r="OQA249" s="325"/>
      <c r="OQB249" s="325"/>
      <c r="OQC249" s="325"/>
      <c r="OQD249" s="325"/>
      <c r="OQE249" s="325"/>
      <c r="OQF249" s="325"/>
      <c r="OQG249" s="325"/>
      <c r="OQH249" s="325"/>
      <c r="OQI249" s="325"/>
      <c r="OQJ249" s="325"/>
      <c r="OQK249" s="325"/>
      <c r="OQL249" s="325"/>
      <c r="OQM249" s="325"/>
      <c r="OQN249" s="324"/>
      <c r="OQO249" s="62"/>
      <c r="OQP249" s="62"/>
      <c r="OQQ249" s="62"/>
      <c r="OQR249" s="62"/>
      <c r="OQS249" s="62"/>
      <c r="OQT249" s="62"/>
      <c r="OQU249" s="62"/>
      <c r="OQV249" s="62"/>
      <c r="OQW249" s="62"/>
      <c r="OQX249" s="62"/>
      <c r="OQY249" s="325"/>
      <c r="OQZ249" s="325"/>
      <c r="ORA249" s="325"/>
      <c r="ORB249" s="325"/>
      <c r="ORC249" s="62"/>
      <c r="ORD249" s="325"/>
      <c r="ORE249" s="325"/>
      <c r="ORF249" s="325"/>
      <c r="ORG249" s="325"/>
      <c r="ORH249" s="62"/>
      <c r="ORI249" s="325"/>
      <c r="ORJ249" s="325"/>
      <c r="ORK249" s="325"/>
      <c r="ORL249" s="325"/>
      <c r="ORM249" s="325"/>
      <c r="ORN249" s="325"/>
      <c r="ORO249" s="325"/>
      <c r="ORP249" s="325"/>
      <c r="ORQ249" s="325"/>
      <c r="ORR249" s="325"/>
      <c r="ORS249" s="325"/>
      <c r="ORT249" s="325"/>
      <c r="ORU249" s="325"/>
      <c r="ORV249" s="325"/>
      <c r="ORW249" s="325"/>
      <c r="ORX249" s="325"/>
      <c r="ORY249" s="325"/>
      <c r="ORZ249" s="324"/>
      <c r="OSA249" s="62"/>
      <c r="OSB249" s="62"/>
      <c r="OSC249" s="62"/>
      <c r="OSD249" s="62"/>
      <c r="OSE249" s="62"/>
      <c r="OSF249" s="62"/>
      <c r="OSG249" s="62"/>
      <c r="OSH249" s="62"/>
      <c r="OSI249" s="62"/>
      <c r="OSJ249" s="62"/>
      <c r="OSK249" s="325"/>
      <c r="OSL249" s="325"/>
      <c r="OSM249" s="325"/>
      <c r="OSN249" s="325"/>
      <c r="OSO249" s="62"/>
      <c r="OSP249" s="325"/>
      <c r="OSQ249" s="325"/>
      <c r="OSR249" s="325"/>
      <c r="OSS249" s="325"/>
      <c r="OST249" s="62"/>
      <c r="OSU249" s="325"/>
      <c r="OSV249" s="325"/>
      <c r="OSW249" s="325"/>
      <c r="OSX249" s="325"/>
      <c r="OSY249" s="325"/>
      <c r="OSZ249" s="325"/>
      <c r="OTA249" s="325"/>
      <c r="OTB249" s="325"/>
      <c r="OTC249" s="325"/>
      <c r="OTD249" s="325"/>
      <c r="OTE249" s="325"/>
      <c r="OTF249" s="325"/>
      <c r="OTG249" s="325"/>
      <c r="OTH249" s="325"/>
      <c r="OTI249" s="325"/>
      <c r="OTJ249" s="325"/>
      <c r="OTK249" s="325"/>
      <c r="OTL249" s="324"/>
      <c r="OTM249" s="62"/>
      <c r="OTN249" s="62"/>
      <c r="OTO249" s="62"/>
      <c r="OTP249" s="62"/>
      <c r="OTQ249" s="62"/>
      <c r="OTR249" s="62"/>
      <c r="OTS249" s="62"/>
      <c r="OTT249" s="62"/>
      <c r="OTU249" s="62"/>
      <c r="OTV249" s="62"/>
      <c r="OTW249" s="325"/>
      <c r="OTX249" s="325"/>
      <c r="OTY249" s="325"/>
      <c r="OTZ249" s="325"/>
      <c r="OUA249" s="62"/>
      <c r="OUB249" s="325"/>
      <c r="OUC249" s="325"/>
      <c r="OUD249" s="325"/>
      <c r="OUE249" s="325"/>
      <c r="OUF249" s="62"/>
      <c r="OUG249" s="325"/>
      <c r="OUH249" s="325"/>
      <c r="OUI249" s="325"/>
      <c r="OUJ249" s="325"/>
      <c r="OUK249" s="325"/>
      <c r="OUL249" s="325"/>
      <c r="OUM249" s="325"/>
      <c r="OUN249" s="325"/>
      <c r="OUO249" s="325"/>
      <c r="OUP249" s="325"/>
      <c r="OUQ249" s="325"/>
      <c r="OUR249" s="325"/>
      <c r="OUS249" s="325"/>
      <c r="OUT249" s="325"/>
      <c r="OUU249" s="325"/>
      <c r="OUV249" s="325"/>
      <c r="OUW249" s="325"/>
      <c r="OUX249" s="324"/>
      <c r="OUY249" s="62"/>
      <c r="OUZ249" s="62"/>
      <c r="OVA249" s="62"/>
      <c r="OVB249" s="62"/>
      <c r="OVC249" s="62"/>
      <c r="OVD249" s="62"/>
      <c r="OVE249" s="62"/>
      <c r="OVF249" s="62"/>
      <c r="OVG249" s="62"/>
      <c r="OVH249" s="62"/>
      <c r="OVI249" s="325"/>
      <c r="OVJ249" s="325"/>
      <c r="OVK249" s="325"/>
      <c r="OVL249" s="325"/>
      <c r="OVM249" s="62"/>
      <c r="OVN249" s="325"/>
      <c r="OVO249" s="325"/>
      <c r="OVP249" s="325"/>
      <c r="OVQ249" s="325"/>
      <c r="OVR249" s="62"/>
      <c r="OVS249" s="325"/>
      <c r="OVT249" s="325"/>
      <c r="OVU249" s="325"/>
      <c r="OVV249" s="325"/>
      <c r="OVW249" s="325"/>
      <c r="OVX249" s="325"/>
      <c r="OVY249" s="325"/>
      <c r="OVZ249" s="325"/>
      <c r="OWA249" s="325"/>
      <c r="OWB249" s="325"/>
      <c r="OWC249" s="325"/>
      <c r="OWD249" s="325"/>
      <c r="OWE249" s="325"/>
      <c r="OWF249" s="325"/>
      <c r="OWG249" s="325"/>
      <c r="OWH249" s="325"/>
      <c r="OWI249" s="325"/>
      <c r="OWJ249" s="324"/>
      <c r="OWK249" s="62"/>
      <c r="OWL249" s="62"/>
      <c r="OWM249" s="62"/>
      <c r="OWN249" s="62"/>
      <c r="OWO249" s="62"/>
      <c r="OWP249" s="62"/>
      <c r="OWQ249" s="62"/>
      <c r="OWR249" s="62"/>
      <c r="OWS249" s="62"/>
      <c r="OWT249" s="62"/>
      <c r="OWU249" s="325"/>
      <c r="OWV249" s="325"/>
      <c r="OWW249" s="325"/>
      <c r="OWX249" s="325"/>
      <c r="OWY249" s="62"/>
      <c r="OWZ249" s="325"/>
      <c r="OXA249" s="325"/>
      <c r="OXB249" s="325"/>
      <c r="OXC249" s="325"/>
      <c r="OXD249" s="62"/>
      <c r="OXE249" s="325"/>
      <c r="OXF249" s="325"/>
      <c r="OXG249" s="325"/>
      <c r="OXH249" s="325"/>
      <c r="OXI249" s="325"/>
      <c r="OXJ249" s="325"/>
      <c r="OXK249" s="325"/>
      <c r="OXL249" s="325"/>
      <c r="OXM249" s="325"/>
      <c r="OXN249" s="325"/>
      <c r="OXO249" s="325"/>
      <c r="OXP249" s="325"/>
      <c r="OXQ249" s="325"/>
      <c r="OXR249" s="325"/>
      <c r="OXS249" s="325"/>
      <c r="OXT249" s="325"/>
      <c r="OXU249" s="325"/>
      <c r="OXV249" s="324"/>
      <c r="OXW249" s="62"/>
      <c r="OXX249" s="62"/>
      <c r="OXY249" s="62"/>
      <c r="OXZ249" s="62"/>
      <c r="OYA249" s="62"/>
      <c r="OYB249" s="62"/>
      <c r="OYC249" s="62"/>
      <c r="OYD249" s="62"/>
      <c r="OYE249" s="62"/>
      <c r="OYF249" s="62"/>
      <c r="OYG249" s="325"/>
      <c r="OYH249" s="325"/>
      <c r="OYI249" s="325"/>
      <c r="OYJ249" s="325"/>
      <c r="OYK249" s="62"/>
      <c r="OYL249" s="325"/>
      <c r="OYM249" s="325"/>
      <c r="OYN249" s="325"/>
      <c r="OYO249" s="325"/>
      <c r="OYP249" s="62"/>
      <c r="OYQ249" s="325"/>
      <c r="OYR249" s="325"/>
      <c r="OYS249" s="325"/>
      <c r="OYT249" s="325"/>
      <c r="OYU249" s="325"/>
      <c r="OYV249" s="325"/>
      <c r="OYW249" s="325"/>
      <c r="OYX249" s="325"/>
      <c r="OYY249" s="325"/>
      <c r="OYZ249" s="325"/>
      <c r="OZA249" s="325"/>
      <c r="OZB249" s="325"/>
      <c r="OZC249" s="325"/>
      <c r="OZD249" s="325"/>
      <c r="OZE249" s="325"/>
      <c r="OZF249" s="325"/>
      <c r="OZG249" s="325"/>
      <c r="OZH249" s="324"/>
      <c r="OZI249" s="62"/>
      <c r="OZJ249" s="62"/>
      <c r="OZK249" s="62"/>
      <c r="OZL249" s="62"/>
      <c r="OZM249" s="62"/>
      <c r="OZN249" s="62"/>
      <c r="OZO249" s="62"/>
      <c r="OZP249" s="62"/>
      <c r="OZQ249" s="62"/>
      <c r="OZR249" s="62"/>
      <c r="OZS249" s="325"/>
      <c r="OZT249" s="325"/>
      <c r="OZU249" s="325"/>
      <c r="OZV249" s="325"/>
      <c r="OZW249" s="62"/>
      <c r="OZX249" s="325"/>
      <c r="OZY249" s="325"/>
      <c r="OZZ249" s="325"/>
      <c r="PAA249" s="325"/>
      <c r="PAB249" s="62"/>
      <c r="PAC249" s="325"/>
      <c r="PAD249" s="325"/>
      <c r="PAE249" s="325"/>
      <c r="PAF249" s="325"/>
      <c r="PAG249" s="325"/>
      <c r="PAH249" s="325"/>
      <c r="PAI249" s="325"/>
      <c r="PAJ249" s="325"/>
      <c r="PAK249" s="325"/>
      <c r="PAL249" s="325"/>
      <c r="PAM249" s="325"/>
      <c r="PAN249" s="325"/>
      <c r="PAO249" s="325"/>
      <c r="PAP249" s="325"/>
      <c r="PAQ249" s="325"/>
      <c r="PAR249" s="325"/>
      <c r="PAS249" s="325"/>
      <c r="PAT249" s="324"/>
      <c r="PAU249" s="62"/>
      <c r="PAV249" s="62"/>
      <c r="PAW249" s="62"/>
      <c r="PAX249" s="62"/>
      <c r="PAY249" s="62"/>
      <c r="PAZ249" s="62"/>
      <c r="PBA249" s="62"/>
      <c r="PBB249" s="62"/>
      <c r="PBC249" s="62"/>
      <c r="PBD249" s="62"/>
      <c r="PBE249" s="325"/>
      <c r="PBF249" s="325"/>
      <c r="PBG249" s="325"/>
      <c r="PBH249" s="325"/>
      <c r="PBI249" s="62"/>
      <c r="PBJ249" s="325"/>
      <c r="PBK249" s="325"/>
      <c r="PBL249" s="325"/>
      <c r="PBM249" s="325"/>
      <c r="PBN249" s="62"/>
      <c r="PBO249" s="325"/>
      <c r="PBP249" s="325"/>
      <c r="PBQ249" s="325"/>
      <c r="PBR249" s="325"/>
      <c r="PBS249" s="325"/>
      <c r="PBT249" s="325"/>
      <c r="PBU249" s="325"/>
      <c r="PBV249" s="325"/>
      <c r="PBW249" s="325"/>
      <c r="PBX249" s="325"/>
      <c r="PBY249" s="325"/>
      <c r="PBZ249" s="325"/>
      <c r="PCA249" s="325"/>
      <c r="PCB249" s="325"/>
      <c r="PCC249" s="325"/>
      <c r="PCD249" s="325"/>
      <c r="PCE249" s="325"/>
      <c r="PCF249" s="324"/>
      <c r="PCG249" s="62"/>
      <c r="PCH249" s="62"/>
      <c r="PCI249" s="62"/>
      <c r="PCJ249" s="62"/>
      <c r="PCK249" s="62"/>
      <c r="PCL249" s="62"/>
      <c r="PCM249" s="62"/>
      <c r="PCN249" s="62"/>
      <c r="PCO249" s="62"/>
      <c r="PCP249" s="62"/>
      <c r="PCQ249" s="325"/>
      <c r="PCR249" s="325"/>
      <c r="PCS249" s="325"/>
      <c r="PCT249" s="325"/>
      <c r="PCU249" s="62"/>
      <c r="PCV249" s="325"/>
      <c r="PCW249" s="325"/>
      <c r="PCX249" s="325"/>
      <c r="PCY249" s="325"/>
      <c r="PCZ249" s="62"/>
      <c r="PDA249" s="325"/>
      <c r="PDB249" s="325"/>
      <c r="PDC249" s="325"/>
      <c r="PDD249" s="325"/>
      <c r="PDE249" s="325"/>
      <c r="PDF249" s="325"/>
      <c r="PDG249" s="325"/>
      <c r="PDH249" s="325"/>
      <c r="PDI249" s="325"/>
      <c r="PDJ249" s="325"/>
      <c r="PDK249" s="325"/>
      <c r="PDL249" s="325"/>
      <c r="PDM249" s="325"/>
      <c r="PDN249" s="325"/>
      <c r="PDO249" s="325"/>
      <c r="PDP249" s="325"/>
      <c r="PDQ249" s="325"/>
      <c r="PDR249" s="324"/>
      <c r="PDS249" s="62"/>
      <c r="PDT249" s="62"/>
      <c r="PDU249" s="62"/>
      <c r="PDV249" s="62"/>
      <c r="PDW249" s="62"/>
      <c r="PDX249" s="62"/>
      <c r="PDY249" s="62"/>
      <c r="PDZ249" s="62"/>
      <c r="PEA249" s="62"/>
      <c r="PEB249" s="62"/>
      <c r="PEC249" s="325"/>
      <c r="PED249" s="325"/>
      <c r="PEE249" s="325"/>
      <c r="PEF249" s="325"/>
      <c r="PEG249" s="62"/>
      <c r="PEH249" s="325"/>
      <c r="PEI249" s="325"/>
      <c r="PEJ249" s="325"/>
      <c r="PEK249" s="325"/>
      <c r="PEL249" s="62"/>
      <c r="PEM249" s="325"/>
      <c r="PEN249" s="325"/>
      <c r="PEO249" s="325"/>
      <c r="PEP249" s="325"/>
      <c r="PEQ249" s="325"/>
      <c r="PER249" s="325"/>
      <c r="PES249" s="325"/>
      <c r="PET249" s="325"/>
      <c r="PEU249" s="325"/>
      <c r="PEV249" s="325"/>
      <c r="PEW249" s="325"/>
      <c r="PEX249" s="325"/>
      <c r="PEY249" s="325"/>
      <c r="PEZ249" s="325"/>
      <c r="PFA249" s="325"/>
      <c r="PFB249" s="325"/>
      <c r="PFC249" s="325"/>
      <c r="PFD249" s="324"/>
      <c r="PFE249" s="62"/>
      <c r="PFF249" s="62"/>
      <c r="PFG249" s="62"/>
      <c r="PFH249" s="62"/>
      <c r="PFI249" s="62"/>
      <c r="PFJ249" s="62"/>
      <c r="PFK249" s="62"/>
      <c r="PFL249" s="62"/>
      <c r="PFM249" s="62"/>
      <c r="PFN249" s="62"/>
      <c r="PFO249" s="325"/>
      <c r="PFP249" s="325"/>
      <c r="PFQ249" s="325"/>
      <c r="PFR249" s="325"/>
      <c r="PFS249" s="62"/>
      <c r="PFT249" s="325"/>
      <c r="PFU249" s="325"/>
      <c r="PFV249" s="325"/>
      <c r="PFW249" s="325"/>
      <c r="PFX249" s="62"/>
      <c r="PFY249" s="325"/>
      <c r="PFZ249" s="325"/>
      <c r="PGA249" s="325"/>
      <c r="PGB249" s="325"/>
      <c r="PGC249" s="325"/>
      <c r="PGD249" s="325"/>
      <c r="PGE249" s="325"/>
      <c r="PGF249" s="325"/>
      <c r="PGG249" s="325"/>
      <c r="PGH249" s="325"/>
      <c r="PGI249" s="325"/>
      <c r="PGJ249" s="325"/>
      <c r="PGK249" s="325"/>
      <c r="PGL249" s="325"/>
      <c r="PGM249" s="325"/>
      <c r="PGN249" s="325"/>
      <c r="PGO249" s="325"/>
      <c r="PGP249" s="324"/>
      <c r="PGQ249" s="62"/>
      <c r="PGR249" s="62"/>
      <c r="PGS249" s="62"/>
      <c r="PGT249" s="62"/>
      <c r="PGU249" s="62"/>
      <c r="PGV249" s="62"/>
      <c r="PGW249" s="62"/>
      <c r="PGX249" s="62"/>
      <c r="PGY249" s="62"/>
      <c r="PGZ249" s="62"/>
      <c r="PHA249" s="325"/>
      <c r="PHB249" s="325"/>
      <c r="PHC249" s="325"/>
      <c r="PHD249" s="325"/>
      <c r="PHE249" s="62"/>
      <c r="PHF249" s="325"/>
      <c r="PHG249" s="325"/>
      <c r="PHH249" s="325"/>
      <c r="PHI249" s="325"/>
      <c r="PHJ249" s="62"/>
      <c r="PHK249" s="325"/>
      <c r="PHL249" s="325"/>
      <c r="PHM249" s="325"/>
      <c r="PHN249" s="325"/>
      <c r="PHO249" s="325"/>
      <c r="PHP249" s="325"/>
      <c r="PHQ249" s="325"/>
      <c r="PHR249" s="325"/>
      <c r="PHS249" s="325"/>
      <c r="PHT249" s="325"/>
      <c r="PHU249" s="325"/>
      <c r="PHV249" s="325"/>
      <c r="PHW249" s="325"/>
      <c r="PHX249" s="325"/>
      <c r="PHY249" s="325"/>
      <c r="PHZ249" s="325"/>
      <c r="PIA249" s="325"/>
      <c r="PIB249" s="324"/>
      <c r="PIC249" s="62"/>
      <c r="PID249" s="62"/>
      <c r="PIE249" s="62"/>
      <c r="PIF249" s="62"/>
      <c r="PIG249" s="62"/>
      <c r="PIH249" s="62"/>
      <c r="PII249" s="62"/>
      <c r="PIJ249" s="62"/>
      <c r="PIK249" s="62"/>
      <c r="PIL249" s="62"/>
      <c r="PIM249" s="325"/>
      <c r="PIN249" s="325"/>
      <c r="PIO249" s="325"/>
      <c r="PIP249" s="325"/>
      <c r="PIQ249" s="62"/>
      <c r="PIR249" s="325"/>
      <c r="PIS249" s="325"/>
      <c r="PIT249" s="325"/>
      <c r="PIU249" s="325"/>
      <c r="PIV249" s="62"/>
      <c r="PIW249" s="325"/>
      <c r="PIX249" s="325"/>
      <c r="PIY249" s="325"/>
      <c r="PIZ249" s="325"/>
      <c r="PJA249" s="325"/>
      <c r="PJB249" s="325"/>
      <c r="PJC249" s="325"/>
      <c r="PJD249" s="325"/>
      <c r="PJE249" s="325"/>
      <c r="PJF249" s="325"/>
      <c r="PJG249" s="325"/>
      <c r="PJH249" s="325"/>
      <c r="PJI249" s="325"/>
      <c r="PJJ249" s="325"/>
      <c r="PJK249" s="325"/>
      <c r="PJL249" s="325"/>
      <c r="PJM249" s="325"/>
      <c r="PJN249" s="324"/>
      <c r="PJO249" s="62"/>
      <c r="PJP249" s="62"/>
      <c r="PJQ249" s="62"/>
      <c r="PJR249" s="62"/>
      <c r="PJS249" s="62"/>
      <c r="PJT249" s="62"/>
      <c r="PJU249" s="62"/>
      <c r="PJV249" s="62"/>
      <c r="PJW249" s="62"/>
      <c r="PJX249" s="62"/>
      <c r="PJY249" s="325"/>
      <c r="PJZ249" s="325"/>
      <c r="PKA249" s="325"/>
      <c r="PKB249" s="325"/>
      <c r="PKC249" s="62"/>
      <c r="PKD249" s="325"/>
      <c r="PKE249" s="325"/>
      <c r="PKF249" s="325"/>
      <c r="PKG249" s="325"/>
      <c r="PKH249" s="62"/>
      <c r="PKI249" s="325"/>
      <c r="PKJ249" s="325"/>
      <c r="PKK249" s="325"/>
      <c r="PKL249" s="325"/>
      <c r="PKM249" s="325"/>
      <c r="PKN249" s="325"/>
      <c r="PKO249" s="325"/>
      <c r="PKP249" s="325"/>
      <c r="PKQ249" s="325"/>
      <c r="PKR249" s="325"/>
      <c r="PKS249" s="325"/>
      <c r="PKT249" s="325"/>
      <c r="PKU249" s="325"/>
      <c r="PKV249" s="325"/>
      <c r="PKW249" s="325"/>
      <c r="PKX249" s="325"/>
      <c r="PKY249" s="325"/>
      <c r="PKZ249" s="324"/>
      <c r="PLA249" s="62"/>
      <c r="PLB249" s="62"/>
      <c r="PLC249" s="62"/>
      <c r="PLD249" s="62"/>
      <c r="PLE249" s="62"/>
      <c r="PLF249" s="62"/>
      <c r="PLG249" s="62"/>
      <c r="PLH249" s="62"/>
      <c r="PLI249" s="62"/>
      <c r="PLJ249" s="62"/>
      <c r="PLK249" s="325"/>
      <c r="PLL249" s="325"/>
      <c r="PLM249" s="325"/>
      <c r="PLN249" s="325"/>
      <c r="PLO249" s="62"/>
      <c r="PLP249" s="325"/>
      <c r="PLQ249" s="325"/>
      <c r="PLR249" s="325"/>
      <c r="PLS249" s="325"/>
      <c r="PLT249" s="62"/>
      <c r="PLU249" s="325"/>
      <c r="PLV249" s="325"/>
      <c r="PLW249" s="325"/>
      <c r="PLX249" s="325"/>
      <c r="PLY249" s="325"/>
      <c r="PLZ249" s="325"/>
      <c r="PMA249" s="325"/>
      <c r="PMB249" s="325"/>
      <c r="PMC249" s="325"/>
      <c r="PMD249" s="325"/>
      <c r="PME249" s="325"/>
      <c r="PMF249" s="325"/>
      <c r="PMG249" s="325"/>
      <c r="PMH249" s="325"/>
      <c r="PMI249" s="325"/>
      <c r="PMJ249" s="325"/>
      <c r="PMK249" s="325"/>
      <c r="PML249" s="324"/>
      <c r="PMM249" s="62"/>
      <c r="PMN249" s="62"/>
      <c r="PMO249" s="62"/>
      <c r="PMP249" s="62"/>
      <c r="PMQ249" s="62"/>
      <c r="PMR249" s="62"/>
      <c r="PMS249" s="62"/>
      <c r="PMT249" s="62"/>
      <c r="PMU249" s="62"/>
      <c r="PMV249" s="62"/>
      <c r="PMW249" s="325"/>
      <c r="PMX249" s="325"/>
      <c r="PMY249" s="325"/>
      <c r="PMZ249" s="325"/>
      <c r="PNA249" s="62"/>
      <c r="PNB249" s="325"/>
      <c r="PNC249" s="325"/>
      <c r="PND249" s="325"/>
      <c r="PNE249" s="325"/>
      <c r="PNF249" s="62"/>
      <c r="PNG249" s="325"/>
      <c r="PNH249" s="325"/>
      <c r="PNI249" s="325"/>
      <c r="PNJ249" s="325"/>
      <c r="PNK249" s="325"/>
      <c r="PNL249" s="325"/>
      <c r="PNM249" s="325"/>
      <c r="PNN249" s="325"/>
      <c r="PNO249" s="325"/>
      <c r="PNP249" s="325"/>
      <c r="PNQ249" s="325"/>
      <c r="PNR249" s="325"/>
      <c r="PNS249" s="325"/>
      <c r="PNT249" s="325"/>
      <c r="PNU249" s="325"/>
      <c r="PNV249" s="325"/>
      <c r="PNW249" s="325"/>
      <c r="PNX249" s="324"/>
      <c r="PNY249" s="62"/>
      <c r="PNZ249" s="62"/>
      <c r="POA249" s="62"/>
      <c r="POB249" s="62"/>
      <c r="POC249" s="62"/>
      <c r="POD249" s="62"/>
      <c r="POE249" s="62"/>
      <c r="POF249" s="62"/>
      <c r="POG249" s="62"/>
      <c r="POH249" s="62"/>
      <c r="POI249" s="325"/>
      <c r="POJ249" s="325"/>
      <c r="POK249" s="325"/>
      <c r="POL249" s="325"/>
      <c r="POM249" s="62"/>
      <c r="PON249" s="325"/>
      <c r="POO249" s="325"/>
      <c r="POP249" s="325"/>
      <c r="POQ249" s="325"/>
      <c r="POR249" s="62"/>
      <c r="POS249" s="325"/>
      <c r="POT249" s="325"/>
      <c r="POU249" s="325"/>
      <c r="POV249" s="325"/>
      <c r="POW249" s="325"/>
      <c r="POX249" s="325"/>
      <c r="POY249" s="325"/>
      <c r="POZ249" s="325"/>
      <c r="PPA249" s="325"/>
      <c r="PPB249" s="325"/>
      <c r="PPC249" s="325"/>
      <c r="PPD249" s="325"/>
      <c r="PPE249" s="325"/>
      <c r="PPF249" s="325"/>
      <c r="PPG249" s="325"/>
      <c r="PPH249" s="325"/>
      <c r="PPI249" s="325"/>
      <c r="PPJ249" s="324"/>
      <c r="PPK249" s="62"/>
      <c r="PPL249" s="62"/>
      <c r="PPM249" s="62"/>
      <c r="PPN249" s="62"/>
      <c r="PPO249" s="62"/>
      <c r="PPP249" s="62"/>
      <c r="PPQ249" s="62"/>
      <c r="PPR249" s="62"/>
      <c r="PPS249" s="62"/>
      <c r="PPT249" s="62"/>
      <c r="PPU249" s="325"/>
      <c r="PPV249" s="325"/>
      <c r="PPW249" s="325"/>
      <c r="PPX249" s="325"/>
      <c r="PPY249" s="62"/>
      <c r="PPZ249" s="325"/>
      <c r="PQA249" s="325"/>
      <c r="PQB249" s="325"/>
      <c r="PQC249" s="325"/>
      <c r="PQD249" s="62"/>
      <c r="PQE249" s="325"/>
      <c r="PQF249" s="325"/>
      <c r="PQG249" s="325"/>
      <c r="PQH249" s="325"/>
      <c r="PQI249" s="325"/>
      <c r="PQJ249" s="325"/>
      <c r="PQK249" s="325"/>
      <c r="PQL249" s="325"/>
      <c r="PQM249" s="325"/>
      <c r="PQN249" s="325"/>
      <c r="PQO249" s="325"/>
      <c r="PQP249" s="325"/>
      <c r="PQQ249" s="325"/>
      <c r="PQR249" s="325"/>
      <c r="PQS249" s="325"/>
      <c r="PQT249" s="325"/>
      <c r="PQU249" s="325"/>
      <c r="PQV249" s="324"/>
      <c r="PQW249" s="62"/>
      <c r="PQX249" s="62"/>
      <c r="PQY249" s="62"/>
      <c r="PQZ249" s="62"/>
      <c r="PRA249" s="62"/>
      <c r="PRB249" s="62"/>
      <c r="PRC249" s="62"/>
      <c r="PRD249" s="62"/>
      <c r="PRE249" s="62"/>
      <c r="PRF249" s="62"/>
      <c r="PRG249" s="325"/>
      <c r="PRH249" s="325"/>
      <c r="PRI249" s="325"/>
      <c r="PRJ249" s="325"/>
      <c r="PRK249" s="62"/>
      <c r="PRL249" s="325"/>
      <c r="PRM249" s="325"/>
      <c r="PRN249" s="325"/>
      <c r="PRO249" s="325"/>
      <c r="PRP249" s="62"/>
      <c r="PRQ249" s="325"/>
      <c r="PRR249" s="325"/>
      <c r="PRS249" s="325"/>
      <c r="PRT249" s="325"/>
      <c r="PRU249" s="325"/>
      <c r="PRV249" s="325"/>
      <c r="PRW249" s="325"/>
      <c r="PRX249" s="325"/>
      <c r="PRY249" s="325"/>
      <c r="PRZ249" s="325"/>
      <c r="PSA249" s="325"/>
      <c r="PSB249" s="325"/>
      <c r="PSC249" s="325"/>
      <c r="PSD249" s="325"/>
      <c r="PSE249" s="325"/>
      <c r="PSF249" s="325"/>
      <c r="PSG249" s="325"/>
      <c r="PSH249" s="324"/>
      <c r="PSI249" s="62"/>
      <c r="PSJ249" s="62"/>
      <c r="PSK249" s="62"/>
      <c r="PSL249" s="62"/>
      <c r="PSM249" s="62"/>
      <c r="PSN249" s="62"/>
      <c r="PSO249" s="62"/>
      <c r="PSP249" s="62"/>
      <c r="PSQ249" s="62"/>
      <c r="PSR249" s="62"/>
      <c r="PSS249" s="325"/>
      <c r="PST249" s="325"/>
      <c r="PSU249" s="325"/>
      <c r="PSV249" s="325"/>
      <c r="PSW249" s="62"/>
      <c r="PSX249" s="325"/>
      <c r="PSY249" s="325"/>
      <c r="PSZ249" s="325"/>
      <c r="PTA249" s="325"/>
      <c r="PTB249" s="62"/>
      <c r="PTC249" s="325"/>
      <c r="PTD249" s="325"/>
      <c r="PTE249" s="325"/>
      <c r="PTF249" s="325"/>
      <c r="PTG249" s="325"/>
      <c r="PTH249" s="325"/>
      <c r="PTI249" s="325"/>
      <c r="PTJ249" s="325"/>
      <c r="PTK249" s="325"/>
      <c r="PTL249" s="325"/>
      <c r="PTM249" s="325"/>
      <c r="PTN249" s="325"/>
      <c r="PTO249" s="325"/>
      <c r="PTP249" s="325"/>
      <c r="PTQ249" s="325"/>
      <c r="PTR249" s="325"/>
      <c r="PTS249" s="325"/>
      <c r="PTT249" s="324"/>
      <c r="PTU249" s="62"/>
      <c r="PTV249" s="62"/>
      <c r="PTW249" s="62"/>
      <c r="PTX249" s="62"/>
      <c r="PTY249" s="62"/>
      <c r="PTZ249" s="62"/>
      <c r="PUA249" s="62"/>
      <c r="PUB249" s="62"/>
      <c r="PUC249" s="62"/>
      <c r="PUD249" s="62"/>
      <c r="PUE249" s="325"/>
      <c r="PUF249" s="325"/>
      <c r="PUG249" s="325"/>
      <c r="PUH249" s="325"/>
      <c r="PUI249" s="62"/>
      <c r="PUJ249" s="325"/>
      <c r="PUK249" s="325"/>
      <c r="PUL249" s="325"/>
      <c r="PUM249" s="325"/>
      <c r="PUN249" s="62"/>
      <c r="PUO249" s="325"/>
      <c r="PUP249" s="325"/>
      <c r="PUQ249" s="325"/>
      <c r="PUR249" s="325"/>
      <c r="PUS249" s="325"/>
      <c r="PUT249" s="325"/>
      <c r="PUU249" s="325"/>
      <c r="PUV249" s="325"/>
      <c r="PUW249" s="325"/>
      <c r="PUX249" s="325"/>
      <c r="PUY249" s="325"/>
      <c r="PUZ249" s="325"/>
      <c r="PVA249" s="325"/>
      <c r="PVB249" s="325"/>
      <c r="PVC249" s="325"/>
      <c r="PVD249" s="325"/>
      <c r="PVE249" s="325"/>
      <c r="PVF249" s="324"/>
      <c r="PVG249" s="62"/>
      <c r="PVH249" s="62"/>
      <c r="PVI249" s="62"/>
      <c r="PVJ249" s="62"/>
      <c r="PVK249" s="62"/>
      <c r="PVL249" s="62"/>
      <c r="PVM249" s="62"/>
      <c r="PVN249" s="62"/>
      <c r="PVO249" s="62"/>
      <c r="PVP249" s="62"/>
      <c r="PVQ249" s="325"/>
      <c r="PVR249" s="325"/>
      <c r="PVS249" s="325"/>
      <c r="PVT249" s="325"/>
      <c r="PVU249" s="62"/>
      <c r="PVV249" s="325"/>
      <c r="PVW249" s="325"/>
      <c r="PVX249" s="325"/>
      <c r="PVY249" s="325"/>
      <c r="PVZ249" s="62"/>
      <c r="PWA249" s="325"/>
      <c r="PWB249" s="325"/>
      <c r="PWC249" s="325"/>
      <c r="PWD249" s="325"/>
      <c r="PWE249" s="325"/>
      <c r="PWF249" s="325"/>
      <c r="PWG249" s="325"/>
      <c r="PWH249" s="325"/>
      <c r="PWI249" s="325"/>
      <c r="PWJ249" s="325"/>
      <c r="PWK249" s="325"/>
      <c r="PWL249" s="325"/>
      <c r="PWM249" s="325"/>
      <c r="PWN249" s="325"/>
      <c r="PWO249" s="325"/>
      <c r="PWP249" s="325"/>
      <c r="PWQ249" s="325"/>
      <c r="PWR249" s="324"/>
      <c r="PWS249" s="62"/>
      <c r="PWT249" s="62"/>
      <c r="PWU249" s="62"/>
      <c r="PWV249" s="62"/>
      <c r="PWW249" s="62"/>
      <c r="PWX249" s="62"/>
      <c r="PWY249" s="62"/>
      <c r="PWZ249" s="62"/>
      <c r="PXA249" s="62"/>
      <c r="PXB249" s="62"/>
      <c r="PXC249" s="325"/>
      <c r="PXD249" s="325"/>
      <c r="PXE249" s="325"/>
      <c r="PXF249" s="325"/>
      <c r="PXG249" s="62"/>
      <c r="PXH249" s="325"/>
      <c r="PXI249" s="325"/>
      <c r="PXJ249" s="325"/>
      <c r="PXK249" s="325"/>
      <c r="PXL249" s="62"/>
      <c r="PXM249" s="325"/>
      <c r="PXN249" s="325"/>
      <c r="PXO249" s="325"/>
      <c r="PXP249" s="325"/>
      <c r="PXQ249" s="325"/>
      <c r="PXR249" s="325"/>
      <c r="PXS249" s="325"/>
      <c r="PXT249" s="325"/>
      <c r="PXU249" s="325"/>
      <c r="PXV249" s="325"/>
      <c r="PXW249" s="325"/>
      <c r="PXX249" s="325"/>
      <c r="PXY249" s="325"/>
      <c r="PXZ249" s="325"/>
      <c r="PYA249" s="325"/>
      <c r="PYB249" s="325"/>
      <c r="PYC249" s="325"/>
      <c r="PYD249" s="324"/>
      <c r="PYE249" s="62"/>
      <c r="PYF249" s="62"/>
      <c r="PYG249" s="62"/>
      <c r="PYH249" s="62"/>
      <c r="PYI249" s="62"/>
      <c r="PYJ249" s="62"/>
      <c r="PYK249" s="62"/>
      <c r="PYL249" s="62"/>
      <c r="PYM249" s="62"/>
      <c r="PYN249" s="62"/>
      <c r="PYO249" s="325"/>
      <c r="PYP249" s="325"/>
      <c r="PYQ249" s="325"/>
      <c r="PYR249" s="325"/>
      <c r="PYS249" s="62"/>
      <c r="PYT249" s="325"/>
      <c r="PYU249" s="325"/>
      <c r="PYV249" s="325"/>
      <c r="PYW249" s="325"/>
      <c r="PYX249" s="62"/>
      <c r="PYY249" s="325"/>
      <c r="PYZ249" s="325"/>
      <c r="PZA249" s="325"/>
      <c r="PZB249" s="325"/>
      <c r="PZC249" s="325"/>
      <c r="PZD249" s="325"/>
      <c r="PZE249" s="325"/>
      <c r="PZF249" s="325"/>
      <c r="PZG249" s="325"/>
      <c r="PZH249" s="325"/>
      <c r="PZI249" s="325"/>
      <c r="PZJ249" s="325"/>
      <c r="PZK249" s="325"/>
      <c r="PZL249" s="325"/>
      <c r="PZM249" s="325"/>
      <c r="PZN249" s="325"/>
      <c r="PZO249" s="325"/>
      <c r="PZP249" s="324"/>
      <c r="PZQ249" s="62"/>
      <c r="PZR249" s="62"/>
      <c r="PZS249" s="62"/>
      <c r="PZT249" s="62"/>
      <c r="PZU249" s="62"/>
      <c r="PZV249" s="62"/>
      <c r="PZW249" s="62"/>
      <c r="PZX249" s="62"/>
      <c r="PZY249" s="62"/>
      <c r="PZZ249" s="62"/>
      <c r="QAA249" s="325"/>
      <c r="QAB249" s="325"/>
      <c r="QAC249" s="325"/>
      <c r="QAD249" s="325"/>
      <c r="QAE249" s="62"/>
      <c r="QAF249" s="325"/>
      <c r="QAG249" s="325"/>
      <c r="QAH249" s="325"/>
      <c r="QAI249" s="325"/>
      <c r="QAJ249" s="62"/>
      <c r="QAK249" s="325"/>
      <c r="QAL249" s="325"/>
      <c r="QAM249" s="325"/>
      <c r="QAN249" s="325"/>
      <c r="QAO249" s="325"/>
      <c r="QAP249" s="325"/>
      <c r="QAQ249" s="325"/>
      <c r="QAR249" s="325"/>
      <c r="QAS249" s="325"/>
      <c r="QAT249" s="325"/>
      <c r="QAU249" s="325"/>
      <c r="QAV249" s="325"/>
      <c r="QAW249" s="325"/>
      <c r="QAX249" s="325"/>
      <c r="QAY249" s="325"/>
      <c r="QAZ249" s="325"/>
      <c r="QBA249" s="325"/>
      <c r="QBB249" s="324"/>
      <c r="QBC249" s="62"/>
      <c r="QBD249" s="62"/>
      <c r="QBE249" s="62"/>
      <c r="QBF249" s="62"/>
      <c r="QBG249" s="62"/>
      <c r="QBH249" s="62"/>
      <c r="QBI249" s="62"/>
      <c r="QBJ249" s="62"/>
      <c r="QBK249" s="62"/>
      <c r="QBL249" s="62"/>
      <c r="QBM249" s="325"/>
      <c r="QBN249" s="325"/>
      <c r="QBO249" s="325"/>
      <c r="QBP249" s="325"/>
      <c r="QBQ249" s="62"/>
      <c r="QBR249" s="325"/>
      <c r="QBS249" s="325"/>
      <c r="QBT249" s="325"/>
      <c r="QBU249" s="325"/>
      <c r="QBV249" s="62"/>
      <c r="QBW249" s="325"/>
      <c r="QBX249" s="325"/>
      <c r="QBY249" s="325"/>
      <c r="QBZ249" s="325"/>
      <c r="QCA249" s="325"/>
      <c r="QCB249" s="325"/>
      <c r="QCC249" s="325"/>
      <c r="QCD249" s="325"/>
      <c r="QCE249" s="325"/>
      <c r="QCF249" s="325"/>
      <c r="QCG249" s="325"/>
      <c r="QCH249" s="325"/>
      <c r="QCI249" s="325"/>
      <c r="QCJ249" s="325"/>
      <c r="QCK249" s="325"/>
      <c r="QCL249" s="325"/>
      <c r="QCM249" s="325"/>
      <c r="QCN249" s="324"/>
      <c r="QCO249" s="62"/>
      <c r="QCP249" s="62"/>
      <c r="QCQ249" s="62"/>
      <c r="QCR249" s="62"/>
      <c r="QCS249" s="62"/>
      <c r="QCT249" s="62"/>
      <c r="QCU249" s="62"/>
      <c r="QCV249" s="62"/>
      <c r="QCW249" s="62"/>
      <c r="QCX249" s="62"/>
      <c r="QCY249" s="325"/>
      <c r="QCZ249" s="325"/>
      <c r="QDA249" s="325"/>
      <c r="QDB249" s="325"/>
      <c r="QDC249" s="62"/>
      <c r="QDD249" s="325"/>
      <c r="QDE249" s="325"/>
      <c r="QDF249" s="325"/>
      <c r="QDG249" s="325"/>
      <c r="QDH249" s="62"/>
      <c r="QDI249" s="325"/>
      <c r="QDJ249" s="325"/>
      <c r="QDK249" s="325"/>
      <c r="QDL249" s="325"/>
      <c r="QDM249" s="325"/>
      <c r="QDN249" s="325"/>
      <c r="QDO249" s="325"/>
      <c r="QDP249" s="325"/>
      <c r="QDQ249" s="325"/>
      <c r="QDR249" s="325"/>
      <c r="QDS249" s="325"/>
      <c r="QDT249" s="325"/>
      <c r="QDU249" s="325"/>
      <c r="QDV249" s="325"/>
      <c r="QDW249" s="325"/>
      <c r="QDX249" s="325"/>
      <c r="QDY249" s="325"/>
      <c r="QDZ249" s="324"/>
      <c r="QEA249" s="62"/>
      <c r="QEB249" s="62"/>
      <c r="QEC249" s="62"/>
      <c r="QED249" s="62"/>
      <c r="QEE249" s="62"/>
      <c r="QEF249" s="62"/>
      <c r="QEG249" s="62"/>
      <c r="QEH249" s="62"/>
      <c r="QEI249" s="62"/>
      <c r="QEJ249" s="62"/>
      <c r="QEK249" s="325"/>
      <c r="QEL249" s="325"/>
      <c r="QEM249" s="325"/>
      <c r="QEN249" s="325"/>
      <c r="QEO249" s="62"/>
      <c r="QEP249" s="325"/>
      <c r="QEQ249" s="325"/>
      <c r="QER249" s="325"/>
      <c r="QES249" s="325"/>
      <c r="QET249" s="62"/>
      <c r="QEU249" s="325"/>
      <c r="QEV249" s="325"/>
      <c r="QEW249" s="325"/>
      <c r="QEX249" s="325"/>
      <c r="QEY249" s="325"/>
      <c r="QEZ249" s="325"/>
      <c r="QFA249" s="325"/>
      <c r="QFB249" s="325"/>
      <c r="QFC249" s="325"/>
      <c r="QFD249" s="325"/>
      <c r="QFE249" s="325"/>
      <c r="QFF249" s="325"/>
      <c r="QFG249" s="325"/>
      <c r="QFH249" s="325"/>
      <c r="QFI249" s="325"/>
      <c r="QFJ249" s="325"/>
      <c r="QFK249" s="325"/>
      <c r="QFL249" s="324"/>
      <c r="QFM249" s="62"/>
      <c r="QFN249" s="62"/>
      <c r="QFO249" s="62"/>
      <c r="QFP249" s="62"/>
      <c r="QFQ249" s="62"/>
      <c r="QFR249" s="62"/>
      <c r="QFS249" s="62"/>
      <c r="QFT249" s="62"/>
      <c r="QFU249" s="62"/>
      <c r="QFV249" s="62"/>
      <c r="QFW249" s="325"/>
      <c r="QFX249" s="325"/>
      <c r="QFY249" s="325"/>
      <c r="QFZ249" s="325"/>
      <c r="QGA249" s="62"/>
      <c r="QGB249" s="325"/>
      <c r="QGC249" s="325"/>
      <c r="QGD249" s="325"/>
      <c r="QGE249" s="325"/>
      <c r="QGF249" s="62"/>
      <c r="QGG249" s="325"/>
      <c r="QGH249" s="325"/>
      <c r="QGI249" s="325"/>
      <c r="QGJ249" s="325"/>
      <c r="QGK249" s="325"/>
      <c r="QGL249" s="325"/>
      <c r="QGM249" s="325"/>
      <c r="QGN249" s="325"/>
      <c r="QGO249" s="325"/>
      <c r="QGP249" s="325"/>
      <c r="QGQ249" s="325"/>
      <c r="QGR249" s="325"/>
      <c r="QGS249" s="325"/>
      <c r="QGT249" s="325"/>
      <c r="QGU249" s="325"/>
      <c r="QGV249" s="325"/>
      <c r="QGW249" s="325"/>
      <c r="QGX249" s="324"/>
      <c r="QGY249" s="62"/>
      <c r="QGZ249" s="62"/>
      <c r="QHA249" s="62"/>
      <c r="QHB249" s="62"/>
      <c r="QHC249" s="62"/>
      <c r="QHD249" s="62"/>
      <c r="QHE249" s="62"/>
      <c r="QHF249" s="62"/>
      <c r="QHG249" s="62"/>
      <c r="QHH249" s="62"/>
      <c r="QHI249" s="325"/>
      <c r="QHJ249" s="325"/>
      <c r="QHK249" s="325"/>
      <c r="QHL249" s="325"/>
      <c r="QHM249" s="62"/>
      <c r="QHN249" s="325"/>
      <c r="QHO249" s="325"/>
      <c r="QHP249" s="325"/>
      <c r="QHQ249" s="325"/>
      <c r="QHR249" s="62"/>
      <c r="QHS249" s="325"/>
      <c r="QHT249" s="325"/>
      <c r="QHU249" s="325"/>
      <c r="QHV249" s="325"/>
      <c r="QHW249" s="325"/>
      <c r="QHX249" s="325"/>
      <c r="QHY249" s="325"/>
      <c r="QHZ249" s="325"/>
      <c r="QIA249" s="325"/>
      <c r="QIB249" s="325"/>
      <c r="QIC249" s="325"/>
      <c r="QID249" s="325"/>
      <c r="QIE249" s="325"/>
      <c r="QIF249" s="325"/>
      <c r="QIG249" s="325"/>
      <c r="QIH249" s="325"/>
      <c r="QII249" s="325"/>
      <c r="QIJ249" s="324"/>
      <c r="QIK249" s="62"/>
      <c r="QIL249" s="62"/>
      <c r="QIM249" s="62"/>
      <c r="QIN249" s="62"/>
      <c r="QIO249" s="62"/>
      <c r="QIP249" s="62"/>
      <c r="QIQ249" s="62"/>
      <c r="QIR249" s="62"/>
      <c r="QIS249" s="62"/>
      <c r="QIT249" s="62"/>
      <c r="QIU249" s="325"/>
      <c r="QIV249" s="325"/>
      <c r="QIW249" s="325"/>
      <c r="QIX249" s="325"/>
      <c r="QIY249" s="62"/>
      <c r="QIZ249" s="325"/>
      <c r="QJA249" s="325"/>
      <c r="QJB249" s="325"/>
      <c r="QJC249" s="325"/>
      <c r="QJD249" s="62"/>
      <c r="QJE249" s="325"/>
      <c r="QJF249" s="325"/>
      <c r="QJG249" s="325"/>
      <c r="QJH249" s="325"/>
      <c r="QJI249" s="325"/>
      <c r="QJJ249" s="325"/>
      <c r="QJK249" s="325"/>
      <c r="QJL249" s="325"/>
      <c r="QJM249" s="325"/>
      <c r="QJN249" s="325"/>
      <c r="QJO249" s="325"/>
      <c r="QJP249" s="325"/>
      <c r="QJQ249" s="325"/>
      <c r="QJR249" s="325"/>
      <c r="QJS249" s="325"/>
      <c r="QJT249" s="325"/>
      <c r="QJU249" s="325"/>
      <c r="QJV249" s="324"/>
      <c r="QJW249" s="62"/>
      <c r="QJX249" s="62"/>
      <c r="QJY249" s="62"/>
      <c r="QJZ249" s="62"/>
      <c r="QKA249" s="62"/>
      <c r="QKB249" s="62"/>
      <c r="QKC249" s="62"/>
      <c r="QKD249" s="62"/>
      <c r="QKE249" s="62"/>
      <c r="QKF249" s="62"/>
      <c r="QKG249" s="325"/>
      <c r="QKH249" s="325"/>
      <c r="QKI249" s="325"/>
      <c r="QKJ249" s="325"/>
      <c r="QKK249" s="62"/>
      <c r="QKL249" s="325"/>
      <c r="QKM249" s="325"/>
      <c r="QKN249" s="325"/>
      <c r="QKO249" s="325"/>
      <c r="QKP249" s="62"/>
      <c r="QKQ249" s="325"/>
      <c r="QKR249" s="325"/>
      <c r="QKS249" s="325"/>
      <c r="QKT249" s="325"/>
      <c r="QKU249" s="325"/>
      <c r="QKV249" s="325"/>
      <c r="QKW249" s="325"/>
      <c r="QKX249" s="325"/>
      <c r="QKY249" s="325"/>
      <c r="QKZ249" s="325"/>
      <c r="QLA249" s="325"/>
      <c r="QLB249" s="325"/>
      <c r="QLC249" s="325"/>
      <c r="QLD249" s="325"/>
      <c r="QLE249" s="325"/>
      <c r="QLF249" s="325"/>
      <c r="QLG249" s="325"/>
      <c r="QLH249" s="324"/>
      <c r="QLI249" s="62"/>
      <c r="QLJ249" s="62"/>
      <c r="QLK249" s="62"/>
      <c r="QLL249" s="62"/>
      <c r="QLM249" s="62"/>
      <c r="QLN249" s="62"/>
      <c r="QLO249" s="62"/>
      <c r="QLP249" s="62"/>
      <c r="QLQ249" s="62"/>
      <c r="QLR249" s="62"/>
      <c r="QLS249" s="325"/>
      <c r="QLT249" s="325"/>
      <c r="QLU249" s="325"/>
      <c r="QLV249" s="325"/>
      <c r="QLW249" s="62"/>
      <c r="QLX249" s="325"/>
      <c r="QLY249" s="325"/>
      <c r="QLZ249" s="325"/>
      <c r="QMA249" s="325"/>
      <c r="QMB249" s="62"/>
      <c r="QMC249" s="325"/>
      <c r="QMD249" s="325"/>
      <c r="QME249" s="325"/>
      <c r="QMF249" s="325"/>
      <c r="QMG249" s="325"/>
      <c r="QMH249" s="325"/>
      <c r="QMI249" s="325"/>
      <c r="QMJ249" s="325"/>
      <c r="QMK249" s="325"/>
      <c r="QML249" s="325"/>
      <c r="QMM249" s="325"/>
      <c r="QMN249" s="325"/>
      <c r="QMO249" s="325"/>
      <c r="QMP249" s="325"/>
      <c r="QMQ249" s="325"/>
      <c r="QMR249" s="325"/>
      <c r="QMS249" s="325"/>
      <c r="QMT249" s="324"/>
      <c r="QMU249" s="62"/>
      <c r="QMV249" s="62"/>
      <c r="QMW249" s="62"/>
      <c r="QMX249" s="62"/>
      <c r="QMY249" s="62"/>
      <c r="QMZ249" s="62"/>
      <c r="QNA249" s="62"/>
      <c r="QNB249" s="62"/>
      <c r="QNC249" s="62"/>
      <c r="QND249" s="62"/>
      <c r="QNE249" s="325"/>
      <c r="QNF249" s="325"/>
      <c r="QNG249" s="325"/>
      <c r="QNH249" s="325"/>
      <c r="QNI249" s="62"/>
      <c r="QNJ249" s="325"/>
      <c r="QNK249" s="325"/>
      <c r="QNL249" s="325"/>
      <c r="QNM249" s="325"/>
      <c r="QNN249" s="62"/>
      <c r="QNO249" s="325"/>
      <c r="QNP249" s="325"/>
      <c r="QNQ249" s="325"/>
      <c r="QNR249" s="325"/>
      <c r="QNS249" s="325"/>
      <c r="QNT249" s="325"/>
      <c r="QNU249" s="325"/>
      <c r="QNV249" s="325"/>
      <c r="QNW249" s="325"/>
      <c r="QNX249" s="325"/>
      <c r="QNY249" s="325"/>
      <c r="QNZ249" s="325"/>
      <c r="QOA249" s="325"/>
      <c r="QOB249" s="325"/>
      <c r="QOC249" s="325"/>
      <c r="QOD249" s="325"/>
      <c r="QOE249" s="325"/>
      <c r="QOF249" s="324"/>
      <c r="QOG249" s="62"/>
      <c r="QOH249" s="62"/>
      <c r="QOI249" s="62"/>
      <c r="QOJ249" s="62"/>
      <c r="QOK249" s="62"/>
      <c r="QOL249" s="62"/>
      <c r="QOM249" s="62"/>
      <c r="QON249" s="62"/>
      <c r="QOO249" s="62"/>
      <c r="QOP249" s="62"/>
      <c r="QOQ249" s="325"/>
      <c r="QOR249" s="325"/>
      <c r="QOS249" s="325"/>
      <c r="QOT249" s="325"/>
      <c r="QOU249" s="62"/>
      <c r="QOV249" s="325"/>
      <c r="QOW249" s="325"/>
      <c r="QOX249" s="325"/>
      <c r="QOY249" s="325"/>
      <c r="QOZ249" s="62"/>
      <c r="QPA249" s="325"/>
      <c r="QPB249" s="325"/>
      <c r="QPC249" s="325"/>
      <c r="QPD249" s="325"/>
      <c r="QPE249" s="325"/>
      <c r="QPF249" s="325"/>
      <c r="QPG249" s="325"/>
      <c r="QPH249" s="325"/>
      <c r="QPI249" s="325"/>
      <c r="QPJ249" s="325"/>
      <c r="QPK249" s="325"/>
      <c r="QPL249" s="325"/>
      <c r="QPM249" s="325"/>
      <c r="QPN249" s="325"/>
      <c r="QPO249" s="325"/>
      <c r="QPP249" s="325"/>
      <c r="QPQ249" s="325"/>
      <c r="QPR249" s="324"/>
      <c r="QPS249" s="62"/>
      <c r="QPT249" s="62"/>
      <c r="QPU249" s="62"/>
      <c r="QPV249" s="62"/>
      <c r="QPW249" s="62"/>
      <c r="QPX249" s="62"/>
      <c r="QPY249" s="62"/>
      <c r="QPZ249" s="62"/>
      <c r="QQA249" s="62"/>
      <c r="QQB249" s="62"/>
      <c r="QQC249" s="325"/>
      <c r="QQD249" s="325"/>
      <c r="QQE249" s="325"/>
      <c r="QQF249" s="325"/>
      <c r="QQG249" s="62"/>
      <c r="QQH249" s="325"/>
      <c r="QQI249" s="325"/>
      <c r="QQJ249" s="325"/>
      <c r="QQK249" s="325"/>
      <c r="QQL249" s="62"/>
      <c r="QQM249" s="325"/>
      <c r="QQN249" s="325"/>
      <c r="QQO249" s="325"/>
      <c r="QQP249" s="325"/>
      <c r="QQQ249" s="325"/>
      <c r="QQR249" s="325"/>
      <c r="QQS249" s="325"/>
      <c r="QQT249" s="325"/>
      <c r="QQU249" s="325"/>
      <c r="QQV249" s="325"/>
      <c r="QQW249" s="325"/>
      <c r="QQX249" s="325"/>
      <c r="QQY249" s="325"/>
      <c r="QQZ249" s="325"/>
      <c r="QRA249" s="325"/>
      <c r="QRB249" s="325"/>
      <c r="QRC249" s="325"/>
      <c r="QRD249" s="324"/>
      <c r="QRE249" s="62"/>
      <c r="QRF249" s="62"/>
      <c r="QRG249" s="62"/>
      <c r="QRH249" s="62"/>
      <c r="QRI249" s="62"/>
      <c r="QRJ249" s="62"/>
      <c r="QRK249" s="62"/>
      <c r="QRL249" s="62"/>
      <c r="QRM249" s="62"/>
      <c r="QRN249" s="62"/>
      <c r="QRO249" s="325"/>
      <c r="QRP249" s="325"/>
      <c r="QRQ249" s="325"/>
      <c r="QRR249" s="325"/>
      <c r="QRS249" s="62"/>
      <c r="QRT249" s="325"/>
      <c r="QRU249" s="325"/>
      <c r="QRV249" s="325"/>
      <c r="QRW249" s="325"/>
      <c r="QRX249" s="62"/>
      <c r="QRY249" s="325"/>
      <c r="QRZ249" s="325"/>
      <c r="QSA249" s="325"/>
      <c r="QSB249" s="325"/>
      <c r="QSC249" s="325"/>
      <c r="QSD249" s="325"/>
      <c r="QSE249" s="325"/>
      <c r="QSF249" s="325"/>
      <c r="QSG249" s="325"/>
      <c r="QSH249" s="325"/>
      <c r="QSI249" s="325"/>
      <c r="QSJ249" s="325"/>
      <c r="QSK249" s="325"/>
      <c r="QSL249" s="325"/>
      <c r="QSM249" s="325"/>
      <c r="QSN249" s="325"/>
      <c r="QSO249" s="325"/>
      <c r="QSP249" s="324"/>
      <c r="QSQ249" s="62"/>
      <c r="QSR249" s="62"/>
      <c r="QSS249" s="62"/>
      <c r="QST249" s="62"/>
      <c r="QSU249" s="62"/>
      <c r="QSV249" s="62"/>
      <c r="QSW249" s="62"/>
      <c r="QSX249" s="62"/>
      <c r="QSY249" s="62"/>
      <c r="QSZ249" s="62"/>
      <c r="QTA249" s="325"/>
      <c r="QTB249" s="325"/>
      <c r="QTC249" s="325"/>
      <c r="QTD249" s="325"/>
      <c r="QTE249" s="62"/>
      <c r="QTF249" s="325"/>
      <c r="QTG249" s="325"/>
      <c r="QTH249" s="325"/>
      <c r="QTI249" s="325"/>
      <c r="QTJ249" s="62"/>
      <c r="QTK249" s="325"/>
      <c r="QTL249" s="325"/>
      <c r="QTM249" s="325"/>
      <c r="QTN249" s="325"/>
      <c r="QTO249" s="325"/>
      <c r="QTP249" s="325"/>
      <c r="QTQ249" s="325"/>
      <c r="QTR249" s="325"/>
      <c r="QTS249" s="325"/>
      <c r="QTT249" s="325"/>
      <c r="QTU249" s="325"/>
      <c r="QTV249" s="325"/>
      <c r="QTW249" s="325"/>
      <c r="QTX249" s="325"/>
      <c r="QTY249" s="325"/>
      <c r="QTZ249" s="325"/>
      <c r="QUA249" s="325"/>
      <c r="QUB249" s="324"/>
      <c r="QUC249" s="62"/>
      <c r="QUD249" s="62"/>
      <c r="QUE249" s="62"/>
      <c r="QUF249" s="62"/>
      <c r="QUG249" s="62"/>
      <c r="QUH249" s="62"/>
      <c r="QUI249" s="62"/>
      <c r="QUJ249" s="62"/>
      <c r="QUK249" s="62"/>
      <c r="QUL249" s="62"/>
      <c r="QUM249" s="325"/>
      <c r="QUN249" s="325"/>
      <c r="QUO249" s="325"/>
      <c r="QUP249" s="325"/>
      <c r="QUQ249" s="62"/>
      <c r="QUR249" s="325"/>
      <c r="QUS249" s="325"/>
      <c r="QUT249" s="325"/>
      <c r="QUU249" s="325"/>
      <c r="QUV249" s="62"/>
      <c r="QUW249" s="325"/>
      <c r="QUX249" s="325"/>
      <c r="QUY249" s="325"/>
      <c r="QUZ249" s="325"/>
      <c r="QVA249" s="325"/>
      <c r="QVB249" s="325"/>
      <c r="QVC249" s="325"/>
      <c r="QVD249" s="325"/>
      <c r="QVE249" s="325"/>
      <c r="QVF249" s="325"/>
      <c r="QVG249" s="325"/>
      <c r="QVH249" s="325"/>
      <c r="QVI249" s="325"/>
      <c r="QVJ249" s="325"/>
      <c r="QVK249" s="325"/>
      <c r="QVL249" s="325"/>
      <c r="QVM249" s="325"/>
      <c r="QVN249" s="324"/>
      <c r="QVO249" s="62"/>
      <c r="QVP249" s="62"/>
      <c r="QVQ249" s="62"/>
      <c r="QVR249" s="62"/>
      <c r="QVS249" s="62"/>
      <c r="QVT249" s="62"/>
      <c r="QVU249" s="62"/>
      <c r="QVV249" s="62"/>
      <c r="QVW249" s="62"/>
      <c r="QVX249" s="62"/>
      <c r="QVY249" s="325"/>
      <c r="QVZ249" s="325"/>
      <c r="QWA249" s="325"/>
      <c r="QWB249" s="325"/>
      <c r="QWC249" s="62"/>
      <c r="QWD249" s="325"/>
      <c r="QWE249" s="325"/>
      <c r="QWF249" s="325"/>
      <c r="QWG249" s="325"/>
      <c r="QWH249" s="62"/>
      <c r="QWI249" s="325"/>
      <c r="QWJ249" s="325"/>
      <c r="QWK249" s="325"/>
      <c r="QWL249" s="325"/>
      <c r="QWM249" s="325"/>
      <c r="QWN249" s="325"/>
      <c r="QWO249" s="325"/>
      <c r="QWP249" s="325"/>
      <c r="QWQ249" s="325"/>
      <c r="QWR249" s="325"/>
      <c r="QWS249" s="325"/>
      <c r="QWT249" s="325"/>
      <c r="QWU249" s="325"/>
      <c r="QWV249" s="325"/>
      <c r="QWW249" s="325"/>
      <c r="QWX249" s="325"/>
      <c r="QWY249" s="325"/>
      <c r="QWZ249" s="324"/>
      <c r="QXA249" s="62"/>
      <c r="QXB249" s="62"/>
      <c r="QXC249" s="62"/>
      <c r="QXD249" s="62"/>
      <c r="QXE249" s="62"/>
      <c r="QXF249" s="62"/>
      <c r="QXG249" s="62"/>
      <c r="QXH249" s="62"/>
      <c r="QXI249" s="62"/>
      <c r="QXJ249" s="62"/>
      <c r="QXK249" s="325"/>
      <c r="QXL249" s="325"/>
      <c r="QXM249" s="325"/>
      <c r="QXN249" s="325"/>
      <c r="QXO249" s="62"/>
      <c r="QXP249" s="325"/>
      <c r="QXQ249" s="325"/>
      <c r="QXR249" s="325"/>
      <c r="QXS249" s="325"/>
      <c r="QXT249" s="62"/>
      <c r="QXU249" s="325"/>
      <c r="QXV249" s="325"/>
      <c r="QXW249" s="325"/>
      <c r="QXX249" s="325"/>
      <c r="QXY249" s="325"/>
      <c r="QXZ249" s="325"/>
      <c r="QYA249" s="325"/>
      <c r="QYB249" s="325"/>
      <c r="QYC249" s="325"/>
      <c r="QYD249" s="325"/>
      <c r="QYE249" s="325"/>
      <c r="QYF249" s="325"/>
      <c r="QYG249" s="325"/>
      <c r="QYH249" s="325"/>
      <c r="QYI249" s="325"/>
      <c r="QYJ249" s="325"/>
      <c r="QYK249" s="325"/>
      <c r="QYL249" s="324"/>
      <c r="QYM249" s="62"/>
      <c r="QYN249" s="62"/>
      <c r="QYO249" s="62"/>
      <c r="QYP249" s="62"/>
      <c r="QYQ249" s="62"/>
      <c r="QYR249" s="62"/>
      <c r="QYS249" s="62"/>
      <c r="QYT249" s="62"/>
      <c r="QYU249" s="62"/>
      <c r="QYV249" s="62"/>
      <c r="QYW249" s="325"/>
      <c r="QYX249" s="325"/>
      <c r="QYY249" s="325"/>
      <c r="QYZ249" s="325"/>
      <c r="QZA249" s="62"/>
      <c r="QZB249" s="325"/>
      <c r="QZC249" s="325"/>
      <c r="QZD249" s="325"/>
      <c r="QZE249" s="325"/>
      <c r="QZF249" s="62"/>
      <c r="QZG249" s="325"/>
      <c r="QZH249" s="325"/>
      <c r="QZI249" s="325"/>
      <c r="QZJ249" s="325"/>
      <c r="QZK249" s="325"/>
      <c r="QZL249" s="325"/>
      <c r="QZM249" s="325"/>
      <c r="QZN249" s="325"/>
      <c r="QZO249" s="325"/>
      <c r="QZP249" s="325"/>
      <c r="QZQ249" s="325"/>
      <c r="QZR249" s="325"/>
      <c r="QZS249" s="325"/>
      <c r="QZT249" s="325"/>
      <c r="QZU249" s="325"/>
      <c r="QZV249" s="325"/>
      <c r="QZW249" s="325"/>
      <c r="QZX249" s="324"/>
      <c r="QZY249" s="62"/>
      <c r="QZZ249" s="62"/>
      <c r="RAA249" s="62"/>
      <c r="RAB249" s="62"/>
      <c r="RAC249" s="62"/>
      <c r="RAD249" s="62"/>
      <c r="RAE249" s="62"/>
      <c r="RAF249" s="62"/>
      <c r="RAG249" s="62"/>
      <c r="RAH249" s="62"/>
      <c r="RAI249" s="325"/>
      <c r="RAJ249" s="325"/>
      <c r="RAK249" s="325"/>
      <c r="RAL249" s="325"/>
      <c r="RAM249" s="62"/>
      <c r="RAN249" s="325"/>
      <c r="RAO249" s="325"/>
      <c r="RAP249" s="325"/>
      <c r="RAQ249" s="325"/>
      <c r="RAR249" s="62"/>
      <c r="RAS249" s="325"/>
      <c r="RAT249" s="325"/>
      <c r="RAU249" s="325"/>
      <c r="RAV249" s="325"/>
      <c r="RAW249" s="325"/>
      <c r="RAX249" s="325"/>
      <c r="RAY249" s="325"/>
      <c r="RAZ249" s="325"/>
      <c r="RBA249" s="325"/>
      <c r="RBB249" s="325"/>
      <c r="RBC249" s="325"/>
      <c r="RBD249" s="325"/>
      <c r="RBE249" s="325"/>
      <c r="RBF249" s="325"/>
      <c r="RBG249" s="325"/>
      <c r="RBH249" s="325"/>
      <c r="RBI249" s="325"/>
      <c r="RBJ249" s="324"/>
      <c r="RBK249" s="62"/>
      <c r="RBL249" s="62"/>
      <c r="RBM249" s="62"/>
      <c r="RBN249" s="62"/>
      <c r="RBO249" s="62"/>
      <c r="RBP249" s="62"/>
      <c r="RBQ249" s="62"/>
      <c r="RBR249" s="62"/>
      <c r="RBS249" s="62"/>
      <c r="RBT249" s="62"/>
      <c r="RBU249" s="325"/>
      <c r="RBV249" s="325"/>
      <c r="RBW249" s="325"/>
      <c r="RBX249" s="325"/>
      <c r="RBY249" s="62"/>
      <c r="RBZ249" s="325"/>
      <c r="RCA249" s="325"/>
      <c r="RCB249" s="325"/>
      <c r="RCC249" s="325"/>
      <c r="RCD249" s="62"/>
      <c r="RCE249" s="325"/>
      <c r="RCF249" s="325"/>
      <c r="RCG249" s="325"/>
      <c r="RCH249" s="325"/>
      <c r="RCI249" s="325"/>
      <c r="RCJ249" s="325"/>
      <c r="RCK249" s="325"/>
      <c r="RCL249" s="325"/>
      <c r="RCM249" s="325"/>
      <c r="RCN249" s="325"/>
      <c r="RCO249" s="325"/>
      <c r="RCP249" s="325"/>
      <c r="RCQ249" s="325"/>
      <c r="RCR249" s="325"/>
      <c r="RCS249" s="325"/>
      <c r="RCT249" s="325"/>
      <c r="RCU249" s="325"/>
      <c r="RCV249" s="324"/>
      <c r="RCW249" s="62"/>
      <c r="RCX249" s="62"/>
      <c r="RCY249" s="62"/>
      <c r="RCZ249" s="62"/>
      <c r="RDA249" s="62"/>
      <c r="RDB249" s="62"/>
      <c r="RDC249" s="62"/>
      <c r="RDD249" s="62"/>
      <c r="RDE249" s="62"/>
      <c r="RDF249" s="62"/>
      <c r="RDG249" s="325"/>
      <c r="RDH249" s="325"/>
      <c r="RDI249" s="325"/>
      <c r="RDJ249" s="325"/>
      <c r="RDK249" s="62"/>
      <c r="RDL249" s="325"/>
      <c r="RDM249" s="325"/>
      <c r="RDN249" s="325"/>
      <c r="RDO249" s="325"/>
      <c r="RDP249" s="62"/>
      <c r="RDQ249" s="325"/>
      <c r="RDR249" s="325"/>
      <c r="RDS249" s="325"/>
      <c r="RDT249" s="325"/>
      <c r="RDU249" s="325"/>
      <c r="RDV249" s="325"/>
      <c r="RDW249" s="325"/>
      <c r="RDX249" s="325"/>
      <c r="RDY249" s="325"/>
      <c r="RDZ249" s="325"/>
      <c r="REA249" s="325"/>
      <c r="REB249" s="325"/>
      <c r="REC249" s="325"/>
      <c r="RED249" s="325"/>
      <c r="REE249" s="325"/>
      <c r="REF249" s="325"/>
      <c r="REG249" s="325"/>
      <c r="REH249" s="324"/>
      <c r="REI249" s="62"/>
      <c r="REJ249" s="62"/>
      <c r="REK249" s="62"/>
      <c r="REL249" s="62"/>
      <c r="REM249" s="62"/>
      <c r="REN249" s="62"/>
      <c r="REO249" s="62"/>
      <c r="REP249" s="62"/>
      <c r="REQ249" s="62"/>
      <c r="RER249" s="62"/>
      <c r="RES249" s="325"/>
      <c r="RET249" s="325"/>
      <c r="REU249" s="325"/>
      <c r="REV249" s="325"/>
      <c r="REW249" s="62"/>
      <c r="REX249" s="325"/>
      <c r="REY249" s="325"/>
      <c r="REZ249" s="325"/>
      <c r="RFA249" s="325"/>
      <c r="RFB249" s="62"/>
      <c r="RFC249" s="325"/>
      <c r="RFD249" s="325"/>
      <c r="RFE249" s="325"/>
      <c r="RFF249" s="325"/>
      <c r="RFG249" s="325"/>
      <c r="RFH249" s="325"/>
      <c r="RFI249" s="325"/>
      <c r="RFJ249" s="325"/>
      <c r="RFK249" s="325"/>
      <c r="RFL249" s="325"/>
      <c r="RFM249" s="325"/>
      <c r="RFN249" s="325"/>
      <c r="RFO249" s="325"/>
      <c r="RFP249" s="325"/>
      <c r="RFQ249" s="325"/>
      <c r="RFR249" s="325"/>
      <c r="RFS249" s="325"/>
      <c r="RFT249" s="324"/>
      <c r="RFU249" s="62"/>
      <c r="RFV249" s="62"/>
      <c r="RFW249" s="62"/>
      <c r="RFX249" s="62"/>
      <c r="RFY249" s="62"/>
      <c r="RFZ249" s="62"/>
      <c r="RGA249" s="62"/>
      <c r="RGB249" s="62"/>
      <c r="RGC249" s="62"/>
      <c r="RGD249" s="62"/>
      <c r="RGE249" s="325"/>
      <c r="RGF249" s="325"/>
      <c r="RGG249" s="325"/>
      <c r="RGH249" s="325"/>
      <c r="RGI249" s="62"/>
      <c r="RGJ249" s="325"/>
      <c r="RGK249" s="325"/>
      <c r="RGL249" s="325"/>
      <c r="RGM249" s="325"/>
      <c r="RGN249" s="62"/>
      <c r="RGO249" s="325"/>
      <c r="RGP249" s="325"/>
      <c r="RGQ249" s="325"/>
      <c r="RGR249" s="325"/>
      <c r="RGS249" s="325"/>
      <c r="RGT249" s="325"/>
      <c r="RGU249" s="325"/>
      <c r="RGV249" s="325"/>
      <c r="RGW249" s="325"/>
      <c r="RGX249" s="325"/>
      <c r="RGY249" s="325"/>
      <c r="RGZ249" s="325"/>
      <c r="RHA249" s="325"/>
      <c r="RHB249" s="325"/>
      <c r="RHC249" s="325"/>
      <c r="RHD249" s="325"/>
      <c r="RHE249" s="325"/>
      <c r="RHF249" s="324"/>
      <c r="RHG249" s="62"/>
      <c r="RHH249" s="62"/>
      <c r="RHI249" s="62"/>
      <c r="RHJ249" s="62"/>
      <c r="RHK249" s="62"/>
      <c r="RHL249" s="62"/>
      <c r="RHM249" s="62"/>
      <c r="RHN249" s="62"/>
      <c r="RHO249" s="62"/>
      <c r="RHP249" s="62"/>
      <c r="RHQ249" s="325"/>
      <c r="RHR249" s="325"/>
      <c r="RHS249" s="325"/>
      <c r="RHT249" s="325"/>
      <c r="RHU249" s="62"/>
      <c r="RHV249" s="325"/>
      <c r="RHW249" s="325"/>
      <c r="RHX249" s="325"/>
      <c r="RHY249" s="325"/>
      <c r="RHZ249" s="62"/>
      <c r="RIA249" s="325"/>
      <c r="RIB249" s="325"/>
      <c r="RIC249" s="325"/>
      <c r="RID249" s="325"/>
      <c r="RIE249" s="325"/>
      <c r="RIF249" s="325"/>
      <c r="RIG249" s="325"/>
      <c r="RIH249" s="325"/>
      <c r="RII249" s="325"/>
      <c r="RIJ249" s="325"/>
      <c r="RIK249" s="325"/>
      <c r="RIL249" s="325"/>
      <c r="RIM249" s="325"/>
      <c r="RIN249" s="325"/>
      <c r="RIO249" s="325"/>
      <c r="RIP249" s="325"/>
      <c r="RIQ249" s="325"/>
      <c r="RIR249" s="324"/>
      <c r="RIS249" s="62"/>
      <c r="RIT249" s="62"/>
      <c r="RIU249" s="62"/>
      <c r="RIV249" s="62"/>
      <c r="RIW249" s="62"/>
      <c r="RIX249" s="62"/>
      <c r="RIY249" s="62"/>
      <c r="RIZ249" s="62"/>
      <c r="RJA249" s="62"/>
      <c r="RJB249" s="62"/>
      <c r="RJC249" s="325"/>
      <c r="RJD249" s="325"/>
      <c r="RJE249" s="325"/>
      <c r="RJF249" s="325"/>
      <c r="RJG249" s="62"/>
      <c r="RJH249" s="325"/>
      <c r="RJI249" s="325"/>
      <c r="RJJ249" s="325"/>
      <c r="RJK249" s="325"/>
      <c r="RJL249" s="62"/>
      <c r="RJM249" s="325"/>
      <c r="RJN249" s="325"/>
      <c r="RJO249" s="325"/>
      <c r="RJP249" s="325"/>
      <c r="RJQ249" s="325"/>
      <c r="RJR249" s="325"/>
      <c r="RJS249" s="325"/>
      <c r="RJT249" s="325"/>
      <c r="RJU249" s="325"/>
      <c r="RJV249" s="325"/>
      <c r="RJW249" s="325"/>
      <c r="RJX249" s="325"/>
      <c r="RJY249" s="325"/>
      <c r="RJZ249" s="325"/>
      <c r="RKA249" s="325"/>
      <c r="RKB249" s="325"/>
      <c r="RKC249" s="325"/>
      <c r="RKD249" s="324"/>
      <c r="RKE249" s="62"/>
      <c r="RKF249" s="62"/>
      <c r="RKG249" s="62"/>
      <c r="RKH249" s="62"/>
      <c r="RKI249" s="62"/>
      <c r="RKJ249" s="62"/>
      <c r="RKK249" s="62"/>
      <c r="RKL249" s="62"/>
      <c r="RKM249" s="62"/>
      <c r="RKN249" s="62"/>
      <c r="RKO249" s="325"/>
      <c r="RKP249" s="325"/>
      <c r="RKQ249" s="325"/>
      <c r="RKR249" s="325"/>
      <c r="RKS249" s="62"/>
      <c r="RKT249" s="325"/>
      <c r="RKU249" s="325"/>
      <c r="RKV249" s="325"/>
      <c r="RKW249" s="325"/>
      <c r="RKX249" s="62"/>
      <c r="RKY249" s="325"/>
      <c r="RKZ249" s="325"/>
      <c r="RLA249" s="325"/>
      <c r="RLB249" s="325"/>
      <c r="RLC249" s="325"/>
      <c r="RLD249" s="325"/>
      <c r="RLE249" s="325"/>
      <c r="RLF249" s="325"/>
      <c r="RLG249" s="325"/>
      <c r="RLH249" s="325"/>
      <c r="RLI249" s="325"/>
      <c r="RLJ249" s="325"/>
      <c r="RLK249" s="325"/>
      <c r="RLL249" s="325"/>
      <c r="RLM249" s="325"/>
      <c r="RLN249" s="325"/>
      <c r="RLO249" s="325"/>
      <c r="RLP249" s="324"/>
      <c r="RLQ249" s="62"/>
      <c r="RLR249" s="62"/>
      <c r="RLS249" s="62"/>
      <c r="RLT249" s="62"/>
      <c r="RLU249" s="62"/>
      <c r="RLV249" s="62"/>
      <c r="RLW249" s="62"/>
      <c r="RLX249" s="62"/>
      <c r="RLY249" s="62"/>
      <c r="RLZ249" s="62"/>
      <c r="RMA249" s="325"/>
      <c r="RMB249" s="325"/>
      <c r="RMC249" s="325"/>
      <c r="RMD249" s="325"/>
      <c r="RME249" s="62"/>
      <c r="RMF249" s="325"/>
      <c r="RMG249" s="325"/>
      <c r="RMH249" s="325"/>
      <c r="RMI249" s="325"/>
      <c r="RMJ249" s="62"/>
      <c r="RMK249" s="325"/>
      <c r="RML249" s="325"/>
      <c r="RMM249" s="325"/>
      <c r="RMN249" s="325"/>
      <c r="RMO249" s="325"/>
      <c r="RMP249" s="325"/>
      <c r="RMQ249" s="325"/>
      <c r="RMR249" s="325"/>
      <c r="RMS249" s="325"/>
      <c r="RMT249" s="325"/>
      <c r="RMU249" s="325"/>
      <c r="RMV249" s="325"/>
      <c r="RMW249" s="325"/>
      <c r="RMX249" s="325"/>
      <c r="RMY249" s="325"/>
      <c r="RMZ249" s="325"/>
      <c r="RNA249" s="325"/>
      <c r="RNB249" s="324"/>
      <c r="RNC249" s="62"/>
      <c r="RND249" s="62"/>
      <c r="RNE249" s="62"/>
      <c r="RNF249" s="62"/>
      <c r="RNG249" s="62"/>
      <c r="RNH249" s="62"/>
      <c r="RNI249" s="62"/>
      <c r="RNJ249" s="62"/>
      <c r="RNK249" s="62"/>
      <c r="RNL249" s="62"/>
      <c r="RNM249" s="325"/>
      <c r="RNN249" s="325"/>
      <c r="RNO249" s="325"/>
      <c r="RNP249" s="325"/>
      <c r="RNQ249" s="62"/>
      <c r="RNR249" s="325"/>
      <c r="RNS249" s="325"/>
      <c r="RNT249" s="325"/>
      <c r="RNU249" s="325"/>
      <c r="RNV249" s="62"/>
      <c r="RNW249" s="325"/>
      <c r="RNX249" s="325"/>
      <c r="RNY249" s="325"/>
      <c r="RNZ249" s="325"/>
      <c r="ROA249" s="325"/>
      <c r="ROB249" s="325"/>
      <c r="ROC249" s="325"/>
      <c r="ROD249" s="325"/>
      <c r="ROE249" s="325"/>
      <c r="ROF249" s="325"/>
      <c r="ROG249" s="325"/>
      <c r="ROH249" s="325"/>
      <c r="ROI249" s="325"/>
      <c r="ROJ249" s="325"/>
      <c r="ROK249" s="325"/>
      <c r="ROL249" s="325"/>
      <c r="ROM249" s="325"/>
      <c r="RON249" s="324"/>
      <c r="ROO249" s="62"/>
      <c r="ROP249" s="62"/>
      <c r="ROQ249" s="62"/>
      <c r="ROR249" s="62"/>
      <c r="ROS249" s="62"/>
      <c r="ROT249" s="62"/>
      <c r="ROU249" s="62"/>
      <c r="ROV249" s="62"/>
      <c r="ROW249" s="62"/>
      <c r="ROX249" s="62"/>
      <c r="ROY249" s="325"/>
      <c r="ROZ249" s="325"/>
      <c r="RPA249" s="325"/>
      <c r="RPB249" s="325"/>
      <c r="RPC249" s="62"/>
      <c r="RPD249" s="325"/>
      <c r="RPE249" s="325"/>
      <c r="RPF249" s="325"/>
      <c r="RPG249" s="325"/>
      <c r="RPH249" s="62"/>
      <c r="RPI249" s="325"/>
      <c r="RPJ249" s="325"/>
      <c r="RPK249" s="325"/>
      <c r="RPL249" s="325"/>
      <c r="RPM249" s="325"/>
      <c r="RPN249" s="325"/>
      <c r="RPO249" s="325"/>
      <c r="RPP249" s="325"/>
      <c r="RPQ249" s="325"/>
      <c r="RPR249" s="325"/>
      <c r="RPS249" s="325"/>
      <c r="RPT249" s="325"/>
      <c r="RPU249" s="325"/>
      <c r="RPV249" s="325"/>
      <c r="RPW249" s="325"/>
      <c r="RPX249" s="325"/>
      <c r="RPY249" s="325"/>
      <c r="RPZ249" s="324"/>
      <c r="RQA249" s="62"/>
      <c r="RQB249" s="62"/>
      <c r="RQC249" s="62"/>
      <c r="RQD249" s="62"/>
      <c r="RQE249" s="62"/>
      <c r="RQF249" s="62"/>
      <c r="RQG249" s="62"/>
      <c r="RQH249" s="62"/>
      <c r="RQI249" s="62"/>
      <c r="RQJ249" s="62"/>
      <c r="RQK249" s="325"/>
      <c r="RQL249" s="325"/>
      <c r="RQM249" s="325"/>
      <c r="RQN249" s="325"/>
      <c r="RQO249" s="62"/>
      <c r="RQP249" s="325"/>
      <c r="RQQ249" s="325"/>
      <c r="RQR249" s="325"/>
      <c r="RQS249" s="325"/>
      <c r="RQT249" s="62"/>
      <c r="RQU249" s="325"/>
      <c r="RQV249" s="325"/>
      <c r="RQW249" s="325"/>
      <c r="RQX249" s="325"/>
      <c r="RQY249" s="325"/>
      <c r="RQZ249" s="325"/>
      <c r="RRA249" s="325"/>
      <c r="RRB249" s="325"/>
      <c r="RRC249" s="325"/>
      <c r="RRD249" s="325"/>
      <c r="RRE249" s="325"/>
      <c r="RRF249" s="325"/>
      <c r="RRG249" s="325"/>
      <c r="RRH249" s="325"/>
      <c r="RRI249" s="325"/>
      <c r="RRJ249" s="325"/>
      <c r="RRK249" s="325"/>
      <c r="RRL249" s="324"/>
      <c r="RRM249" s="62"/>
      <c r="RRN249" s="62"/>
      <c r="RRO249" s="62"/>
      <c r="RRP249" s="62"/>
      <c r="RRQ249" s="62"/>
      <c r="RRR249" s="62"/>
      <c r="RRS249" s="62"/>
      <c r="RRT249" s="62"/>
      <c r="RRU249" s="62"/>
      <c r="RRV249" s="62"/>
      <c r="RRW249" s="325"/>
      <c r="RRX249" s="325"/>
      <c r="RRY249" s="325"/>
      <c r="RRZ249" s="325"/>
      <c r="RSA249" s="62"/>
      <c r="RSB249" s="325"/>
      <c r="RSC249" s="325"/>
      <c r="RSD249" s="325"/>
      <c r="RSE249" s="325"/>
      <c r="RSF249" s="62"/>
      <c r="RSG249" s="325"/>
      <c r="RSH249" s="325"/>
      <c r="RSI249" s="325"/>
      <c r="RSJ249" s="325"/>
      <c r="RSK249" s="325"/>
      <c r="RSL249" s="325"/>
      <c r="RSM249" s="325"/>
      <c r="RSN249" s="325"/>
      <c r="RSO249" s="325"/>
      <c r="RSP249" s="325"/>
      <c r="RSQ249" s="325"/>
      <c r="RSR249" s="325"/>
      <c r="RSS249" s="325"/>
      <c r="RST249" s="325"/>
      <c r="RSU249" s="325"/>
      <c r="RSV249" s="325"/>
      <c r="RSW249" s="325"/>
      <c r="RSX249" s="324"/>
      <c r="RSY249" s="62"/>
      <c r="RSZ249" s="62"/>
      <c r="RTA249" s="62"/>
      <c r="RTB249" s="62"/>
      <c r="RTC249" s="62"/>
      <c r="RTD249" s="62"/>
      <c r="RTE249" s="62"/>
      <c r="RTF249" s="62"/>
      <c r="RTG249" s="62"/>
      <c r="RTH249" s="62"/>
      <c r="RTI249" s="325"/>
      <c r="RTJ249" s="325"/>
      <c r="RTK249" s="325"/>
      <c r="RTL249" s="325"/>
      <c r="RTM249" s="62"/>
      <c r="RTN249" s="325"/>
      <c r="RTO249" s="325"/>
      <c r="RTP249" s="325"/>
      <c r="RTQ249" s="325"/>
      <c r="RTR249" s="62"/>
      <c r="RTS249" s="325"/>
      <c r="RTT249" s="325"/>
      <c r="RTU249" s="325"/>
      <c r="RTV249" s="325"/>
      <c r="RTW249" s="325"/>
      <c r="RTX249" s="325"/>
      <c r="RTY249" s="325"/>
      <c r="RTZ249" s="325"/>
      <c r="RUA249" s="325"/>
      <c r="RUB249" s="325"/>
      <c r="RUC249" s="325"/>
      <c r="RUD249" s="325"/>
      <c r="RUE249" s="325"/>
      <c r="RUF249" s="325"/>
      <c r="RUG249" s="325"/>
      <c r="RUH249" s="325"/>
      <c r="RUI249" s="325"/>
      <c r="RUJ249" s="324"/>
      <c r="RUK249" s="62"/>
      <c r="RUL249" s="62"/>
      <c r="RUM249" s="62"/>
      <c r="RUN249" s="62"/>
      <c r="RUO249" s="62"/>
      <c r="RUP249" s="62"/>
      <c r="RUQ249" s="62"/>
      <c r="RUR249" s="62"/>
      <c r="RUS249" s="62"/>
      <c r="RUT249" s="62"/>
      <c r="RUU249" s="325"/>
      <c r="RUV249" s="325"/>
      <c r="RUW249" s="325"/>
      <c r="RUX249" s="325"/>
      <c r="RUY249" s="62"/>
      <c r="RUZ249" s="325"/>
      <c r="RVA249" s="325"/>
      <c r="RVB249" s="325"/>
      <c r="RVC249" s="325"/>
      <c r="RVD249" s="62"/>
      <c r="RVE249" s="325"/>
      <c r="RVF249" s="325"/>
      <c r="RVG249" s="325"/>
      <c r="RVH249" s="325"/>
      <c r="RVI249" s="325"/>
      <c r="RVJ249" s="325"/>
      <c r="RVK249" s="325"/>
      <c r="RVL249" s="325"/>
      <c r="RVM249" s="325"/>
      <c r="RVN249" s="325"/>
      <c r="RVO249" s="325"/>
      <c r="RVP249" s="325"/>
      <c r="RVQ249" s="325"/>
      <c r="RVR249" s="325"/>
      <c r="RVS249" s="325"/>
      <c r="RVT249" s="325"/>
      <c r="RVU249" s="325"/>
      <c r="RVV249" s="324"/>
      <c r="RVW249" s="62"/>
      <c r="RVX249" s="62"/>
      <c r="RVY249" s="62"/>
      <c r="RVZ249" s="62"/>
      <c r="RWA249" s="62"/>
      <c r="RWB249" s="62"/>
      <c r="RWC249" s="62"/>
      <c r="RWD249" s="62"/>
      <c r="RWE249" s="62"/>
      <c r="RWF249" s="62"/>
      <c r="RWG249" s="325"/>
      <c r="RWH249" s="325"/>
      <c r="RWI249" s="325"/>
      <c r="RWJ249" s="325"/>
      <c r="RWK249" s="62"/>
      <c r="RWL249" s="325"/>
      <c r="RWM249" s="325"/>
      <c r="RWN249" s="325"/>
      <c r="RWO249" s="325"/>
      <c r="RWP249" s="62"/>
      <c r="RWQ249" s="325"/>
      <c r="RWR249" s="325"/>
      <c r="RWS249" s="325"/>
      <c r="RWT249" s="325"/>
      <c r="RWU249" s="325"/>
      <c r="RWV249" s="325"/>
      <c r="RWW249" s="325"/>
      <c r="RWX249" s="325"/>
      <c r="RWY249" s="325"/>
      <c r="RWZ249" s="325"/>
      <c r="RXA249" s="325"/>
      <c r="RXB249" s="325"/>
      <c r="RXC249" s="325"/>
      <c r="RXD249" s="325"/>
      <c r="RXE249" s="325"/>
      <c r="RXF249" s="325"/>
      <c r="RXG249" s="325"/>
      <c r="RXH249" s="324"/>
      <c r="RXI249" s="62"/>
      <c r="RXJ249" s="62"/>
      <c r="RXK249" s="62"/>
      <c r="RXL249" s="62"/>
      <c r="RXM249" s="62"/>
      <c r="RXN249" s="62"/>
      <c r="RXO249" s="62"/>
      <c r="RXP249" s="62"/>
      <c r="RXQ249" s="62"/>
      <c r="RXR249" s="62"/>
      <c r="RXS249" s="325"/>
      <c r="RXT249" s="325"/>
      <c r="RXU249" s="325"/>
      <c r="RXV249" s="325"/>
      <c r="RXW249" s="62"/>
      <c r="RXX249" s="325"/>
      <c r="RXY249" s="325"/>
      <c r="RXZ249" s="325"/>
      <c r="RYA249" s="325"/>
      <c r="RYB249" s="62"/>
      <c r="RYC249" s="325"/>
      <c r="RYD249" s="325"/>
      <c r="RYE249" s="325"/>
      <c r="RYF249" s="325"/>
      <c r="RYG249" s="325"/>
      <c r="RYH249" s="325"/>
      <c r="RYI249" s="325"/>
      <c r="RYJ249" s="325"/>
      <c r="RYK249" s="325"/>
      <c r="RYL249" s="325"/>
      <c r="RYM249" s="325"/>
      <c r="RYN249" s="325"/>
      <c r="RYO249" s="325"/>
      <c r="RYP249" s="325"/>
      <c r="RYQ249" s="325"/>
      <c r="RYR249" s="325"/>
      <c r="RYS249" s="325"/>
      <c r="RYT249" s="324"/>
      <c r="RYU249" s="62"/>
      <c r="RYV249" s="62"/>
      <c r="RYW249" s="62"/>
      <c r="RYX249" s="62"/>
      <c r="RYY249" s="62"/>
      <c r="RYZ249" s="62"/>
      <c r="RZA249" s="62"/>
      <c r="RZB249" s="62"/>
      <c r="RZC249" s="62"/>
      <c r="RZD249" s="62"/>
      <c r="RZE249" s="325"/>
      <c r="RZF249" s="325"/>
      <c r="RZG249" s="325"/>
      <c r="RZH249" s="325"/>
      <c r="RZI249" s="62"/>
      <c r="RZJ249" s="325"/>
      <c r="RZK249" s="325"/>
      <c r="RZL249" s="325"/>
      <c r="RZM249" s="325"/>
      <c r="RZN249" s="62"/>
      <c r="RZO249" s="325"/>
      <c r="RZP249" s="325"/>
      <c r="RZQ249" s="325"/>
      <c r="RZR249" s="325"/>
      <c r="RZS249" s="325"/>
      <c r="RZT249" s="325"/>
      <c r="RZU249" s="325"/>
      <c r="RZV249" s="325"/>
      <c r="RZW249" s="325"/>
      <c r="RZX249" s="325"/>
      <c r="RZY249" s="325"/>
      <c r="RZZ249" s="325"/>
      <c r="SAA249" s="325"/>
      <c r="SAB249" s="325"/>
      <c r="SAC249" s="325"/>
      <c r="SAD249" s="325"/>
      <c r="SAE249" s="325"/>
      <c r="SAF249" s="324"/>
      <c r="SAG249" s="62"/>
      <c r="SAH249" s="62"/>
      <c r="SAI249" s="62"/>
      <c r="SAJ249" s="62"/>
      <c r="SAK249" s="62"/>
      <c r="SAL249" s="62"/>
      <c r="SAM249" s="62"/>
      <c r="SAN249" s="62"/>
      <c r="SAO249" s="62"/>
      <c r="SAP249" s="62"/>
      <c r="SAQ249" s="325"/>
      <c r="SAR249" s="325"/>
      <c r="SAS249" s="325"/>
      <c r="SAT249" s="325"/>
      <c r="SAU249" s="62"/>
      <c r="SAV249" s="325"/>
      <c r="SAW249" s="325"/>
      <c r="SAX249" s="325"/>
      <c r="SAY249" s="325"/>
      <c r="SAZ249" s="62"/>
      <c r="SBA249" s="325"/>
      <c r="SBB249" s="325"/>
      <c r="SBC249" s="325"/>
      <c r="SBD249" s="325"/>
      <c r="SBE249" s="325"/>
      <c r="SBF249" s="325"/>
      <c r="SBG249" s="325"/>
      <c r="SBH249" s="325"/>
      <c r="SBI249" s="325"/>
      <c r="SBJ249" s="325"/>
      <c r="SBK249" s="325"/>
      <c r="SBL249" s="325"/>
      <c r="SBM249" s="325"/>
      <c r="SBN249" s="325"/>
      <c r="SBO249" s="325"/>
      <c r="SBP249" s="325"/>
      <c r="SBQ249" s="325"/>
      <c r="SBR249" s="324"/>
      <c r="SBS249" s="62"/>
      <c r="SBT249" s="62"/>
      <c r="SBU249" s="62"/>
      <c r="SBV249" s="62"/>
      <c r="SBW249" s="62"/>
      <c r="SBX249" s="62"/>
      <c r="SBY249" s="62"/>
      <c r="SBZ249" s="62"/>
      <c r="SCA249" s="62"/>
      <c r="SCB249" s="62"/>
      <c r="SCC249" s="325"/>
      <c r="SCD249" s="325"/>
      <c r="SCE249" s="325"/>
      <c r="SCF249" s="325"/>
      <c r="SCG249" s="62"/>
      <c r="SCH249" s="325"/>
      <c r="SCI249" s="325"/>
      <c r="SCJ249" s="325"/>
      <c r="SCK249" s="325"/>
      <c r="SCL249" s="62"/>
      <c r="SCM249" s="325"/>
      <c r="SCN249" s="325"/>
      <c r="SCO249" s="325"/>
      <c r="SCP249" s="325"/>
      <c r="SCQ249" s="325"/>
      <c r="SCR249" s="325"/>
      <c r="SCS249" s="325"/>
      <c r="SCT249" s="325"/>
      <c r="SCU249" s="325"/>
      <c r="SCV249" s="325"/>
      <c r="SCW249" s="325"/>
      <c r="SCX249" s="325"/>
      <c r="SCY249" s="325"/>
      <c r="SCZ249" s="325"/>
      <c r="SDA249" s="325"/>
      <c r="SDB249" s="325"/>
      <c r="SDC249" s="325"/>
      <c r="SDD249" s="324"/>
      <c r="SDE249" s="62"/>
      <c r="SDF249" s="62"/>
      <c r="SDG249" s="62"/>
      <c r="SDH249" s="62"/>
      <c r="SDI249" s="62"/>
      <c r="SDJ249" s="62"/>
      <c r="SDK249" s="62"/>
      <c r="SDL249" s="62"/>
      <c r="SDM249" s="62"/>
      <c r="SDN249" s="62"/>
      <c r="SDO249" s="325"/>
      <c r="SDP249" s="325"/>
      <c r="SDQ249" s="325"/>
      <c r="SDR249" s="325"/>
      <c r="SDS249" s="62"/>
      <c r="SDT249" s="325"/>
      <c r="SDU249" s="325"/>
      <c r="SDV249" s="325"/>
      <c r="SDW249" s="325"/>
      <c r="SDX249" s="62"/>
      <c r="SDY249" s="325"/>
      <c r="SDZ249" s="325"/>
      <c r="SEA249" s="325"/>
      <c r="SEB249" s="325"/>
      <c r="SEC249" s="325"/>
      <c r="SED249" s="325"/>
      <c r="SEE249" s="325"/>
      <c r="SEF249" s="325"/>
      <c r="SEG249" s="325"/>
      <c r="SEH249" s="325"/>
      <c r="SEI249" s="325"/>
      <c r="SEJ249" s="325"/>
      <c r="SEK249" s="325"/>
      <c r="SEL249" s="325"/>
      <c r="SEM249" s="325"/>
      <c r="SEN249" s="325"/>
      <c r="SEO249" s="325"/>
      <c r="SEP249" s="324"/>
      <c r="SEQ249" s="62"/>
      <c r="SER249" s="62"/>
      <c r="SES249" s="62"/>
      <c r="SET249" s="62"/>
      <c r="SEU249" s="62"/>
      <c r="SEV249" s="62"/>
      <c r="SEW249" s="62"/>
      <c r="SEX249" s="62"/>
      <c r="SEY249" s="62"/>
      <c r="SEZ249" s="62"/>
      <c r="SFA249" s="325"/>
      <c r="SFB249" s="325"/>
      <c r="SFC249" s="325"/>
      <c r="SFD249" s="325"/>
      <c r="SFE249" s="62"/>
      <c r="SFF249" s="325"/>
      <c r="SFG249" s="325"/>
      <c r="SFH249" s="325"/>
      <c r="SFI249" s="325"/>
      <c r="SFJ249" s="62"/>
      <c r="SFK249" s="325"/>
      <c r="SFL249" s="325"/>
      <c r="SFM249" s="325"/>
      <c r="SFN249" s="325"/>
      <c r="SFO249" s="325"/>
      <c r="SFP249" s="325"/>
      <c r="SFQ249" s="325"/>
      <c r="SFR249" s="325"/>
      <c r="SFS249" s="325"/>
      <c r="SFT249" s="325"/>
      <c r="SFU249" s="325"/>
      <c r="SFV249" s="325"/>
      <c r="SFW249" s="325"/>
      <c r="SFX249" s="325"/>
      <c r="SFY249" s="325"/>
      <c r="SFZ249" s="325"/>
      <c r="SGA249" s="325"/>
      <c r="SGB249" s="324"/>
      <c r="SGC249" s="62"/>
      <c r="SGD249" s="62"/>
      <c r="SGE249" s="62"/>
      <c r="SGF249" s="62"/>
      <c r="SGG249" s="62"/>
      <c r="SGH249" s="62"/>
      <c r="SGI249" s="62"/>
      <c r="SGJ249" s="62"/>
      <c r="SGK249" s="62"/>
      <c r="SGL249" s="62"/>
      <c r="SGM249" s="325"/>
      <c r="SGN249" s="325"/>
      <c r="SGO249" s="325"/>
      <c r="SGP249" s="325"/>
      <c r="SGQ249" s="62"/>
      <c r="SGR249" s="325"/>
      <c r="SGS249" s="325"/>
      <c r="SGT249" s="325"/>
      <c r="SGU249" s="325"/>
      <c r="SGV249" s="62"/>
      <c r="SGW249" s="325"/>
      <c r="SGX249" s="325"/>
      <c r="SGY249" s="325"/>
      <c r="SGZ249" s="325"/>
      <c r="SHA249" s="325"/>
      <c r="SHB249" s="325"/>
      <c r="SHC249" s="325"/>
      <c r="SHD249" s="325"/>
      <c r="SHE249" s="325"/>
      <c r="SHF249" s="325"/>
      <c r="SHG249" s="325"/>
      <c r="SHH249" s="325"/>
      <c r="SHI249" s="325"/>
      <c r="SHJ249" s="325"/>
      <c r="SHK249" s="325"/>
      <c r="SHL249" s="325"/>
      <c r="SHM249" s="325"/>
      <c r="SHN249" s="324"/>
      <c r="SHO249" s="62"/>
      <c r="SHP249" s="62"/>
      <c r="SHQ249" s="62"/>
      <c r="SHR249" s="62"/>
      <c r="SHS249" s="62"/>
      <c r="SHT249" s="62"/>
      <c r="SHU249" s="62"/>
      <c r="SHV249" s="62"/>
      <c r="SHW249" s="62"/>
      <c r="SHX249" s="62"/>
      <c r="SHY249" s="325"/>
      <c r="SHZ249" s="325"/>
      <c r="SIA249" s="325"/>
      <c r="SIB249" s="325"/>
      <c r="SIC249" s="62"/>
      <c r="SID249" s="325"/>
      <c r="SIE249" s="325"/>
      <c r="SIF249" s="325"/>
      <c r="SIG249" s="325"/>
      <c r="SIH249" s="62"/>
      <c r="SII249" s="325"/>
      <c r="SIJ249" s="325"/>
      <c r="SIK249" s="325"/>
      <c r="SIL249" s="325"/>
      <c r="SIM249" s="325"/>
      <c r="SIN249" s="325"/>
      <c r="SIO249" s="325"/>
      <c r="SIP249" s="325"/>
      <c r="SIQ249" s="325"/>
      <c r="SIR249" s="325"/>
      <c r="SIS249" s="325"/>
      <c r="SIT249" s="325"/>
      <c r="SIU249" s="325"/>
      <c r="SIV249" s="325"/>
      <c r="SIW249" s="325"/>
      <c r="SIX249" s="325"/>
      <c r="SIY249" s="325"/>
      <c r="SIZ249" s="324"/>
      <c r="SJA249" s="62"/>
      <c r="SJB249" s="62"/>
      <c r="SJC249" s="62"/>
      <c r="SJD249" s="62"/>
      <c r="SJE249" s="62"/>
      <c r="SJF249" s="62"/>
      <c r="SJG249" s="62"/>
      <c r="SJH249" s="62"/>
      <c r="SJI249" s="62"/>
      <c r="SJJ249" s="62"/>
      <c r="SJK249" s="325"/>
      <c r="SJL249" s="325"/>
      <c r="SJM249" s="325"/>
      <c r="SJN249" s="325"/>
      <c r="SJO249" s="62"/>
      <c r="SJP249" s="325"/>
      <c r="SJQ249" s="325"/>
      <c r="SJR249" s="325"/>
      <c r="SJS249" s="325"/>
      <c r="SJT249" s="62"/>
      <c r="SJU249" s="325"/>
      <c r="SJV249" s="325"/>
      <c r="SJW249" s="325"/>
      <c r="SJX249" s="325"/>
      <c r="SJY249" s="325"/>
      <c r="SJZ249" s="325"/>
      <c r="SKA249" s="325"/>
      <c r="SKB249" s="325"/>
      <c r="SKC249" s="325"/>
      <c r="SKD249" s="325"/>
      <c r="SKE249" s="325"/>
      <c r="SKF249" s="325"/>
      <c r="SKG249" s="325"/>
      <c r="SKH249" s="325"/>
      <c r="SKI249" s="325"/>
      <c r="SKJ249" s="325"/>
      <c r="SKK249" s="325"/>
      <c r="SKL249" s="324"/>
      <c r="SKM249" s="62"/>
      <c r="SKN249" s="62"/>
      <c r="SKO249" s="62"/>
      <c r="SKP249" s="62"/>
      <c r="SKQ249" s="62"/>
      <c r="SKR249" s="62"/>
      <c r="SKS249" s="62"/>
      <c r="SKT249" s="62"/>
      <c r="SKU249" s="62"/>
      <c r="SKV249" s="62"/>
      <c r="SKW249" s="325"/>
      <c r="SKX249" s="325"/>
      <c r="SKY249" s="325"/>
      <c r="SKZ249" s="325"/>
      <c r="SLA249" s="62"/>
      <c r="SLB249" s="325"/>
      <c r="SLC249" s="325"/>
      <c r="SLD249" s="325"/>
      <c r="SLE249" s="325"/>
      <c r="SLF249" s="62"/>
      <c r="SLG249" s="325"/>
      <c r="SLH249" s="325"/>
      <c r="SLI249" s="325"/>
      <c r="SLJ249" s="325"/>
      <c r="SLK249" s="325"/>
      <c r="SLL249" s="325"/>
      <c r="SLM249" s="325"/>
      <c r="SLN249" s="325"/>
      <c r="SLO249" s="325"/>
      <c r="SLP249" s="325"/>
      <c r="SLQ249" s="325"/>
      <c r="SLR249" s="325"/>
      <c r="SLS249" s="325"/>
      <c r="SLT249" s="325"/>
      <c r="SLU249" s="325"/>
      <c r="SLV249" s="325"/>
      <c r="SLW249" s="325"/>
      <c r="SLX249" s="324"/>
      <c r="SLY249" s="62"/>
      <c r="SLZ249" s="62"/>
      <c r="SMA249" s="62"/>
      <c r="SMB249" s="62"/>
      <c r="SMC249" s="62"/>
      <c r="SMD249" s="62"/>
      <c r="SME249" s="62"/>
      <c r="SMF249" s="62"/>
      <c r="SMG249" s="62"/>
      <c r="SMH249" s="62"/>
      <c r="SMI249" s="325"/>
      <c r="SMJ249" s="325"/>
      <c r="SMK249" s="325"/>
      <c r="SML249" s="325"/>
      <c r="SMM249" s="62"/>
      <c r="SMN249" s="325"/>
      <c r="SMO249" s="325"/>
      <c r="SMP249" s="325"/>
      <c r="SMQ249" s="325"/>
      <c r="SMR249" s="62"/>
      <c r="SMS249" s="325"/>
      <c r="SMT249" s="325"/>
      <c r="SMU249" s="325"/>
      <c r="SMV249" s="325"/>
      <c r="SMW249" s="325"/>
      <c r="SMX249" s="325"/>
      <c r="SMY249" s="325"/>
      <c r="SMZ249" s="325"/>
      <c r="SNA249" s="325"/>
      <c r="SNB249" s="325"/>
      <c r="SNC249" s="325"/>
      <c r="SND249" s="325"/>
      <c r="SNE249" s="325"/>
      <c r="SNF249" s="325"/>
      <c r="SNG249" s="325"/>
      <c r="SNH249" s="325"/>
      <c r="SNI249" s="325"/>
      <c r="SNJ249" s="324"/>
      <c r="SNK249" s="62"/>
      <c r="SNL249" s="62"/>
      <c r="SNM249" s="62"/>
      <c r="SNN249" s="62"/>
      <c r="SNO249" s="62"/>
      <c r="SNP249" s="62"/>
      <c r="SNQ249" s="62"/>
      <c r="SNR249" s="62"/>
      <c r="SNS249" s="62"/>
      <c r="SNT249" s="62"/>
      <c r="SNU249" s="325"/>
      <c r="SNV249" s="325"/>
      <c r="SNW249" s="325"/>
      <c r="SNX249" s="325"/>
      <c r="SNY249" s="62"/>
      <c r="SNZ249" s="325"/>
      <c r="SOA249" s="325"/>
      <c r="SOB249" s="325"/>
      <c r="SOC249" s="325"/>
      <c r="SOD249" s="62"/>
      <c r="SOE249" s="325"/>
      <c r="SOF249" s="325"/>
      <c r="SOG249" s="325"/>
      <c r="SOH249" s="325"/>
      <c r="SOI249" s="325"/>
      <c r="SOJ249" s="325"/>
      <c r="SOK249" s="325"/>
      <c r="SOL249" s="325"/>
      <c r="SOM249" s="325"/>
      <c r="SON249" s="325"/>
      <c r="SOO249" s="325"/>
      <c r="SOP249" s="325"/>
      <c r="SOQ249" s="325"/>
      <c r="SOR249" s="325"/>
      <c r="SOS249" s="325"/>
      <c r="SOT249" s="325"/>
      <c r="SOU249" s="325"/>
      <c r="SOV249" s="324"/>
      <c r="SOW249" s="62"/>
      <c r="SOX249" s="62"/>
      <c r="SOY249" s="62"/>
      <c r="SOZ249" s="62"/>
      <c r="SPA249" s="62"/>
      <c r="SPB249" s="62"/>
      <c r="SPC249" s="62"/>
      <c r="SPD249" s="62"/>
      <c r="SPE249" s="62"/>
      <c r="SPF249" s="62"/>
      <c r="SPG249" s="325"/>
      <c r="SPH249" s="325"/>
      <c r="SPI249" s="325"/>
      <c r="SPJ249" s="325"/>
      <c r="SPK249" s="62"/>
      <c r="SPL249" s="325"/>
      <c r="SPM249" s="325"/>
      <c r="SPN249" s="325"/>
      <c r="SPO249" s="325"/>
      <c r="SPP249" s="62"/>
      <c r="SPQ249" s="325"/>
      <c r="SPR249" s="325"/>
      <c r="SPS249" s="325"/>
      <c r="SPT249" s="325"/>
      <c r="SPU249" s="325"/>
      <c r="SPV249" s="325"/>
      <c r="SPW249" s="325"/>
      <c r="SPX249" s="325"/>
      <c r="SPY249" s="325"/>
      <c r="SPZ249" s="325"/>
      <c r="SQA249" s="325"/>
      <c r="SQB249" s="325"/>
      <c r="SQC249" s="325"/>
      <c r="SQD249" s="325"/>
      <c r="SQE249" s="325"/>
      <c r="SQF249" s="325"/>
      <c r="SQG249" s="325"/>
      <c r="SQH249" s="324"/>
      <c r="SQI249" s="62"/>
      <c r="SQJ249" s="62"/>
      <c r="SQK249" s="62"/>
      <c r="SQL249" s="62"/>
      <c r="SQM249" s="62"/>
      <c r="SQN249" s="62"/>
      <c r="SQO249" s="62"/>
      <c r="SQP249" s="62"/>
      <c r="SQQ249" s="62"/>
      <c r="SQR249" s="62"/>
      <c r="SQS249" s="325"/>
      <c r="SQT249" s="325"/>
      <c r="SQU249" s="325"/>
      <c r="SQV249" s="325"/>
      <c r="SQW249" s="62"/>
      <c r="SQX249" s="325"/>
      <c r="SQY249" s="325"/>
      <c r="SQZ249" s="325"/>
      <c r="SRA249" s="325"/>
      <c r="SRB249" s="62"/>
      <c r="SRC249" s="325"/>
      <c r="SRD249" s="325"/>
      <c r="SRE249" s="325"/>
      <c r="SRF249" s="325"/>
      <c r="SRG249" s="325"/>
      <c r="SRH249" s="325"/>
      <c r="SRI249" s="325"/>
      <c r="SRJ249" s="325"/>
      <c r="SRK249" s="325"/>
      <c r="SRL249" s="325"/>
      <c r="SRM249" s="325"/>
      <c r="SRN249" s="325"/>
      <c r="SRO249" s="325"/>
      <c r="SRP249" s="325"/>
      <c r="SRQ249" s="325"/>
      <c r="SRR249" s="325"/>
      <c r="SRS249" s="325"/>
      <c r="SRT249" s="324"/>
      <c r="SRU249" s="62"/>
      <c r="SRV249" s="62"/>
      <c r="SRW249" s="62"/>
      <c r="SRX249" s="62"/>
      <c r="SRY249" s="62"/>
      <c r="SRZ249" s="62"/>
      <c r="SSA249" s="62"/>
      <c r="SSB249" s="62"/>
      <c r="SSC249" s="62"/>
      <c r="SSD249" s="62"/>
      <c r="SSE249" s="325"/>
      <c r="SSF249" s="325"/>
      <c r="SSG249" s="325"/>
      <c r="SSH249" s="325"/>
      <c r="SSI249" s="62"/>
      <c r="SSJ249" s="325"/>
      <c r="SSK249" s="325"/>
      <c r="SSL249" s="325"/>
      <c r="SSM249" s="325"/>
      <c r="SSN249" s="62"/>
      <c r="SSO249" s="325"/>
      <c r="SSP249" s="325"/>
      <c r="SSQ249" s="325"/>
      <c r="SSR249" s="325"/>
      <c r="SSS249" s="325"/>
      <c r="SST249" s="325"/>
      <c r="SSU249" s="325"/>
      <c r="SSV249" s="325"/>
      <c r="SSW249" s="325"/>
      <c r="SSX249" s="325"/>
      <c r="SSY249" s="325"/>
      <c r="SSZ249" s="325"/>
      <c r="STA249" s="325"/>
      <c r="STB249" s="325"/>
      <c r="STC249" s="325"/>
      <c r="STD249" s="325"/>
      <c r="STE249" s="325"/>
      <c r="STF249" s="324"/>
      <c r="STG249" s="62"/>
      <c r="STH249" s="62"/>
      <c r="STI249" s="62"/>
      <c r="STJ249" s="62"/>
      <c r="STK249" s="62"/>
      <c r="STL249" s="62"/>
      <c r="STM249" s="62"/>
      <c r="STN249" s="62"/>
      <c r="STO249" s="62"/>
      <c r="STP249" s="62"/>
      <c r="STQ249" s="325"/>
      <c r="STR249" s="325"/>
      <c r="STS249" s="325"/>
      <c r="STT249" s="325"/>
      <c r="STU249" s="62"/>
      <c r="STV249" s="325"/>
      <c r="STW249" s="325"/>
      <c r="STX249" s="325"/>
      <c r="STY249" s="325"/>
      <c r="STZ249" s="62"/>
      <c r="SUA249" s="325"/>
      <c r="SUB249" s="325"/>
      <c r="SUC249" s="325"/>
      <c r="SUD249" s="325"/>
      <c r="SUE249" s="325"/>
      <c r="SUF249" s="325"/>
      <c r="SUG249" s="325"/>
      <c r="SUH249" s="325"/>
      <c r="SUI249" s="325"/>
      <c r="SUJ249" s="325"/>
      <c r="SUK249" s="325"/>
      <c r="SUL249" s="325"/>
      <c r="SUM249" s="325"/>
      <c r="SUN249" s="325"/>
      <c r="SUO249" s="325"/>
      <c r="SUP249" s="325"/>
      <c r="SUQ249" s="325"/>
      <c r="SUR249" s="324"/>
      <c r="SUS249" s="62"/>
      <c r="SUT249" s="62"/>
      <c r="SUU249" s="62"/>
      <c r="SUV249" s="62"/>
      <c r="SUW249" s="62"/>
      <c r="SUX249" s="62"/>
      <c r="SUY249" s="62"/>
      <c r="SUZ249" s="62"/>
      <c r="SVA249" s="62"/>
      <c r="SVB249" s="62"/>
      <c r="SVC249" s="325"/>
      <c r="SVD249" s="325"/>
      <c r="SVE249" s="325"/>
      <c r="SVF249" s="325"/>
      <c r="SVG249" s="62"/>
      <c r="SVH249" s="325"/>
      <c r="SVI249" s="325"/>
      <c r="SVJ249" s="325"/>
      <c r="SVK249" s="325"/>
      <c r="SVL249" s="62"/>
      <c r="SVM249" s="325"/>
      <c r="SVN249" s="325"/>
      <c r="SVO249" s="325"/>
      <c r="SVP249" s="325"/>
      <c r="SVQ249" s="325"/>
      <c r="SVR249" s="325"/>
      <c r="SVS249" s="325"/>
      <c r="SVT249" s="325"/>
      <c r="SVU249" s="325"/>
      <c r="SVV249" s="325"/>
      <c r="SVW249" s="325"/>
      <c r="SVX249" s="325"/>
      <c r="SVY249" s="325"/>
      <c r="SVZ249" s="325"/>
      <c r="SWA249" s="325"/>
      <c r="SWB249" s="325"/>
      <c r="SWC249" s="325"/>
      <c r="SWD249" s="324"/>
      <c r="SWE249" s="62"/>
      <c r="SWF249" s="62"/>
      <c r="SWG249" s="62"/>
      <c r="SWH249" s="62"/>
      <c r="SWI249" s="62"/>
      <c r="SWJ249" s="62"/>
      <c r="SWK249" s="62"/>
      <c r="SWL249" s="62"/>
      <c r="SWM249" s="62"/>
      <c r="SWN249" s="62"/>
      <c r="SWO249" s="325"/>
      <c r="SWP249" s="325"/>
      <c r="SWQ249" s="325"/>
      <c r="SWR249" s="325"/>
      <c r="SWS249" s="62"/>
      <c r="SWT249" s="325"/>
      <c r="SWU249" s="325"/>
      <c r="SWV249" s="325"/>
      <c r="SWW249" s="325"/>
      <c r="SWX249" s="62"/>
      <c r="SWY249" s="325"/>
      <c r="SWZ249" s="325"/>
      <c r="SXA249" s="325"/>
      <c r="SXB249" s="325"/>
      <c r="SXC249" s="325"/>
      <c r="SXD249" s="325"/>
      <c r="SXE249" s="325"/>
      <c r="SXF249" s="325"/>
      <c r="SXG249" s="325"/>
      <c r="SXH249" s="325"/>
      <c r="SXI249" s="325"/>
      <c r="SXJ249" s="325"/>
      <c r="SXK249" s="325"/>
      <c r="SXL249" s="325"/>
      <c r="SXM249" s="325"/>
      <c r="SXN249" s="325"/>
      <c r="SXO249" s="325"/>
      <c r="SXP249" s="324"/>
      <c r="SXQ249" s="62"/>
      <c r="SXR249" s="62"/>
      <c r="SXS249" s="62"/>
      <c r="SXT249" s="62"/>
      <c r="SXU249" s="62"/>
      <c r="SXV249" s="62"/>
      <c r="SXW249" s="62"/>
      <c r="SXX249" s="62"/>
      <c r="SXY249" s="62"/>
      <c r="SXZ249" s="62"/>
      <c r="SYA249" s="325"/>
      <c r="SYB249" s="325"/>
      <c r="SYC249" s="325"/>
      <c r="SYD249" s="325"/>
      <c r="SYE249" s="62"/>
      <c r="SYF249" s="325"/>
      <c r="SYG249" s="325"/>
      <c r="SYH249" s="325"/>
      <c r="SYI249" s="325"/>
      <c r="SYJ249" s="62"/>
      <c r="SYK249" s="325"/>
      <c r="SYL249" s="325"/>
      <c r="SYM249" s="325"/>
      <c r="SYN249" s="325"/>
      <c r="SYO249" s="325"/>
      <c r="SYP249" s="325"/>
      <c r="SYQ249" s="325"/>
      <c r="SYR249" s="325"/>
      <c r="SYS249" s="325"/>
      <c r="SYT249" s="325"/>
      <c r="SYU249" s="325"/>
      <c r="SYV249" s="325"/>
      <c r="SYW249" s="325"/>
      <c r="SYX249" s="325"/>
      <c r="SYY249" s="325"/>
      <c r="SYZ249" s="325"/>
      <c r="SZA249" s="325"/>
      <c r="SZB249" s="324"/>
      <c r="SZC249" s="62"/>
      <c r="SZD249" s="62"/>
      <c r="SZE249" s="62"/>
      <c r="SZF249" s="62"/>
      <c r="SZG249" s="62"/>
      <c r="SZH249" s="62"/>
      <c r="SZI249" s="62"/>
      <c r="SZJ249" s="62"/>
      <c r="SZK249" s="62"/>
      <c r="SZL249" s="62"/>
      <c r="SZM249" s="325"/>
      <c r="SZN249" s="325"/>
      <c r="SZO249" s="325"/>
      <c r="SZP249" s="325"/>
      <c r="SZQ249" s="62"/>
      <c r="SZR249" s="325"/>
      <c r="SZS249" s="325"/>
      <c r="SZT249" s="325"/>
      <c r="SZU249" s="325"/>
      <c r="SZV249" s="62"/>
      <c r="SZW249" s="325"/>
      <c r="SZX249" s="325"/>
      <c r="SZY249" s="325"/>
      <c r="SZZ249" s="325"/>
      <c r="TAA249" s="325"/>
      <c r="TAB249" s="325"/>
      <c r="TAC249" s="325"/>
      <c r="TAD249" s="325"/>
      <c r="TAE249" s="325"/>
      <c r="TAF249" s="325"/>
      <c r="TAG249" s="325"/>
      <c r="TAH249" s="325"/>
      <c r="TAI249" s="325"/>
      <c r="TAJ249" s="325"/>
      <c r="TAK249" s="325"/>
      <c r="TAL249" s="325"/>
      <c r="TAM249" s="325"/>
      <c r="TAN249" s="324"/>
      <c r="TAO249" s="62"/>
      <c r="TAP249" s="62"/>
      <c r="TAQ249" s="62"/>
      <c r="TAR249" s="62"/>
      <c r="TAS249" s="62"/>
      <c r="TAT249" s="62"/>
      <c r="TAU249" s="62"/>
      <c r="TAV249" s="62"/>
      <c r="TAW249" s="62"/>
      <c r="TAX249" s="62"/>
      <c r="TAY249" s="325"/>
      <c r="TAZ249" s="325"/>
      <c r="TBA249" s="325"/>
      <c r="TBB249" s="325"/>
      <c r="TBC249" s="62"/>
      <c r="TBD249" s="325"/>
      <c r="TBE249" s="325"/>
      <c r="TBF249" s="325"/>
      <c r="TBG249" s="325"/>
      <c r="TBH249" s="62"/>
      <c r="TBI249" s="325"/>
      <c r="TBJ249" s="325"/>
      <c r="TBK249" s="325"/>
      <c r="TBL249" s="325"/>
      <c r="TBM249" s="325"/>
      <c r="TBN249" s="325"/>
      <c r="TBO249" s="325"/>
      <c r="TBP249" s="325"/>
      <c r="TBQ249" s="325"/>
      <c r="TBR249" s="325"/>
      <c r="TBS249" s="325"/>
      <c r="TBT249" s="325"/>
      <c r="TBU249" s="325"/>
      <c r="TBV249" s="325"/>
      <c r="TBW249" s="325"/>
      <c r="TBX249" s="325"/>
      <c r="TBY249" s="325"/>
      <c r="TBZ249" s="324"/>
      <c r="TCA249" s="62"/>
      <c r="TCB249" s="62"/>
      <c r="TCC249" s="62"/>
      <c r="TCD249" s="62"/>
      <c r="TCE249" s="62"/>
      <c r="TCF249" s="62"/>
      <c r="TCG249" s="62"/>
      <c r="TCH249" s="62"/>
      <c r="TCI249" s="62"/>
      <c r="TCJ249" s="62"/>
      <c r="TCK249" s="325"/>
      <c r="TCL249" s="325"/>
      <c r="TCM249" s="325"/>
      <c r="TCN249" s="325"/>
      <c r="TCO249" s="62"/>
      <c r="TCP249" s="325"/>
      <c r="TCQ249" s="325"/>
      <c r="TCR249" s="325"/>
      <c r="TCS249" s="325"/>
      <c r="TCT249" s="62"/>
      <c r="TCU249" s="325"/>
      <c r="TCV249" s="325"/>
      <c r="TCW249" s="325"/>
      <c r="TCX249" s="325"/>
      <c r="TCY249" s="325"/>
      <c r="TCZ249" s="325"/>
      <c r="TDA249" s="325"/>
      <c r="TDB249" s="325"/>
      <c r="TDC249" s="325"/>
      <c r="TDD249" s="325"/>
      <c r="TDE249" s="325"/>
      <c r="TDF249" s="325"/>
      <c r="TDG249" s="325"/>
      <c r="TDH249" s="325"/>
      <c r="TDI249" s="325"/>
      <c r="TDJ249" s="325"/>
      <c r="TDK249" s="325"/>
      <c r="TDL249" s="324"/>
      <c r="TDM249" s="62"/>
      <c r="TDN249" s="62"/>
      <c r="TDO249" s="62"/>
      <c r="TDP249" s="62"/>
      <c r="TDQ249" s="62"/>
      <c r="TDR249" s="62"/>
      <c r="TDS249" s="62"/>
      <c r="TDT249" s="62"/>
      <c r="TDU249" s="62"/>
      <c r="TDV249" s="62"/>
      <c r="TDW249" s="325"/>
      <c r="TDX249" s="325"/>
      <c r="TDY249" s="325"/>
      <c r="TDZ249" s="325"/>
      <c r="TEA249" s="62"/>
      <c r="TEB249" s="325"/>
      <c r="TEC249" s="325"/>
      <c r="TED249" s="325"/>
      <c r="TEE249" s="325"/>
      <c r="TEF249" s="62"/>
      <c r="TEG249" s="325"/>
      <c r="TEH249" s="325"/>
      <c r="TEI249" s="325"/>
      <c r="TEJ249" s="325"/>
      <c r="TEK249" s="325"/>
      <c r="TEL249" s="325"/>
      <c r="TEM249" s="325"/>
      <c r="TEN249" s="325"/>
      <c r="TEO249" s="325"/>
      <c r="TEP249" s="325"/>
      <c r="TEQ249" s="325"/>
      <c r="TER249" s="325"/>
      <c r="TES249" s="325"/>
      <c r="TET249" s="325"/>
      <c r="TEU249" s="325"/>
      <c r="TEV249" s="325"/>
      <c r="TEW249" s="325"/>
      <c r="TEX249" s="324"/>
      <c r="TEY249" s="62"/>
      <c r="TEZ249" s="62"/>
      <c r="TFA249" s="62"/>
      <c r="TFB249" s="62"/>
      <c r="TFC249" s="62"/>
      <c r="TFD249" s="62"/>
      <c r="TFE249" s="62"/>
      <c r="TFF249" s="62"/>
      <c r="TFG249" s="62"/>
      <c r="TFH249" s="62"/>
      <c r="TFI249" s="325"/>
      <c r="TFJ249" s="325"/>
      <c r="TFK249" s="325"/>
      <c r="TFL249" s="325"/>
      <c r="TFM249" s="62"/>
      <c r="TFN249" s="325"/>
      <c r="TFO249" s="325"/>
      <c r="TFP249" s="325"/>
      <c r="TFQ249" s="325"/>
      <c r="TFR249" s="62"/>
      <c r="TFS249" s="325"/>
      <c r="TFT249" s="325"/>
      <c r="TFU249" s="325"/>
      <c r="TFV249" s="325"/>
      <c r="TFW249" s="325"/>
      <c r="TFX249" s="325"/>
      <c r="TFY249" s="325"/>
      <c r="TFZ249" s="325"/>
      <c r="TGA249" s="325"/>
      <c r="TGB249" s="325"/>
      <c r="TGC249" s="325"/>
      <c r="TGD249" s="325"/>
      <c r="TGE249" s="325"/>
      <c r="TGF249" s="325"/>
      <c r="TGG249" s="325"/>
      <c r="TGH249" s="325"/>
      <c r="TGI249" s="325"/>
      <c r="TGJ249" s="324"/>
      <c r="TGK249" s="62"/>
      <c r="TGL249" s="62"/>
      <c r="TGM249" s="62"/>
      <c r="TGN249" s="62"/>
      <c r="TGO249" s="62"/>
      <c r="TGP249" s="62"/>
      <c r="TGQ249" s="62"/>
      <c r="TGR249" s="62"/>
      <c r="TGS249" s="62"/>
      <c r="TGT249" s="62"/>
      <c r="TGU249" s="325"/>
      <c r="TGV249" s="325"/>
      <c r="TGW249" s="325"/>
      <c r="TGX249" s="325"/>
      <c r="TGY249" s="62"/>
      <c r="TGZ249" s="325"/>
      <c r="THA249" s="325"/>
      <c r="THB249" s="325"/>
      <c r="THC249" s="325"/>
      <c r="THD249" s="62"/>
      <c r="THE249" s="325"/>
      <c r="THF249" s="325"/>
      <c r="THG249" s="325"/>
      <c r="THH249" s="325"/>
      <c r="THI249" s="325"/>
      <c r="THJ249" s="325"/>
      <c r="THK249" s="325"/>
      <c r="THL249" s="325"/>
      <c r="THM249" s="325"/>
      <c r="THN249" s="325"/>
      <c r="THO249" s="325"/>
      <c r="THP249" s="325"/>
      <c r="THQ249" s="325"/>
      <c r="THR249" s="325"/>
      <c r="THS249" s="325"/>
      <c r="THT249" s="325"/>
      <c r="THU249" s="325"/>
      <c r="THV249" s="324"/>
      <c r="THW249" s="62"/>
      <c r="THX249" s="62"/>
      <c r="THY249" s="62"/>
      <c r="THZ249" s="62"/>
      <c r="TIA249" s="62"/>
      <c r="TIB249" s="62"/>
      <c r="TIC249" s="62"/>
      <c r="TID249" s="62"/>
      <c r="TIE249" s="62"/>
      <c r="TIF249" s="62"/>
      <c r="TIG249" s="325"/>
      <c r="TIH249" s="325"/>
      <c r="TII249" s="325"/>
      <c r="TIJ249" s="325"/>
      <c r="TIK249" s="62"/>
      <c r="TIL249" s="325"/>
      <c r="TIM249" s="325"/>
      <c r="TIN249" s="325"/>
      <c r="TIO249" s="325"/>
      <c r="TIP249" s="62"/>
      <c r="TIQ249" s="325"/>
      <c r="TIR249" s="325"/>
      <c r="TIS249" s="325"/>
      <c r="TIT249" s="325"/>
      <c r="TIU249" s="325"/>
      <c r="TIV249" s="325"/>
      <c r="TIW249" s="325"/>
      <c r="TIX249" s="325"/>
      <c r="TIY249" s="325"/>
      <c r="TIZ249" s="325"/>
      <c r="TJA249" s="325"/>
      <c r="TJB249" s="325"/>
      <c r="TJC249" s="325"/>
      <c r="TJD249" s="325"/>
      <c r="TJE249" s="325"/>
      <c r="TJF249" s="325"/>
      <c r="TJG249" s="325"/>
      <c r="TJH249" s="324"/>
      <c r="TJI249" s="62"/>
      <c r="TJJ249" s="62"/>
      <c r="TJK249" s="62"/>
      <c r="TJL249" s="62"/>
      <c r="TJM249" s="62"/>
      <c r="TJN249" s="62"/>
      <c r="TJO249" s="62"/>
      <c r="TJP249" s="62"/>
      <c r="TJQ249" s="62"/>
      <c r="TJR249" s="62"/>
      <c r="TJS249" s="325"/>
      <c r="TJT249" s="325"/>
      <c r="TJU249" s="325"/>
      <c r="TJV249" s="325"/>
      <c r="TJW249" s="62"/>
      <c r="TJX249" s="325"/>
      <c r="TJY249" s="325"/>
      <c r="TJZ249" s="325"/>
      <c r="TKA249" s="325"/>
      <c r="TKB249" s="62"/>
      <c r="TKC249" s="325"/>
      <c r="TKD249" s="325"/>
      <c r="TKE249" s="325"/>
      <c r="TKF249" s="325"/>
      <c r="TKG249" s="325"/>
      <c r="TKH249" s="325"/>
      <c r="TKI249" s="325"/>
      <c r="TKJ249" s="325"/>
      <c r="TKK249" s="325"/>
      <c r="TKL249" s="325"/>
      <c r="TKM249" s="325"/>
      <c r="TKN249" s="325"/>
      <c r="TKO249" s="325"/>
      <c r="TKP249" s="325"/>
      <c r="TKQ249" s="325"/>
      <c r="TKR249" s="325"/>
      <c r="TKS249" s="325"/>
      <c r="TKT249" s="324"/>
      <c r="TKU249" s="62"/>
      <c r="TKV249" s="62"/>
      <c r="TKW249" s="62"/>
      <c r="TKX249" s="62"/>
      <c r="TKY249" s="62"/>
      <c r="TKZ249" s="62"/>
      <c r="TLA249" s="62"/>
      <c r="TLB249" s="62"/>
      <c r="TLC249" s="62"/>
      <c r="TLD249" s="62"/>
      <c r="TLE249" s="325"/>
      <c r="TLF249" s="325"/>
      <c r="TLG249" s="325"/>
      <c r="TLH249" s="325"/>
      <c r="TLI249" s="62"/>
      <c r="TLJ249" s="325"/>
      <c r="TLK249" s="325"/>
      <c r="TLL249" s="325"/>
      <c r="TLM249" s="325"/>
      <c r="TLN249" s="62"/>
      <c r="TLO249" s="325"/>
      <c r="TLP249" s="325"/>
      <c r="TLQ249" s="325"/>
      <c r="TLR249" s="325"/>
      <c r="TLS249" s="325"/>
      <c r="TLT249" s="325"/>
      <c r="TLU249" s="325"/>
      <c r="TLV249" s="325"/>
      <c r="TLW249" s="325"/>
      <c r="TLX249" s="325"/>
      <c r="TLY249" s="325"/>
      <c r="TLZ249" s="325"/>
      <c r="TMA249" s="325"/>
      <c r="TMB249" s="325"/>
      <c r="TMC249" s="325"/>
      <c r="TMD249" s="325"/>
      <c r="TME249" s="325"/>
      <c r="TMF249" s="324"/>
      <c r="TMG249" s="62"/>
      <c r="TMH249" s="62"/>
      <c r="TMI249" s="62"/>
      <c r="TMJ249" s="62"/>
      <c r="TMK249" s="62"/>
      <c r="TML249" s="62"/>
      <c r="TMM249" s="62"/>
      <c r="TMN249" s="62"/>
      <c r="TMO249" s="62"/>
      <c r="TMP249" s="62"/>
      <c r="TMQ249" s="325"/>
      <c r="TMR249" s="325"/>
      <c r="TMS249" s="325"/>
      <c r="TMT249" s="325"/>
      <c r="TMU249" s="62"/>
      <c r="TMV249" s="325"/>
      <c r="TMW249" s="325"/>
      <c r="TMX249" s="325"/>
      <c r="TMY249" s="325"/>
      <c r="TMZ249" s="62"/>
      <c r="TNA249" s="325"/>
      <c r="TNB249" s="325"/>
      <c r="TNC249" s="325"/>
      <c r="TND249" s="325"/>
      <c r="TNE249" s="325"/>
      <c r="TNF249" s="325"/>
      <c r="TNG249" s="325"/>
      <c r="TNH249" s="325"/>
      <c r="TNI249" s="325"/>
      <c r="TNJ249" s="325"/>
      <c r="TNK249" s="325"/>
      <c r="TNL249" s="325"/>
      <c r="TNM249" s="325"/>
      <c r="TNN249" s="325"/>
      <c r="TNO249" s="325"/>
      <c r="TNP249" s="325"/>
      <c r="TNQ249" s="325"/>
      <c r="TNR249" s="324"/>
      <c r="TNS249" s="62"/>
      <c r="TNT249" s="62"/>
      <c r="TNU249" s="62"/>
      <c r="TNV249" s="62"/>
      <c r="TNW249" s="62"/>
      <c r="TNX249" s="62"/>
      <c r="TNY249" s="62"/>
      <c r="TNZ249" s="62"/>
      <c r="TOA249" s="62"/>
      <c r="TOB249" s="62"/>
      <c r="TOC249" s="325"/>
      <c r="TOD249" s="325"/>
      <c r="TOE249" s="325"/>
      <c r="TOF249" s="325"/>
      <c r="TOG249" s="62"/>
      <c r="TOH249" s="325"/>
      <c r="TOI249" s="325"/>
      <c r="TOJ249" s="325"/>
      <c r="TOK249" s="325"/>
      <c r="TOL249" s="62"/>
      <c r="TOM249" s="325"/>
      <c r="TON249" s="325"/>
      <c r="TOO249" s="325"/>
      <c r="TOP249" s="325"/>
      <c r="TOQ249" s="325"/>
      <c r="TOR249" s="325"/>
      <c r="TOS249" s="325"/>
      <c r="TOT249" s="325"/>
      <c r="TOU249" s="325"/>
      <c r="TOV249" s="325"/>
      <c r="TOW249" s="325"/>
      <c r="TOX249" s="325"/>
      <c r="TOY249" s="325"/>
      <c r="TOZ249" s="325"/>
      <c r="TPA249" s="325"/>
      <c r="TPB249" s="325"/>
      <c r="TPC249" s="325"/>
      <c r="TPD249" s="324"/>
      <c r="TPE249" s="62"/>
      <c r="TPF249" s="62"/>
      <c r="TPG249" s="62"/>
      <c r="TPH249" s="62"/>
      <c r="TPI249" s="62"/>
      <c r="TPJ249" s="62"/>
      <c r="TPK249" s="62"/>
      <c r="TPL249" s="62"/>
      <c r="TPM249" s="62"/>
      <c r="TPN249" s="62"/>
      <c r="TPO249" s="325"/>
      <c r="TPP249" s="325"/>
      <c r="TPQ249" s="325"/>
      <c r="TPR249" s="325"/>
      <c r="TPS249" s="62"/>
      <c r="TPT249" s="325"/>
      <c r="TPU249" s="325"/>
      <c r="TPV249" s="325"/>
      <c r="TPW249" s="325"/>
      <c r="TPX249" s="62"/>
      <c r="TPY249" s="325"/>
      <c r="TPZ249" s="325"/>
      <c r="TQA249" s="325"/>
      <c r="TQB249" s="325"/>
      <c r="TQC249" s="325"/>
      <c r="TQD249" s="325"/>
      <c r="TQE249" s="325"/>
      <c r="TQF249" s="325"/>
      <c r="TQG249" s="325"/>
      <c r="TQH249" s="325"/>
      <c r="TQI249" s="325"/>
      <c r="TQJ249" s="325"/>
      <c r="TQK249" s="325"/>
      <c r="TQL249" s="325"/>
      <c r="TQM249" s="325"/>
      <c r="TQN249" s="325"/>
      <c r="TQO249" s="325"/>
      <c r="TQP249" s="324"/>
      <c r="TQQ249" s="62"/>
      <c r="TQR249" s="62"/>
      <c r="TQS249" s="62"/>
      <c r="TQT249" s="62"/>
      <c r="TQU249" s="62"/>
      <c r="TQV249" s="62"/>
      <c r="TQW249" s="62"/>
      <c r="TQX249" s="62"/>
      <c r="TQY249" s="62"/>
      <c r="TQZ249" s="62"/>
      <c r="TRA249" s="325"/>
      <c r="TRB249" s="325"/>
      <c r="TRC249" s="325"/>
      <c r="TRD249" s="325"/>
      <c r="TRE249" s="62"/>
      <c r="TRF249" s="325"/>
      <c r="TRG249" s="325"/>
      <c r="TRH249" s="325"/>
      <c r="TRI249" s="325"/>
      <c r="TRJ249" s="62"/>
      <c r="TRK249" s="325"/>
      <c r="TRL249" s="325"/>
      <c r="TRM249" s="325"/>
      <c r="TRN249" s="325"/>
      <c r="TRO249" s="325"/>
      <c r="TRP249" s="325"/>
      <c r="TRQ249" s="325"/>
      <c r="TRR249" s="325"/>
      <c r="TRS249" s="325"/>
      <c r="TRT249" s="325"/>
      <c r="TRU249" s="325"/>
      <c r="TRV249" s="325"/>
      <c r="TRW249" s="325"/>
      <c r="TRX249" s="325"/>
      <c r="TRY249" s="325"/>
      <c r="TRZ249" s="325"/>
      <c r="TSA249" s="325"/>
      <c r="TSB249" s="324"/>
      <c r="TSC249" s="62"/>
      <c r="TSD249" s="62"/>
      <c r="TSE249" s="62"/>
      <c r="TSF249" s="62"/>
      <c r="TSG249" s="62"/>
      <c r="TSH249" s="62"/>
      <c r="TSI249" s="62"/>
      <c r="TSJ249" s="62"/>
      <c r="TSK249" s="62"/>
      <c r="TSL249" s="62"/>
      <c r="TSM249" s="325"/>
      <c r="TSN249" s="325"/>
      <c r="TSO249" s="325"/>
      <c r="TSP249" s="325"/>
      <c r="TSQ249" s="62"/>
      <c r="TSR249" s="325"/>
      <c r="TSS249" s="325"/>
      <c r="TST249" s="325"/>
      <c r="TSU249" s="325"/>
      <c r="TSV249" s="62"/>
      <c r="TSW249" s="325"/>
      <c r="TSX249" s="325"/>
      <c r="TSY249" s="325"/>
      <c r="TSZ249" s="325"/>
      <c r="TTA249" s="325"/>
      <c r="TTB249" s="325"/>
      <c r="TTC249" s="325"/>
      <c r="TTD249" s="325"/>
      <c r="TTE249" s="325"/>
      <c r="TTF249" s="325"/>
      <c r="TTG249" s="325"/>
      <c r="TTH249" s="325"/>
      <c r="TTI249" s="325"/>
      <c r="TTJ249" s="325"/>
      <c r="TTK249" s="325"/>
      <c r="TTL249" s="325"/>
      <c r="TTM249" s="325"/>
      <c r="TTN249" s="324"/>
      <c r="TTO249" s="62"/>
      <c r="TTP249" s="62"/>
      <c r="TTQ249" s="62"/>
      <c r="TTR249" s="62"/>
      <c r="TTS249" s="62"/>
      <c r="TTT249" s="62"/>
      <c r="TTU249" s="62"/>
      <c r="TTV249" s="62"/>
      <c r="TTW249" s="62"/>
      <c r="TTX249" s="62"/>
      <c r="TTY249" s="325"/>
      <c r="TTZ249" s="325"/>
      <c r="TUA249" s="325"/>
      <c r="TUB249" s="325"/>
      <c r="TUC249" s="62"/>
      <c r="TUD249" s="325"/>
      <c r="TUE249" s="325"/>
      <c r="TUF249" s="325"/>
      <c r="TUG249" s="325"/>
      <c r="TUH249" s="62"/>
      <c r="TUI249" s="325"/>
      <c r="TUJ249" s="325"/>
      <c r="TUK249" s="325"/>
      <c r="TUL249" s="325"/>
      <c r="TUM249" s="325"/>
      <c r="TUN249" s="325"/>
      <c r="TUO249" s="325"/>
      <c r="TUP249" s="325"/>
      <c r="TUQ249" s="325"/>
      <c r="TUR249" s="325"/>
      <c r="TUS249" s="325"/>
      <c r="TUT249" s="325"/>
      <c r="TUU249" s="325"/>
      <c r="TUV249" s="325"/>
      <c r="TUW249" s="325"/>
      <c r="TUX249" s="325"/>
      <c r="TUY249" s="325"/>
      <c r="TUZ249" s="324"/>
      <c r="TVA249" s="62"/>
      <c r="TVB249" s="62"/>
      <c r="TVC249" s="62"/>
      <c r="TVD249" s="62"/>
      <c r="TVE249" s="62"/>
      <c r="TVF249" s="62"/>
      <c r="TVG249" s="62"/>
      <c r="TVH249" s="62"/>
      <c r="TVI249" s="62"/>
      <c r="TVJ249" s="62"/>
      <c r="TVK249" s="325"/>
      <c r="TVL249" s="325"/>
      <c r="TVM249" s="325"/>
      <c r="TVN249" s="325"/>
      <c r="TVO249" s="62"/>
      <c r="TVP249" s="325"/>
      <c r="TVQ249" s="325"/>
      <c r="TVR249" s="325"/>
      <c r="TVS249" s="325"/>
      <c r="TVT249" s="62"/>
      <c r="TVU249" s="325"/>
      <c r="TVV249" s="325"/>
      <c r="TVW249" s="325"/>
      <c r="TVX249" s="325"/>
      <c r="TVY249" s="325"/>
      <c r="TVZ249" s="325"/>
      <c r="TWA249" s="325"/>
      <c r="TWB249" s="325"/>
      <c r="TWC249" s="325"/>
      <c r="TWD249" s="325"/>
      <c r="TWE249" s="325"/>
      <c r="TWF249" s="325"/>
      <c r="TWG249" s="325"/>
      <c r="TWH249" s="325"/>
      <c r="TWI249" s="325"/>
      <c r="TWJ249" s="325"/>
      <c r="TWK249" s="325"/>
      <c r="TWL249" s="324"/>
      <c r="TWM249" s="62"/>
      <c r="TWN249" s="62"/>
      <c r="TWO249" s="62"/>
      <c r="TWP249" s="62"/>
      <c r="TWQ249" s="62"/>
      <c r="TWR249" s="62"/>
      <c r="TWS249" s="62"/>
      <c r="TWT249" s="62"/>
      <c r="TWU249" s="62"/>
      <c r="TWV249" s="62"/>
      <c r="TWW249" s="325"/>
      <c r="TWX249" s="325"/>
      <c r="TWY249" s="325"/>
      <c r="TWZ249" s="325"/>
      <c r="TXA249" s="62"/>
      <c r="TXB249" s="325"/>
      <c r="TXC249" s="325"/>
      <c r="TXD249" s="325"/>
      <c r="TXE249" s="325"/>
      <c r="TXF249" s="62"/>
      <c r="TXG249" s="325"/>
      <c r="TXH249" s="325"/>
      <c r="TXI249" s="325"/>
      <c r="TXJ249" s="325"/>
      <c r="TXK249" s="325"/>
      <c r="TXL249" s="325"/>
      <c r="TXM249" s="325"/>
      <c r="TXN249" s="325"/>
      <c r="TXO249" s="325"/>
      <c r="TXP249" s="325"/>
      <c r="TXQ249" s="325"/>
      <c r="TXR249" s="325"/>
      <c r="TXS249" s="325"/>
      <c r="TXT249" s="325"/>
      <c r="TXU249" s="325"/>
      <c r="TXV249" s="325"/>
      <c r="TXW249" s="325"/>
      <c r="TXX249" s="324"/>
      <c r="TXY249" s="62"/>
      <c r="TXZ249" s="62"/>
      <c r="TYA249" s="62"/>
      <c r="TYB249" s="62"/>
      <c r="TYC249" s="62"/>
      <c r="TYD249" s="62"/>
      <c r="TYE249" s="62"/>
      <c r="TYF249" s="62"/>
      <c r="TYG249" s="62"/>
      <c r="TYH249" s="62"/>
      <c r="TYI249" s="325"/>
      <c r="TYJ249" s="325"/>
      <c r="TYK249" s="325"/>
      <c r="TYL249" s="325"/>
      <c r="TYM249" s="62"/>
      <c r="TYN249" s="325"/>
      <c r="TYO249" s="325"/>
      <c r="TYP249" s="325"/>
      <c r="TYQ249" s="325"/>
      <c r="TYR249" s="62"/>
      <c r="TYS249" s="325"/>
      <c r="TYT249" s="325"/>
      <c r="TYU249" s="325"/>
      <c r="TYV249" s="325"/>
      <c r="TYW249" s="325"/>
      <c r="TYX249" s="325"/>
      <c r="TYY249" s="325"/>
      <c r="TYZ249" s="325"/>
      <c r="TZA249" s="325"/>
      <c r="TZB249" s="325"/>
      <c r="TZC249" s="325"/>
      <c r="TZD249" s="325"/>
      <c r="TZE249" s="325"/>
      <c r="TZF249" s="325"/>
      <c r="TZG249" s="325"/>
      <c r="TZH249" s="325"/>
      <c r="TZI249" s="325"/>
      <c r="TZJ249" s="324"/>
      <c r="TZK249" s="62"/>
      <c r="TZL249" s="62"/>
      <c r="TZM249" s="62"/>
      <c r="TZN249" s="62"/>
      <c r="TZO249" s="62"/>
      <c r="TZP249" s="62"/>
      <c r="TZQ249" s="62"/>
      <c r="TZR249" s="62"/>
      <c r="TZS249" s="62"/>
      <c r="TZT249" s="62"/>
      <c r="TZU249" s="325"/>
      <c r="TZV249" s="325"/>
      <c r="TZW249" s="325"/>
      <c r="TZX249" s="325"/>
      <c r="TZY249" s="62"/>
      <c r="TZZ249" s="325"/>
      <c r="UAA249" s="325"/>
      <c r="UAB249" s="325"/>
      <c r="UAC249" s="325"/>
      <c r="UAD249" s="62"/>
      <c r="UAE249" s="325"/>
      <c r="UAF249" s="325"/>
      <c r="UAG249" s="325"/>
      <c r="UAH249" s="325"/>
      <c r="UAI249" s="325"/>
      <c r="UAJ249" s="325"/>
      <c r="UAK249" s="325"/>
      <c r="UAL249" s="325"/>
      <c r="UAM249" s="325"/>
      <c r="UAN249" s="325"/>
      <c r="UAO249" s="325"/>
      <c r="UAP249" s="325"/>
      <c r="UAQ249" s="325"/>
      <c r="UAR249" s="325"/>
      <c r="UAS249" s="325"/>
      <c r="UAT249" s="325"/>
      <c r="UAU249" s="325"/>
      <c r="UAV249" s="324"/>
      <c r="UAW249" s="62"/>
      <c r="UAX249" s="62"/>
      <c r="UAY249" s="62"/>
      <c r="UAZ249" s="62"/>
      <c r="UBA249" s="62"/>
      <c r="UBB249" s="62"/>
      <c r="UBC249" s="62"/>
      <c r="UBD249" s="62"/>
      <c r="UBE249" s="62"/>
      <c r="UBF249" s="62"/>
      <c r="UBG249" s="325"/>
      <c r="UBH249" s="325"/>
      <c r="UBI249" s="325"/>
      <c r="UBJ249" s="325"/>
      <c r="UBK249" s="62"/>
      <c r="UBL249" s="325"/>
      <c r="UBM249" s="325"/>
      <c r="UBN249" s="325"/>
      <c r="UBO249" s="325"/>
      <c r="UBP249" s="62"/>
      <c r="UBQ249" s="325"/>
      <c r="UBR249" s="325"/>
      <c r="UBS249" s="325"/>
      <c r="UBT249" s="325"/>
      <c r="UBU249" s="325"/>
      <c r="UBV249" s="325"/>
      <c r="UBW249" s="325"/>
      <c r="UBX249" s="325"/>
      <c r="UBY249" s="325"/>
      <c r="UBZ249" s="325"/>
      <c r="UCA249" s="325"/>
      <c r="UCB249" s="325"/>
      <c r="UCC249" s="325"/>
      <c r="UCD249" s="325"/>
      <c r="UCE249" s="325"/>
      <c r="UCF249" s="325"/>
      <c r="UCG249" s="325"/>
      <c r="UCH249" s="324"/>
      <c r="UCI249" s="62"/>
      <c r="UCJ249" s="62"/>
      <c r="UCK249" s="62"/>
      <c r="UCL249" s="62"/>
      <c r="UCM249" s="62"/>
      <c r="UCN249" s="62"/>
      <c r="UCO249" s="62"/>
      <c r="UCP249" s="62"/>
      <c r="UCQ249" s="62"/>
      <c r="UCR249" s="62"/>
      <c r="UCS249" s="325"/>
      <c r="UCT249" s="325"/>
      <c r="UCU249" s="325"/>
      <c r="UCV249" s="325"/>
      <c r="UCW249" s="62"/>
      <c r="UCX249" s="325"/>
      <c r="UCY249" s="325"/>
      <c r="UCZ249" s="325"/>
      <c r="UDA249" s="325"/>
      <c r="UDB249" s="62"/>
      <c r="UDC249" s="325"/>
      <c r="UDD249" s="325"/>
      <c r="UDE249" s="325"/>
      <c r="UDF249" s="325"/>
      <c r="UDG249" s="325"/>
      <c r="UDH249" s="325"/>
      <c r="UDI249" s="325"/>
      <c r="UDJ249" s="325"/>
      <c r="UDK249" s="325"/>
      <c r="UDL249" s="325"/>
      <c r="UDM249" s="325"/>
      <c r="UDN249" s="325"/>
      <c r="UDO249" s="325"/>
      <c r="UDP249" s="325"/>
      <c r="UDQ249" s="325"/>
      <c r="UDR249" s="325"/>
      <c r="UDS249" s="325"/>
      <c r="UDT249" s="324"/>
      <c r="UDU249" s="62"/>
      <c r="UDV249" s="62"/>
      <c r="UDW249" s="62"/>
      <c r="UDX249" s="62"/>
      <c r="UDY249" s="62"/>
      <c r="UDZ249" s="62"/>
      <c r="UEA249" s="62"/>
      <c r="UEB249" s="62"/>
      <c r="UEC249" s="62"/>
      <c r="UED249" s="62"/>
      <c r="UEE249" s="325"/>
      <c r="UEF249" s="325"/>
      <c r="UEG249" s="325"/>
      <c r="UEH249" s="325"/>
      <c r="UEI249" s="62"/>
      <c r="UEJ249" s="325"/>
      <c r="UEK249" s="325"/>
      <c r="UEL249" s="325"/>
      <c r="UEM249" s="325"/>
      <c r="UEN249" s="62"/>
      <c r="UEO249" s="325"/>
      <c r="UEP249" s="325"/>
      <c r="UEQ249" s="325"/>
      <c r="UER249" s="325"/>
      <c r="UES249" s="325"/>
      <c r="UET249" s="325"/>
      <c r="UEU249" s="325"/>
      <c r="UEV249" s="325"/>
      <c r="UEW249" s="325"/>
      <c r="UEX249" s="325"/>
      <c r="UEY249" s="325"/>
      <c r="UEZ249" s="325"/>
      <c r="UFA249" s="325"/>
      <c r="UFB249" s="325"/>
      <c r="UFC249" s="325"/>
      <c r="UFD249" s="325"/>
      <c r="UFE249" s="325"/>
      <c r="UFF249" s="324"/>
      <c r="UFG249" s="62"/>
      <c r="UFH249" s="62"/>
      <c r="UFI249" s="62"/>
      <c r="UFJ249" s="62"/>
      <c r="UFK249" s="62"/>
      <c r="UFL249" s="62"/>
      <c r="UFM249" s="62"/>
      <c r="UFN249" s="62"/>
      <c r="UFO249" s="62"/>
      <c r="UFP249" s="62"/>
      <c r="UFQ249" s="325"/>
      <c r="UFR249" s="325"/>
      <c r="UFS249" s="325"/>
      <c r="UFT249" s="325"/>
      <c r="UFU249" s="62"/>
      <c r="UFV249" s="325"/>
      <c r="UFW249" s="325"/>
      <c r="UFX249" s="325"/>
      <c r="UFY249" s="325"/>
      <c r="UFZ249" s="62"/>
      <c r="UGA249" s="325"/>
      <c r="UGB249" s="325"/>
      <c r="UGC249" s="325"/>
      <c r="UGD249" s="325"/>
      <c r="UGE249" s="325"/>
      <c r="UGF249" s="325"/>
      <c r="UGG249" s="325"/>
      <c r="UGH249" s="325"/>
      <c r="UGI249" s="325"/>
      <c r="UGJ249" s="325"/>
      <c r="UGK249" s="325"/>
      <c r="UGL249" s="325"/>
      <c r="UGM249" s="325"/>
      <c r="UGN249" s="325"/>
      <c r="UGO249" s="325"/>
      <c r="UGP249" s="325"/>
      <c r="UGQ249" s="325"/>
      <c r="UGR249" s="324"/>
      <c r="UGS249" s="62"/>
      <c r="UGT249" s="62"/>
      <c r="UGU249" s="62"/>
      <c r="UGV249" s="62"/>
      <c r="UGW249" s="62"/>
      <c r="UGX249" s="62"/>
      <c r="UGY249" s="62"/>
      <c r="UGZ249" s="62"/>
      <c r="UHA249" s="62"/>
      <c r="UHB249" s="62"/>
      <c r="UHC249" s="325"/>
      <c r="UHD249" s="325"/>
      <c r="UHE249" s="325"/>
      <c r="UHF249" s="325"/>
      <c r="UHG249" s="62"/>
      <c r="UHH249" s="325"/>
      <c r="UHI249" s="325"/>
      <c r="UHJ249" s="325"/>
      <c r="UHK249" s="325"/>
      <c r="UHL249" s="62"/>
      <c r="UHM249" s="325"/>
      <c r="UHN249" s="325"/>
      <c r="UHO249" s="325"/>
      <c r="UHP249" s="325"/>
      <c r="UHQ249" s="325"/>
      <c r="UHR249" s="325"/>
      <c r="UHS249" s="325"/>
      <c r="UHT249" s="325"/>
      <c r="UHU249" s="325"/>
      <c r="UHV249" s="325"/>
      <c r="UHW249" s="325"/>
      <c r="UHX249" s="325"/>
      <c r="UHY249" s="325"/>
      <c r="UHZ249" s="325"/>
      <c r="UIA249" s="325"/>
      <c r="UIB249" s="325"/>
      <c r="UIC249" s="325"/>
      <c r="UID249" s="324"/>
      <c r="UIE249" s="62"/>
      <c r="UIF249" s="62"/>
      <c r="UIG249" s="62"/>
      <c r="UIH249" s="62"/>
      <c r="UII249" s="62"/>
      <c r="UIJ249" s="62"/>
      <c r="UIK249" s="62"/>
      <c r="UIL249" s="62"/>
      <c r="UIM249" s="62"/>
      <c r="UIN249" s="62"/>
      <c r="UIO249" s="325"/>
      <c r="UIP249" s="325"/>
      <c r="UIQ249" s="325"/>
      <c r="UIR249" s="325"/>
      <c r="UIS249" s="62"/>
      <c r="UIT249" s="325"/>
      <c r="UIU249" s="325"/>
      <c r="UIV249" s="325"/>
      <c r="UIW249" s="325"/>
      <c r="UIX249" s="62"/>
      <c r="UIY249" s="325"/>
      <c r="UIZ249" s="325"/>
      <c r="UJA249" s="325"/>
      <c r="UJB249" s="325"/>
      <c r="UJC249" s="325"/>
      <c r="UJD249" s="325"/>
      <c r="UJE249" s="325"/>
      <c r="UJF249" s="325"/>
      <c r="UJG249" s="325"/>
      <c r="UJH249" s="325"/>
      <c r="UJI249" s="325"/>
      <c r="UJJ249" s="325"/>
      <c r="UJK249" s="325"/>
      <c r="UJL249" s="325"/>
      <c r="UJM249" s="325"/>
      <c r="UJN249" s="325"/>
      <c r="UJO249" s="325"/>
      <c r="UJP249" s="324"/>
      <c r="UJQ249" s="62"/>
      <c r="UJR249" s="62"/>
      <c r="UJS249" s="62"/>
      <c r="UJT249" s="62"/>
      <c r="UJU249" s="62"/>
      <c r="UJV249" s="62"/>
      <c r="UJW249" s="62"/>
      <c r="UJX249" s="62"/>
      <c r="UJY249" s="62"/>
      <c r="UJZ249" s="62"/>
      <c r="UKA249" s="325"/>
      <c r="UKB249" s="325"/>
      <c r="UKC249" s="325"/>
      <c r="UKD249" s="325"/>
      <c r="UKE249" s="62"/>
      <c r="UKF249" s="325"/>
      <c r="UKG249" s="325"/>
      <c r="UKH249" s="325"/>
      <c r="UKI249" s="325"/>
      <c r="UKJ249" s="62"/>
      <c r="UKK249" s="325"/>
      <c r="UKL249" s="325"/>
      <c r="UKM249" s="325"/>
      <c r="UKN249" s="325"/>
      <c r="UKO249" s="325"/>
      <c r="UKP249" s="325"/>
      <c r="UKQ249" s="325"/>
      <c r="UKR249" s="325"/>
      <c r="UKS249" s="325"/>
      <c r="UKT249" s="325"/>
      <c r="UKU249" s="325"/>
      <c r="UKV249" s="325"/>
      <c r="UKW249" s="325"/>
      <c r="UKX249" s="325"/>
      <c r="UKY249" s="325"/>
      <c r="UKZ249" s="325"/>
      <c r="ULA249" s="325"/>
      <c r="ULB249" s="324"/>
      <c r="ULC249" s="62"/>
      <c r="ULD249" s="62"/>
      <c r="ULE249" s="62"/>
      <c r="ULF249" s="62"/>
      <c r="ULG249" s="62"/>
      <c r="ULH249" s="62"/>
      <c r="ULI249" s="62"/>
      <c r="ULJ249" s="62"/>
      <c r="ULK249" s="62"/>
      <c r="ULL249" s="62"/>
      <c r="ULM249" s="325"/>
      <c r="ULN249" s="325"/>
      <c r="ULO249" s="325"/>
      <c r="ULP249" s="325"/>
      <c r="ULQ249" s="62"/>
      <c r="ULR249" s="325"/>
      <c r="ULS249" s="325"/>
      <c r="ULT249" s="325"/>
      <c r="ULU249" s="325"/>
      <c r="ULV249" s="62"/>
      <c r="ULW249" s="325"/>
      <c r="ULX249" s="325"/>
      <c r="ULY249" s="325"/>
      <c r="ULZ249" s="325"/>
      <c r="UMA249" s="325"/>
      <c r="UMB249" s="325"/>
      <c r="UMC249" s="325"/>
      <c r="UMD249" s="325"/>
      <c r="UME249" s="325"/>
      <c r="UMF249" s="325"/>
      <c r="UMG249" s="325"/>
      <c r="UMH249" s="325"/>
      <c r="UMI249" s="325"/>
      <c r="UMJ249" s="325"/>
      <c r="UMK249" s="325"/>
      <c r="UML249" s="325"/>
      <c r="UMM249" s="325"/>
      <c r="UMN249" s="324"/>
      <c r="UMO249" s="62"/>
      <c r="UMP249" s="62"/>
      <c r="UMQ249" s="62"/>
      <c r="UMR249" s="62"/>
      <c r="UMS249" s="62"/>
      <c r="UMT249" s="62"/>
      <c r="UMU249" s="62"/>
      <c r="UMV249" s="62"/>
      <c r="UMW249" s="62"/>
      <c r="UMX249" s="62"/>
      <c r="UMY249" s="325"/>
      <c r="UMZ249" s="325"/>
      <c r="UNA249" s="325"/>
      <c r="UNB249" s="325"/>
      <c r="UNC249" s="62"/>
      <c r="UND249" s="325"/>
      <c r="UNE249" s="325"/>
      <c r="UNF249" s="325"/>
      <c r="UNG249" s="325"/>
      <c r="UNH249" s="62"/>
      <c r="UNI249" s="325"/>
      <c r="UNJ249" s="325"/>
      <c r="UNK249" s="325"/>
      <c r="UNL249" s="325"/>
      <c r="UNM249" s="325"/>
      <c r="UNN249" s="325"/>
      <c r="UNO249" s="325"/>
      <c r="UNP249" s="325"/>
      <c r="UNQ249" s="325"/>
      <c r="UNR249" s="325"/>
      <c r="UNS249" s="325"/>
      <c r="UNT249" s="325"/>
      <c r="UNU249" s="325"/>
      <c r="UNV249" s="325"/>
      <c r="UNW249" s="325"/>
      <c r="UNX249" s="325"/>
      <c r="UNY249" s="325"/>
      <c r="UNZ249" s="324"/>
      <c r="UOA249" s="62"/>
      <c r="UOB249" s="62"/>
      <c r="UOC249" s="62"/>
      <c r="UOD249" s="62"/>
      <c r="UOE249" s="62"/>
      <c r="UOF249" s="62"/>
      <c r="UOG249" s="62"/>
      <c r="UOH249" s="62"/>
      <c r="UOI249" s="62"/>
      <c r="UOJ249" s="62"/>
      <c r="UOK249" s="325"/>
      <c r="UOL249" s="325"/>
      <c r="UOM249" s="325"/>
      <c r="UON249" s="325"/>
      <c r="UOO249" s="62"/>
      <c r="UOP249" s="325"/>
      <c r="UOQ249" s="325"/>
      <c r="UOR249" s="325"/>
      <c r="UOS249" s="325"/>
      <c r="UOT249" s="62"/>
      <c r="UOU249" s="325"/>
      <c r="UOV249" s="325"/>
      <c r="UOW249" s="325"/>
      <c r="UOX249" s="325"/>
      <c r="UOY249" s="325"/>
      <c r="UOZ249" s="325"/>
      <c r="UPA249" s="325"/>
      <c r="UPB249" s="325"/>
      <c r="UPC249" s="325"/>
      <c r="UPD249" s="325"/>
      <c r="UPE249" s="325"/>
      <c r="UPF249" s="325"/>
      <c r="UPG249" s="325"/>
      <c r="UPH249" s="325"/>
      <c r="UPI249" s="325"/>
      <c r="UPJ249" s="325"/>
      <c r="UPK249" s="325"/>
      <c r="UPL249" s="324"/>
      <c r="UPM249" s="62"/>
      <c r="UPN249" s="62"/>
      <c r="UPO249" s="62"/>
      <c r="UPP249" s="62"/>
      <c r="UPQ249" s="62"/>
      <c r="UPR249" s="62"/>
      <c r="UPS249" s="62"/>
      <c r="UPT249" s="62"/>
      <c r="UPU249" s="62"/>
      <c r="UPV249" s="62"/>
      <c r="UPW249" s="325"/>
      <c r="UPX249" s="325"/>
      <c r="UPY249" s="325"/>
      <c r="UPZ249" s="325"/>
      <c r="UQA249" s="62"/>
      <c r="UQB249" s="325"/>
      <c r="UQC249" s="325"/>
      <c r="UQD249" s="325"/>
      <c r="UQE249" s="325"/>
      <c r="UQF249" s="62"/>
      <c r="UQG249" s="325"/>
      <c r="UQH249" s="325"/>
      <c r="UQI249" s="325"/>
      <c r="UQJ249" s="325"/>
      <c r="UQK249" s="325"/>
      <c r="UQL249" s="325"/>
      <c r="UQM249" s="325"/>
      <c r="UQN249" s="325"/>
      <c r="UQO249" s="325"/>
      <c r="UQP249" s="325"/>
      <c r="UQQ249" s="325"/>
      <c r="UQR249" s="325"/>
      <c r="UQS249" s="325"/>
      <c r="UQT249" s="325"/>
      <c r="UQU249" s="325"/>
      <c r="UQV249" s="325"/>
      <c r="UQW249" s="325"/>
      <c r="UQX249" s="324"/>
      <c r="UQY249" s="62"/>
      <c r="UQZ249" s="62"/>
      <c r="URA249" s="62"/>
      <c r="URB249" s="62"/>
      <c r="URC249" s="62"/>
      <c r="URD249" s="62"/>
      <c r="URE249" s="62"/>
      <c r="URF249" s="62"/>
      <c r="URG249" s="62"/>
      <c r="URH249" s="62"/>
      <c r="URI249" s="325"/>
      <c r="URJ249" s="325"/>
      <c r="URK249" s="325"/>
      <c r="URL249" s="325"/>
      <c r="URM249" s="62"/>
      <c r="URN249" s="325"/>
      <c r="URO249" s="325"/>
      <c r="URP249" s="325"/>
      <c r="URQ249" s="325"/>
      <c r="URR249" s="62"/>
      <c r="URS249" s="325"/>
      <c r="URT249" s="325"/>
      <c r="URU249" s="325"/>
      <c r="URV249" s="325"/>
      <c r="URW249" s="325"/>
      <c r="URX249" s="325"/>
      <c r="URY249" s="325"/>
      <c r="URZ249" s="325"/>
      <c r="USA249" s="325"/>
      <c r="USB249" s="325"/>
      <c r="USC249" s="325"/>
      <c r="USD249" s="325"/>
      <c r="USE249" s="325"/>
      <c r="USF249" s="325"/>
      <c r="USG249" s="325"/>
      <c r="USH249" s="325"/>
      <c r="USI249" s="325"/>
      <c r="USJ249" s="324"/>
      <c r="USK249" s="62"/>
      <c r="USL249" s="62"/>
      <c r="USM249" s="62"/>
      <c r="USN249" s="62"/>
      <c r="USO249" s="62"/>
      <c r="USP249" s="62"/>
      <c r="USQ249" s="62"/>
      <c r="USR249" s="62"/>
      <c r="USS249" s="62"/>
      <c r="UST249" s="62"/>
      <c r="USU249" s="325"/>
      <c r="USV249" s="325"/>
      <c r="USW249" s="325"/>
      <c r="USX249" s="325"/>
      <c r="USY249" s="62"/>
      <c r="USZ249" s="325"/>
      <c r="UTA249" s="325"/>
      <c r="UTB249" s="325"/>
      <c r="UTC249" s="325"/>
      <c r="UTD249" s="62"/>
      <c r="UTE249" s="325"/>
      <c r="UTF249" s="325"/>
      <c r="UTG249" s="325"/>
      <c r="UTH249" s="325"/>
      <c r="UTI249" s="325"/>
      <c r="UTJ249" s="325"/>
      <c r="UTK249" s="325"/>
      <c r="UTL249" s="325"/>
      <c r="UTM249" s="325"/>
      <c r="UTN249" s="325"/>
      <c r="UTO249" s="325"/>
      <c r="UTP249" s="325"/>
      <c r="UTQ249" s="325"/>
      <c r="UTR249" s="325"/>
      <c r="UTS249" s="325"/>
      <c r="UTT249" s="325"/>
      <c r="UTU249" s="325"/>
      <c r="UTV249" s="324"/>
      <c r="UTW249" s="62"/>
      <c r="UTX249" s="62"/>
      <c r="UTY249" s="62"/>
      <c r="UTZ249" s="62"/>
      <c r="UUA249" s="62"/>
      <c r="UUB249" s="62"/>
      <c r="UUC249" s="62"/>
      <c r="UUD249" s="62"/>
      <c r="UUE249" s="62"/>
      <c r="UUF249" s="62"/>
      <c r="UUG249" s="325"/>
      <c r="UUH249" s="325"/>
      <c r="UUI249" s="325"/>
      <c r="UUJ249" s="325"/>
      <c r="UUK249" s="62"/>
      <c r="UUL249" s="325"/>
      <c r="UUM249" s="325"/>
      <c r="UUN249" s="325"/>
      <c r="UUO249" s="325"/>
      <c r="UUP249" s="62"/>
      <c r="UUQ249" s="325"/>
      <c r="UUR249" s="325"/>
      <c r="UUS249" s="325"/>
      <c r="UUT249" s="325"/>
      <c r="UUU249" s="325"/>
      <c r="UUV249" s="325"/>
      <c r="UUW249" s="325"/>
      <c r="UUX249" s="325"/>
      <c r="UUY249" s="325"/>
      <c r="UUZ249" s="325"/>
      <c r="UVA249" s="325"/>
      <c r="UVB249" s="325"/>
      <c r="UVC249" s="325"/>
      <c r="UVD249" s="325"/>
      <c r="UVE249" s="325"/>
      <c r="UVF249" s="325"/>
      <c r="UVG249" s="325"/>
      <c r="UVH249" s="324"/>
      <c r="UVI249" s="62"/>
      <c r="UVJ249" s="62"/>
      <c r="UVK249" s="62"/>
      <c r="UVL249" s="62"/>
      <c r="UVM249" s="62"/>
      <c r="UVN249" s="62"/>
      <c r="UVO249" s="62"/>
      <c r="UVP249" s="62"/>
      <c r="UVQ249" s="62"/>
      <c r="UVR249" s="62"/>
      <c r="UVS249" s="325"/>
      <c r="UVT249" s="325"/>
      <c r="UVU249" s="325"/>
      <c r="UVV249" s="325"/>
      <c r="UVW249" s="62"/>
      <c r="UVX249" s="325"/>
      <c r="UVY249" s="325"/>
      <c r="UVZ249" s="325"/>
      <c r="UWA249" s="325"/>
      <c r="UWB249" s="62"/>
      <c r="UWC249" s="325"/>
      <c r="UWD249" s="325"/>
      <c r="UWE249" s="325"/>
      <c r="UWF249" s="325"/>
      <c r="UWG249" s="325"/>
      <c r="UWH249" s="325"/>
      <c r="UWI249" s="325"/>
      <c r="UWJ249" s="325"/>
      <c r="UWK249" s="325"/>
      <c r="UWL249" s="325"/>
      <c r="UWM249" s="325"/>
      <c r="UWN249" s="325"/>
      <c r="UWO249" s="325"/>
      <c r="UWP249" s="325"/>
      <c r="UWQ249" s="325"/>
      <c r="UWR249" s="325"/>
      <c r="UWS249" s="325"/>
      <c r="UWT249" s="324"/>
      <c r="UWU249" s="62"/>
      <c r="UWV249" s="62"/>
      <c r="UWW249" s="62"/>
      <c r="UWX249" s="62"/>
      <c r="UWY249" s="62"/>
      <c r="UWZ249" s="62"/>
      <c r="UXA249" s="62"/>
      <c r="UXB249" s="62"/>
      <c r="UXC249" s="62"/>
      <c r="UXD249" s="62"/>
      <c r="UXE249" s="325"/>
      <c r="UXF249" s="325"/>
      <c r="UXG249" s="325"/>
      <c r="UXH249" s="325"/>
      <c r="UXI249" s="62"/>
      <c r="UXJ249" s="325"/>
      <c r="UXK249" s="325"/>
      <c r="UXL249" s="325"/>
      <c r="UXM249" s="325"/>
      <c r="UXN249" s="62"/>
      <c r="UXO249" s="325"/>
      <c r="UXP249" s="325"/>
      <c r="UXQ249" s="325"/>
      <c r="UXR249" s="325"/>
      <c r="UXS249" s="325"/>
      <c r="UXT249" s="325"/>
      <c r="UXU249" s="325"/>
      <c r="UXV249" s="325"/>
      <c r="UXW249" s="325"/>
      <c r="UXX249" s="325"/>
      <c r="UXY249" s="325"/>
      <c r="UXZ249" s="325"/>
      <c r="UYA249" s="325"/>
      <c r="UYB249" s="325"/>
      <c r="UYC249" s="325"/>
      <c r="UYD249" s="325"/>
      <c r="UYE249" s="325"/>
      <c r="UYF249" s="324"/>
      <c r="UYG249" s="62"/>
      <c r="UYH249" s="62"/>
      <c r="UYI249" s="62"/>
      <c r="UYJ249" s="62"/>
      <c r="UYK249" s="62"/>
      <c r="UYL249" s="62"/>
      <c r="UYM249" s="62"/>
      <c r="UYN249" s="62"/>
      <c r="UYO249" s="62"/>
      <c r="UYP249" s="62"/>
      <c r="UYQ249" s="325"/>
      <c r="UYR249" s="325"/>
      <c r="UYS249" s="325"/>
      <c r="UYT249" s="325"/>
      <c r="UYU249" s="62"/>
      <c r="UYV249" s="325"/>
      <c r="UYW249" s="325"/>
      <c r="UYX249" s="325"/>
      <c r="UYY249" s="325"/>
      <c r="UYZ249" s="62"/>
      <c r="UZA249" s="325"/>
      <c r="UZB249" s="325"/>
      <c r="UZC249" s="325"/>
      <c r="UZD249" s="325"/>
      <c r="UZE249" s="325"/>
      <c r="UZF249" s="325"/>
      <c r="UZG249" s="325"/>
      <c r="UZH249" s="325"/>
      <c r="UZI249" s="325"/>
      <c r="UZJ249" s="325"/>
      <c r="UZK249" s="325"/>
      <c r="UZL249" s="325"/>
      <c r="UZM249" s="325"/>
      <c r="UZN249" s="325"/>
      <c r="UZO249" s="325"/>
      <c r="UZP249" s="325"/>
      <c r="UZQ249" s="325"/>
      <c r="UZR249" s="324"/>
      <c r="UZS249" s="62"/>
      <c r="UZT249" s="62"/>
      <c r="UZU249" s="62"/>
      <c r="UZV249" s="62"/>
      <c r="UZW249" s="62"/>
      <c r="UZX249" s="62"/>
      <c r="UZY249" s="62"/>
      <c r="UZZ249" s="62"/>
      <c r="VAA249" s="62"/>
      <c r="VAB249" s="62"/>
      <c r="VAC249" s="325"/>
      <c r="VAD249" s="325"/>
      <c r="VAE249" s="325"/>
      <c r="VAF249" s="325"/>
      <c r="VAG249" s="62"/>
      <c r="VAH249" s="325"/>
      <c r="VAI249" s="325"/>
      <c r="VAJ249" s="325"/>
      <c r="VAK249" s="325"/>
      <c r="VAL249" s="62"/>
      <c r="VAM249" s="325"/>
      <c r="VAN249" s="325"/>
      <c r="VAO249" s="325"/>
      <c r="VAP249" s="325"/>
      <c r="VAQ249" s="325"/>
      <c r="VAR249" s="325"/>
      <c r="VAS249" s="325"/>
      <c r="VAT249" s="325"/>
      <c r="VAU249" s="325"/>
      <c r="VAV249" s="325"/>
      <c r="VAW249" s="325"/>
      <c r="VAX249" s="325"/>
      <c r="VAY249" s="325"/>
      <c r="VAZ249" s="325"/>
      <c r="VBA249" s="325"/>
      <c r="VBB249" s="325"/>
      <c r="VBC249" s="325"/>
      <c r="VBD249" s="324"/>
      <c r="VBE249" s="62"/>
      <c r="VBF249" s="62"/>
      <c r="VBG249" s="62"/>
      <c r="VBH249" s="62"/>
      <c r="VBI249" s="62"/>
      <c r="VBJ249" s="62"/>
      <c r="VBK249" s="62"/>
      <c r="VBL249" s="62"/>
      <c r="VBM249" s="62"/>
      <c r="VBN249" s="62"/>
      <c r="VBO249" s="325"/>
      <c r="VBP249" s="325"/>
      <c r="VBQ249" s="325"/>
      <c r="VBR249" s="325"/>
      <c r="VBS249" s="62"/>
      <c r="VBT249" s="325"/>
      <c r="VBU249" s="325"/>
      <c r="VBV249" s="325"/>
      <c r="VBW249" s="325"/>
      <c r="VBX249" s="62"/>
      <c r="VBY249" s="325"/>
      <c r="VBZ249" s="325"/>
      <c r="VCA249" s="325"/>
      <c r="VCB249" s="325"/>
      <c r="VCC249" s="325"/>
      <c r="VCD249" s="325"/>
      <c r="VCE249" s="325"/>
      <c r="VCF249" s="325"/>
      <c r="VCG249" s="325"/>
      <c r="VCH249" s="325"/>
      <c r="VCI249" s="325"/>
      <c r="VCJ249" s="325"/>
      <c r="VCK249" s="325"/>
      <c r="VCL249" s="325"/>
      <c r="VCM249" s="325"/>
      <c r="VCN249" s="325"/>
      <c r="VCO249" s="325"/>
      <c r="VCP249" s="324"/>
      <c r="VCQ249" s="62"/>
      <c r="VCR249" s="62"/>
      <c r="VCS249" s="62"/>
      <c r="VCT249" s="62"/>
      <c r="VCU249" s="62"/>
      <c r="VCV249" s="62"/>
      <c r="VCW249" s="62"/>
      <c r="VCX249" s="62"/>
      <c r="VCY249" s="62"/>
      <c r="VCZ249" s="62"/>
      <c r="VDA249" s="325"/>
      <c r="VDB249" s="325"/>
      <c r="VDC249" s="325"/>
      <c r="VDD249" s="325"/>
      <c r="VDE249" s="62"/>
      <c r="VDF249" s="325"/>
      <c r="VDG249" s="325"/>
      <c r="VDH249" s="325"/>
      <c r="VDI249" s="325"/>
      <c r="VDJ249" s="62"/>
      <c r="VDK249" s="325"/>
      <c r="VDL249" s="325"/>
      <c r="VDM249" s="325"/>
      <c r="VDN249" s="325"/>
      <c r="VDO249" s="325"/>
      <c r="VDP249" s="325"/>
      <c r="VDQ249" s="325"/>
      <c r="VDR249" s="325"/>
      <c r="VDS249" s="325"/>
      <c r="VDT249" s="325"/>
      <c r="VDU249" s="325"/>
      <c r="VDV249" s="325"/>
      <c r="VDW249" s="325"/>
      <c r="VDX249" s="325"/>
      <c r="VDY249" s="325"/>
      <c r="VDZ249" s="325"/>
      <c r="VEA249" s="325"/>
      <c r="VEB249" s="324"/>
      <c r="VEC249" s="62"/>
      <c r="VED249" s="62"/>
      <c r="VEE249" s="62"/>
      <c r="VEF249" s="62"/>
      <c r="VEG249" s="62"/>
      <c r="VEH249" s="62"/>
      <c r="VEI249" s="62"/>
      <c r="VEJ249" s="62"/>
      <c r="VEK249" s="62"/>
      <c r="VEL249" s="62"/>
      <c r="VEM249" s="325"/>
      <c r="VEN249" s="325"/>
      <c r="VEO249" s="325"/>
      <c r="VEP249" s="325"/>
      <c r="VEQ249" s="62"/>
      <c r="VER249" s="325"/>
      <c r="VES249" s="325"/>
      <c r="VET249" s="325"/>
      <c r="VEU249" s="325"/>
      <c r="VEV249" s="62"/>
      <c r="VEW249" s="325"/>
      <c r="VEX249" s="325"/>
      <c r="VEY249" s="325"/>
      <c r="VEZ249" s="325"/>
      <c r="VFA249" s="325"/>
      <c r="VFB249" s="325"/>
      <c r="VFC249" s="325"/>
      <c r="VFD249" s="325"/>
      <c r="VFE249" s="325"/>
      <c r="VFF249" s="325"/>
      <c r="VFG249" s="325"/>
      <c r="VFH249" s="325"/>
      <c r="VFI249" s="325"/>
      <c r="VFJ249" s="325"/>
      <c r="VFK249" s="325"/>
      <c r="VFL249" s="325"/>
      <c r="VFM249" s="325"/>
      <c r="VFN249" s="324"/>
      <c r="VFO249" s="62"/>
      <c r="VFP249" s="62"/>
      <c r="VFQ249" s="62"/>
      <c r="VFR249" s="62"/>
      <c r="VFS249" s="62"/>
      <c r="VFT249" s="62"/>
      <c r="VFU249" s="62"/>
      <c r="VFV249" s="62"/>
      <c r="VFW249" s="62"/>
      <c r="VFX249" s="62"/>
      <c r="VFY249" s="325"/>
      <c r="VFZ249" s="325"/>
      <c r="VGA249" s="325"/>
      <c r="VGB249" s="325"/>
      <c r="VGC249" s="62"/>
      <c r="VGD249" s="325"/>
      <c r="VGE249" s="325"/>
      <c r="VGF249" s="325"/>
      <c r="VGG249" s="325"/>
      <c r="VGH249" s="62"/>
      <c r="VGI249" s="325"/>
      <c r="VGJ249" s="325"/>
      <c r="VGK249" s="325"/>
      <c r="VGL249" s="325"/>
      <c r="VGM249" s="325"/>
      <c r="VGN249" s="325"/>
      <c r="VGO249" s="325"/>
      <c r="VGP249" s="325"/>
      <c r="VGQ249" s="325"/>
      <c r="VGR249" s="325"/>
      <c r="VGS249" s="325"/>
      <c r="VGT249" s="325"/>
      <c r="VGU249" s="325"/>
      <c r="VGV249" s="325"/>
      <c r="VGW249" s="325"/>
      <c r="VGX249" s="325"/>
      <c r="VGY249" s="325"/>
      <c r="VGZ249" s="324"/>
      <c r="VHA249" s="62"/>
      <c r="VHB249" s="62"/>
      <c r="VHC249" s="62"/>
      <c r="VHD249" s="62"/>
      <c r="VHE249" s="62"/>
      <c r="VHF249" s="62"/>
      <c r="VHG249" s="62"/>
      <c r="VHH249" s="62"/>
      <c r="VHI249" s="62"/>
      <c r="VHJ249" s="62"/>
      <c r="VHK249" s="325"/>
      <c r="VHL249" s="325"/>
      <c r="VHM249" s="325"/>
      <c r="VHN249" s="325"/>
      <c r="VHO249" s="62"/>
      <c r="VHP249" s="325"/>
      <c r="VHQ249" s="325"/>
      <c r="VHR249" s="325"/>
      <c r="VHS249" s="325"/>
      <c r="VHT249" s="62"/>
      <c r="VHU249" s="325"/>
      <c r="VHV249" s="325"/>
      <c r="VHW249" s="325"/>
      <c r="VHX249" s="325"/>
      <c r="VHY249" s="325"/>
      <c r="VHZ249" s="325"/>
      <c r="VIA249" s="325"/>
      <c r="VIB249" s="325"/>
      <c r="VIC249" s="325"/>
      <c r="VID249" s="325"/>
      <c r="VIE249" s="325"/>
      <c r="VIF249" s="325"/>
      <c r="VIG249" s="325"/>
      <c r="VIH249" s="325"/>
      <c r="VII249" s="325"/>
      <c r="VIJ249" s="325"/>
      <c r="VIK249" s="325"/>
      <c r="VIL249" s="324"/>
      <c r="VIM249" s="62"/>
      <c r="VIN249" s="62"/>
      <c r="VIO249" s="62"/>
      <c r="VIP249" s="62"/>
      <c r="VIQ249" s="62"/>
      <c r="VIR249" s="62"/>
      <c r="VIS249" s="62"/>
      <c r="VIT249" s="62"/>
      <c r="VIU249" s="62"/>
      <c r="VIV249" s="62"/>
      <c r="VIW249" s="325"/>
      <c r="VIX249" s="325"/>
      <c r="VIY249" s="325"/>
      <c r="VIZ249" s="325"/>
      <c r="VJA249" s="62"/>
      <c r="VJB249" s="325"/>
      <c r="VJC249" s="325"/>
      <c r="VJD249" s="325"/>
      <c r="VJE249" s="325"/>
      <c r="VJF249" s="62"/>
      <c r="VJG249" s="325"/>
      <c r="VJH249" s="325"/>
      <c r="VJI249" s="325"/>
      <c r="VJJ249" s="325"/>
      <c r="VJK249" s="325"/>
      <c r="VJL249" s="325"/>
      <c r="VJM249" s="325"/>
      <c r="VJN249" s="325"/>
      <c r="VJO249" s="325"/>
      <c r="VJP249" s="325"/>
      <c r="VJQ249" s="325"/>
      <c r="VJR249" s="325"/>
      <c r="VJS249" s="325"/>
      <c r="VJT249" s="325"/>
      <c r="VJU249" s="325"/>
      <c r="VJV249" s="325"/>
      <c r="VJW249" s="325"/>
      <c r="VJX249" s="324"/>
      <c r="VJY249" s="62"/>
      <c r="VJZ249" s="62"/>
      <c r="VKA249" s="62"/>
      <c r="VKB249" s="62"/>
      <c r="VKC249" s="62"/>
      <c r="VKD249" s="62"/>
      <c r="VKE249" s="62"/>
      <c r="VKF249" s="62"/>
      <c r="VKG249" s="62"/>
      <c r="VKH249" s="62"/>
      <c r="VKI249" s="325"/>
      <c r="VKJ249" s="325"/>
      <c r="VKK249" s="325"/>
      <c r="VKL249" s="325"/>
      <c r="VKM249" s="62"/>
      <c r="VKN249" s="325"/>
      <c r="VKO249" s="325"/>
      <c r="VKP249" s="325"/>
      <c r="VKQ249" s="325"/>
      <c r="VKR249" s="62"/>
      <c r="VKS249" s="325"/>
      <c r="VKT249" s="325"/>
      <c r="VKU249" s="325"/>
      <c r="VKV249" s="325"/>
      <c r="VKW249" s="325"/>
      <c r="VKX249" s="325"/>
      <c r="VKY249" s="325"/>
      <c r="VKZ249" s="325"/>
      <c r="VLA249" s="325"/>
      <c r="VLB249" s="325"/>
      <c r="VLC249" s="325"/>
      <c r="VLD249" s="325"/>
      <c r="VLE249" s="325"/>
      <c r="VLF249" s="325"/>
      <c r="VLG249" s="325"/>
      <c r="VLH249" s="325"/>
      <c r="VLI249" s="325"/>
      <c r="VLJ249" s="324"/>
      <c r="VLK249" s="62"/>
      <c r="VLL249" s="62"/>
      <c r="VLM249" s="62"/>
      <c r="VLN249" s="62"/>
      <c r="VLO249" s="62"/>
      <c r="VLP249" s="62"/>
      <c r="VLQ249" s="62"/>
      <c r="VLR249" s="62"/>
      <c r="VLS249" s="62"/>
      <c r="VLT249" s="62"/>
      <c r="VLU249" s="325"/>
      <c r="VLV249" s="325"/>
      <c r="VLW249" s="325"/>
      <c r="VLX249" s="325"/>
      <c r="VLY249" s="62"/>
      <c r="VLZ249" s="325"/>
      <c r="VMA249" s="325"/>
      <c r="VMB249" s="325"/>
      <c r="VMC249" s="325"/>
      <c r="VMD249" s="62"/>
      <c r="VME249" s="325"/>
      <c r="VMF249" s="325"/>
      <c r="VMG249" s="325"/>
      <c r="VMH249" s="325"/>
      <c r="VMI249" s="325"/>
      <c r="VMJ249" s="325"/>
      <c r="VMK249" s="325"/>
      <c r="VML249" s="325"/>
      <c r="VMM249" s="325"/>
      <c r="VMN249" s="325"/>
      <c r="VMO249" s="325"/>
      <c r="VMP249" s="325"/>
      <c r="VMQ249" s="325"/>
      <c r="VMR249" s="325"/>
      <c r="VMS249" s="325"/>
      <c r="VMT249" s="325"/>
      <c r="VMU249" s="325"/>
      <c r="VMV249" s="324"/>
      <c r="VMW249" s="62"/>
      <c r="VMX249" s="62"/>
      <c r="VMY249" s="62"/>
      <c r="VMZ249" s="62"/>
      <c r="VNA249" s="62"/>
      <c r="VNB249" s="62"/>
      <c r="VNC249" s="62"/>
      <c r="VND249" s="62"/>
      <c r="VNE249" s="62"/>
      <c r="VNF249" s="62"/>
      <c r="VNG249" s="325"/>
      <c r="VNH249" s="325"/>
      <c r="VNI249" s="325"/>
      <c r="VNJ249" s="325"/>
      <c r="VNK249" s="62"/>
      <c r="VNL249" s="325"/>
      <c r="VNM249" s="325"/>
      <c r="VNN249" s="325"/>
      <c r="VNO249" s="325"/>
      <c r="VNP249" s="62"/>
      <c r="VNQ249" s="325"/>
      <c r="VNR249" s="325"/>
      <c r="VNS249" s="325"/>
      <c r="VNT249" s="325"/>
      <c r="VNU249" s="325"/>
      <c r="VNV249" s="325"/>
      <c r="VNW249" s="325"/>
      <c r="VNX249" s="325"/>
      <c r="VNY249" s="325"/>
      <c r="VNZ249" s="325"/>
      <c r="VOA249" s="325"/>
      <c r="VOB249" s="325"/>
      <c r="VOC249" s="325"/>
      <c r="VOD249" s="325"/>
      <c r="VOE249" s="325"/>
      <c r="VOF249" s="325"/>
      <c r="VOG249" s="325"/>
      <c r="VOH249" s="324"/>
      <c r="VOI249" s="62"/>
      <c r="VOJ249" s="62"/>
      <c r="VOK249" s="62"/>
      <c r="VOL249" s="62"/>
      <c r="VOM249" s="62"/>
      <c r="VON249" s="62"/>
      <c r="VOO249" s="62"/>
      <c r="VOP249" s="62"/>
      <c r="VOQ249" s="62"/>
      <c r="VOR249" s="62"/>
      <c r="VOS249" s="325"/>
      <c r="VOT249" s="325"/>
      <c r="VOU249" s="325"/>
      <c r="VOV249" s="325"/>
      <c r="VOW249" s="62"/>
      <c r="VOX249" s="325"/>
      <c r="VOY249" s="325"/>
      <c r="VOZ249" s="325"/>
      <c r="VPA249" s="325"/>
      <c r="VPB249" s="62"/>
      <c r="VPC249" s="325"/>
      <c r="VPD249" s="325"/>
      <c r="VPE249" s="325"/>
      <c r="VPF249" s="325"/>
      <c r="VPG249" s="325"/>
      <c r="VPH249" s="325"/>
      <c r="VPI249" s="325"/>
      <c r="VPJ249" s="325"/>
      <c r="VPK249" s="325"/>
      <c r="VPL249" s="325"/>
      <c r="VPM249" s="325"/>
      <c r="VPN249" s="325"/>
      <c r="VPO249" s="325"/>
      <c r="VPP249" s="325"/>
      <c r="VPQ249" s="325"/>
      <c r="VPR249" s="325"/>
      <c r="VPS249" s="325"/>
      <c r="VPT249" s="324"/>
      <c r="VPU249" s="62"/>
      <c r="VPV249" s="62"/>
      <c r="VPW249" s="62"/>
      <c r="VPX249" s="62"/>
      <c r="VPY249" s="62"/>
      <c r="VPZ249" s="62"/>
      <c r="VQA249" s="62"/>
      <c r="VQB249" s="62"/>
      <c r="VQC249" s="62"/>
      <c r="VQD249" s="62"/>
      <c r="VQE249" s="325"/>
      <c r="VQF249" s="325"/>
      <c r="VQG249" s="325"/>
      <c r="VQH249" s="325"/>
      <c r="VQI249" s="62"/>
      <c r="VQJ249" s="325"/>
      <c r="VQK249" s="325"/>
      <c r="VQL249" s="325"/>
      <c r="VQM249" s="325"/>
      <c r="VQN249" s="62"/>
      <c r="VQO249" s="325"/>
      <c r="VQP249" s="325"/>
      <c r="VQQ249" s="325"/>
      <c r="VQR249" s="325"/>
      <c r="VQS249" s="325"/>
      <c r="VQT249" s="325"/>
      <c r="VQU249" s="325"/>
      <c r="VQV249" s="325"/>
      <c r="VQW249" s="325"/>
      <c r="VQX249" s="325"/>
      <c r="VQY249" s="325"/>
      <c r="VQZ249" s="325"/>
      <c r="VRA249" s="325"/>
      <c r="VRB249" s="325"/>
      <c r="VRC249" s="325"/>
      <c r="VRD249" s="325"/>
      <c r="VRE249" s="325"/>
      <c r="VRF249" s="324"/>
      <c r="VRG249" s="62"/>
      <c r="VRH249" s="62"/>
      <c r="VRI249" s="62"/>
      <c r="VRJ249" s="62"/>
      <c r="VRK249" s="62"/>
      <c r="VRL249" s="62"/>
      <c r="VRM249" s="62"/>
      <c r="VRN249" s="62"/>
      <c r="VRO249" s="62"/>
      <c r="VRP249" s="62"/>
      <c r="VRQ249" s="325"/>
      <c r="VRR249" s="325"/>
      <c r="VRS249" s="325"/>
      <c r="VRT249" s="325"/>
      <c r="VRU249" s="62"/>
      <c r="VRV249" s="325"/>
      <c r="VRW249" s="325"/>
      <c r="VRX249" s="325"/>
      <c r="VRY249" s="325"/>
      <c r="VRZ249" s="62"/>
      <c r="VSA249" s="325"/>
      <c r="VSB249" s="325"/>
      <c r="VSC249" s="325"/>
      <c r="VSD249" s="325"/>
      <c r="VSE249" s="325"/>
      <c r="VSF249" s="325"/>
      <c r="VSG249" s="325"/>
      <c r="VSH249" s="325"/>
      <c r="VSI249" s="325"/>
      <c r="VSJ249" s="325"/>
      <c r="VSK249" s="325"/>
      <c r="VSL249" s="325"/>
      <c r="VSM249" s="325"/>
      <c r="VSN249" s="325"/>
      <c r="VSO249" s="325"/>
      <c r="VSP249" s="325"/>
      <c r="VSQ249" s="325"/>
      <c r="VSR249" s="324"/>
      <c r="VSS249" s="62"/>
      <c r="VST249" s="62"/>
      <c r="VSU249" s="62"/>
      <c r="VSV249" s="62"/>
      <c r="VSW249" s="62"/>
      <c r="VSX249" s="62"/>
      <c r="VSY249" s="62"/>
      <c r="VSZ249" s="62"/>
      <c r="VTA249" s="62"/>
      <c r="VTB249" s="62"/>
      <c r="VTC249" s="325"/>
      <c r="VTD249" s="325"/>
      <c r="VTE249" s="325"/>
      <c r="VTF249" s="325"/>
      <c r="VTG249" s="62"/>
      <c r="VTH249" s="325"/>
      <c r="VTI249" s="325"/>
      <c r="VTJ249" s="325"/>
      <c r="VTK249" s="325"/>
      <c r="VTL249" s="62"/>
      <c r="VTM249" s="325"/>
      <c r="VTN249" s="325"/>
      <c r="VTO249" s="325"/>
      <c r="VTP249" s="325"/>
      <c r="VTQ249" s="325"/>
      <c r="VTR249" s="325"/>
      <c r="VTS249" s="325"/>
      <c r="VTT249" s="325"/>
      <c r="VTU249" s="325"/>
      <c r="VTV249" s="325"/>
      <c r="VTW249" s="325"/>
      <c r="VTX249" s="325"/>
      <c r="VTY249" s="325"/>
      <c r="VTZ249" s="325"/>
      <c r="VUA249" s="325"/>
      <c r="VUB249" s="325"/>
      <c r="VUC249" s="325"/>
      <c r="VUD249" s="324"/>
      <c r="VUE249" s="62"/>
      <c r="VUF249" s="62"/>
      <c r="VUG249" s="62"/>
      <c r="VUH249" s="62"/>
      <c r="VUI249" s="62"/>
      <c r="VUJ249" s="62"/>
      <c r="VUK249" s="62"/>
      <c r="VUL249" s="62"/>
      <c r="VUM249" s="62"/>
      <c r="VUN249" s="62"/>
      <c r="VUO249" s="325"/>
      <c r="VUP249" s="325"/>
      <c r="VUQ249" s="325"/>
      <c r="VUR249" s="325"/>
      <c r="VUS249" s="62"/>
      <c r="VUT249" s="325"/>
      <c r="VUU249" s="325"/>
      <c r="VUV249" s="325"/>
      <c r="VUW249" s="325"/>
      <c r="VUX249" s="62"/>
      <c r="VUY249" s="325"/>
      <c r="VUZ249" s="325"/>
      <c r="VVA249" s="325"/>
      <c r="VVB249" s="325"/>
      <c r="VVC249" s="325"/>
      <c r="VVD249" s="325"/>
      <c r="VVE249" s="325"/>
      <c r="VVF249" s="325"/>
      <c r="VVG249" s="325"/>
      <c r="VVH249" s="325"/>
      <c r="VVI249" s="325"/>
      <c r="VVJ249" s="325"/>
      <c r="VVK249" s="325"/>
      <c r="VVL249" s="325"/>
      <c r="VVM249" s="325"/>
      <c r="VVN249" s="325"/>
      <c r="VVO249" s="325"/>
      <c r="VVP249" s="324"/>
      <c r="VVQ249" s="62"/>
      <c r="VVR249" s="62"/>
      <c r="VVS249" s="62"/>
      <c r="VVT249" s="62"/>
      <c r="VVU249" s="62"/>
      <c r="VVV249" s="62"/>
      <c r="VVW249" s="62"/>
      <c r="VVX249" s="62"/>
      <c r="VVY249" s="62"/>
      <c r="VVZ249" s="62"/>
      <c r="VWA249" s="325"/>
      <c r="VWB249" s="325"/>
      <c r="VWC249" s="325"/>
      <c r="VWD249" s="325"/>
      <c r="VWE249" s="62"/>
      <c r="VWF249" s="325"/>
      <c r="VWG249" s="325"/>
      <c r="VWH249" s="325"/>
      <c r="VWI249" s="325"/>
      <c r="VWJ249" s="62"/>
      <c r="VWK249" s="325"/>
      <c r="VWL249" s="325"/>
      <c r="VWM249" s="325"/>
      <c r="VWN249" s="325"/>
      <c r="VWO249" s="325"/>
      <c r="VWP249" s="325"/>
      <c r="VWQ249" s="325"/>
      <c r="VWR249" s="325"/>
      <c r="VWS249" s="325"/>
      <c r="VWT249" s="325"/>
      <c r="VWU249" s="325"/>
      <c r="VWV249" s="325"/>
      <c r="VWW249" s="325"/>
      <c r="VWX249" s="325"/>
      <c r="VWY249" s="325"/>
      <c r="VWZ249" s="325"/>
      <c r="VXA249" s="325"/>
      <c r="VXB249" s="324"/>
      <c r="VXC249" s="62"/>
      <c r="VXD249" s="62"/>
      <c r="VXE249" s="62"/>
      <c r="VXF249" s="62"/>
      <c r="VXG249" s="62"/>
      <c r="VXH249" s="62"/>
      <c r="VXI249" s="62"/>
      <c r="VXJ249" s="62"/>
      <c r="VXK249" s="62"/>
      <c r="VXL249" s="62"/>
      <c r="VXM249" s="325"/>
      <c r="VXN249" s="325"/>
      <c r="VXO249" s="325"/>
      <c r="VXP249" s="325"/>
      <c r="VXQ249" s="62"/>
      <c r="VXR249" s="325"/>
      <c r="VXS249" s="325"/>
      <c r="VXT249" s="325"/>
      <c r="VXU249" s="325"/>
      <c r="VXV249" s="62"/>
      <c r="VXW249" s="325"/>
      <c r="VXX249" s="325"/>
      <c r="VXY249" s="325"/>
      <c r="VXZ249" s="325"/>
      <c r="VYA249" s="325"/>
      <c r="VYB249" s="325"/>
      <c r="VYC249" s="325"/>
      <c r="VYD249" s="325"/>
      <c r="VYE249" s="325"/>
      <c r="VYF249" s="325"/>
      <c r="VYG249" s="325"/>
      <c r="VYH249" s="325"/>
      <c r="VYI249" s="325"/>
      <c r="VYJ249" s="325"/>
      <c r="VYK249" s="325"/>
      <c r="VYL249" s="325"/>
      <c r="VYM249" s="325"/>
      <c r="VYN249" s="324"/>
      <c r="VYO249" s="62"/>
      <c r="VYP249" s="62"/>
      <c r="VYQ249" s="62"/>
      <c r="VYR249" s="62"/>
      <c r="VYS249" s="62"/>
      <c r="VYT249" s="62"/>
      <c r="VYU249" s="62"/>
      <c r="VYV249" s="62"/>
      <c r="VYW249" s="62"/>
      <c r="VYX249" s="62"/>
      <c r="VYY249" s="325"/>
      <c r="VYZ249" s="325"/>
      <c r="VZA249" s="325"/>
      <c r="VZB249" s="325"/>
      <c r="VZC249" s="62"/>
      <c r="VZD249" s="325"/>
      <c r="VZE249" s="325"/>
      <c r="VZF249" s="325"/>
      <c r="VZG249" s="325"/>
      <c r="VZH249" s="62"/>
      <c r="VZI249" s="325"/>
      <c r="VZJ249" s="325"/>
      <c r="VZK249" s="325"/>
      <c r="VZL249" s="325"/>
      <c r="VZM249" s="325"/>
      <c r="VZN249" s="325"/>
      <c r="VZO249" s="325"/>
      <c r="VZP249" s="325"/>
      <c r="VZQ249" s="325"/>
      <c r="VZR249" s="325"/>
      <c r="VZS249" s="325"/>
      <c r="VZT249" s="325"/>
      <c r="VZU249" s="325"/>
      <c r="VZV249" s="325"/>
      <c r="VZW249" s="325"/>
      <c r="VZX249" s="325"/>
      <c r="VZY249" s="325"/>
      <c r="VZZ249" s="324"/>
      <c r="WAA249" s="62"/>
      <c r="WAB249" s="62"/>
      <c r="WAC249" s="62"/>
      <c r="WAD249" s="62"/>
      <c r="WAE249" s="62"/>
      <c r="WAF249" s="62"/>
      <c r="WAG249" s="62"/>
      <c r="WAH249" s="62"/>
      <c r="WAI249" s="62"/>
      <c r="WAJ249" s="62"/>
      <c r="WAK249" s="325"/>
      <c r="WAL249" s="325"/>
      <c r="WAM249" s="325"/>
      <c r="WAN249" s="325"/>
      <c r="WAO249" s="62"/>
      <c r="WAP249" s="325"/>
      <c r="WAQ249" s="325"/>
      <c r="WAR249" s="325"/>
      <c r="WAS249" s="325"/>
      <c r="WAT249" s="62"/>
      <c r="WAU249" s="325"/>
      <c r="WAV249" s="325"/>
      <c r="WAW249" s="325"/>
      <c r="WAX249" s="325"/>
      <c r="WAY249" s="325"/>
      <c r="WAZ249" s="325"/>
      <c r="WBA249" s="325"/>
      <c r="WBB249" s="325"/>
      <c r="WBC249" s="325"/>
      <c r="WBD249" s="325"/>
      <c r="WBE249" s="325"/>
      <c r="WBF249" s="325"/>
      <c r="WBG249" s="325"/>
      <c r="WBH249" s="325"/>
      <c r="WBI249" s="325"/>
      <c r="WBJ249" s="325"/>
      <c r="WBK249" s="325"/>
      <c r="WBL249" s="324"/>
      <c r="WBM249" s="62"/>
      <c r="WBN249" s="62"/>
      <c r="WBO249" s="62"/>
      <c r="WBP249" s="62"/>
      <c r="WBQ249" s="62"/>
      <c r="WBR249" s="62"/>
      <c r="WBS249" s="62"/>
      <c r="WBT249" s="62"/>
      <c r="WBU249" s="62"/>
      <c r="WBV249" s="62"/>
      <c r="WBW249" s="325"/>
      <c r="WBX249" s="325"/>
      <c r="WBY249" s="325"/>
      <c r="WBZ249" s="325"/>
      <c r="WCA249" s="62"/>
      <c r="WCB249" s="325"/>
      <c r="WCC249" s="325"/>
      <c r="WCD249" s="325"/>
      <c r="WCE249" s="325"/>
      <c r="WCF249" s="62"/>
      <c r="WCG249" s="325"/>
      <c r="WCH249" s="325"/>
      <c r="WCI249" s="325"/>
      <c r="WCJ249" s="325"/>
      <c r="WCK249" s="325"/>
      <c r="WCL249" s="325"/>
      <c r="WCM249" s="325"/>
      <c r="WCN249" s="325"/>
      <c r="WCO249" s="325"/>
      <c r="WCP249" s="325"/>
      <c r="WCQ249" s="325"/>
      <c r="WCR249" s="325"/>
      <c r="WCS249" s="325"/>
      <c r="WCT249" s="325"/>
      <c r="WCU249" s="325"/>
      <c r="WCV249" s="325"/>
      <c r="WCW249" s="325"/>
      <c r="WCX249" s="324"/>
      <c r="WCY249" s="62"/>
      <c r="WCZ249" s="62"/>
      <c r="WDA249" s="62"/>
      <c r="WDB249" s="62"/>
      <c r="WDC249" s="62"/>
      <c r="WDD249" s="62"/>
      <c r="WDE249" s="62"/>
      <c r="WDF249" s="62"/>
      <c r="WDG249" s="62"/>
      <c r="WDH249" s="62"/>
      <c r="WDI249" s="325"/>
      <c r="WDJ249" s="325"/>
      <c r="WDK249" s="325"/>
      <c r="WDL249" s="325"/>
      <c r="WDM249" s="62"/>
      <c r="WDN249" s="325"/>
      <c r="WDO249" s="325"/>
      <c r="WDP249" s="325"/>
      <c r="WDQ249" s="325"/>
      <c r="WDR249" s="62"/>
      <c r="WDS249" s="325"/>
      <c r="WDT249" s="325"/>
      <c r="WDU249" s="325"/>
      <c r="WDV249" s="325"/>
      <c r="WDW249" s="325"/>
      <c r="WDX249" s="325"/>
      <c r="WDY249" s="325"/>
      <c r="WDZ249" s="325"/>
      <c r="WEA249" s="325"/>
      <c r="WEB249" s="325"/>
      <c r="WEC249" s="325"/>
      <c r="WED249" s="325"/>
      <c r="WEE249" s="325"/>
      <c r="WEF249" s="325"/>
      <c r="WEG249" s="325"/>
      <c r="WEH249" s="325"/>
      <c r="WEI249" s="325"/>
      <c r="WEJ249" s="324"/>
      <c r="WEK249" s="62"/>
      <c r="WEL249" s="62"/>
      <c r="WEM249" s="62"/>
      <c r="WEN249" s="62"/>
      <c r="WEO249" s="62"/>
      <c r="WEP249" s="62"/>
      <c r="WEQ249" s="62"/>
      <c r="WER249" s="62"/>
      <c r="WES249" s="62"/>
      <c r="WET249" s="62"/>
      <c r="WEU249" s="325"/>
      <c r="WEV249" s="325"/>
      <c r="WEW249" s="325"/>
      <c r="WEX249" s="325"/>
      <c r="WEY249" s="62"/>
      <c r="WEZ249" s="325"/>
      <c r="WFA249" s="325"/>
      <c r="WFB249" s="325"/>
      <c r="WFC249" s="325"/>
      <c r="WFD249" s="62"/>
      <c r="WFE249" s="325"/>
      <c r="WFF249" s="325"/>
      <c r="WFG249" s="325"/>
      <c r="WFH249" s="325"/>
      <c r="WFI249" s="325"/>
      <c r="WFJ249" s="325"/>
      <c r="WFK249" s="325"/>
      <c r="WFL249" s="325"/>
      <c r="WFM249" s="325"/>
      <c r="WFN249" s="325"/>
      <c r="WFO249" s="325"/>
      <c r="WFP249" s="325"/>
      <c r="WFQ249" s="325"/>
      <c r="WFR249" s="325"/>
      <c r="WFS249" s="325"/>
      <c r="WFT249" s="325"/>
      <c r="WFU249" s="325"/>
      <c r="WFV249" s="324"/>
      <c r="WFW249" s="62"/>
      <c r="WFX249" s="62"/>
      <c r="WFY249" s="62"/>
      <c r="WFZ249" s="62"/>
      <c r="WGA249" s="62"/>
      <c r="WGB249" s="62"/>
      <c r="WGC249" s="62"/>
      <c r="WGD249" s="62"/>
      <c r="WGE249" s="62"/>
      <c r="WGF249" s="62"/>
      <c r="WGG249" s="325"/>
      <c r="WGH249" s="325"/>
      <c r="WGI249" s="325"/>
      <c r="WGJ249" s="325"/>
      <c r="WGK249" s="62"/>
      <c r="WGL249" s="325"/>
      <c r="WGM249" s="325"/>
      <c r="WGN249" s="325"/>
      <c r="WGO249" s="325"/>
      <c r="WGP249" s="62"/>
      <c r="WGQ249" s="325"/>
      <c r="WGR249" s="325"/>
      <c r="WGS249" s="325"/>
      <c r="WGT249" s="325"/>
      <c r="WGU249" s="325"/>
      <c r="WGV249" s="325"/>
      <c r="WGW249" s="325"/>
      <c r="WGX249" s="325"/>
      <c r="WGY249" s="325"/>
      <c r="WGZ249" s="325"/>
      <c r="WHA249" s="325"/>
      <c r="WHB249" s="325"/>
      <c r="WHC249" s="325"/>
      <c r="WHD249" s="325"/>
      <c r="WHE249" s="325"/>
      <c r="WHF249" s="325"/>
      <c r="WHG249" s="325"/>
      <c r="WHH249" s="324"/>
      <c r="WHI249" s="62"/>
      <c r="WHJ249" s="62"/>
      <c r="WHK249" s="62"/>
      <c r="WHL249" s="62"/>
      <c r="WHM249" s="62"/>
      <c r="WHN249" s="62"/>
      <c r="WHO249" s="62"/>
      <c r="WHP249" s="62"/>
      <c r="WHQ249" s="62"/>
      <c r="WHR249" s="62"/>
      <c r="WHS249" s="325"/>
      <c r="WHT249" s="325"/>
      <c r="WHU249" s="325"/>
      <c r="WHV249" s="325"/>
      <c r="WHW249" s="62"/>
      <c r="WHX249" s="325"/>
      <c r="WHY249" s="325"/>
      <c r="WHZ249" s="325"/>
      <c r="WIA249" s="325"/>
      <c r="WIB249" s="62"/>
      <c r="WIC249" s="325"/>
      <c r="WID249" s="325"/>
      <c r="WIE249" s="325"/>
      <c r="WIF249" s="325"/>
      <c r="WIG249" s="325"/>
      <c r="WIH249" s="325"/>
      <c r="WII249" s="325"/>
      <c r="WIJ249" s="325"/>
      <c r="WIK249" s="325"/>
      <c r="WIL249" s="325"/>
      <c r="WIM249" s="325"/>
      <c r="WIN249" s="325"/>
      <c r="WIO249" s="325"/>
      <c r="WIP249" s="325"/>
      <c r="WIQ249" s="325"/>
      <c r="WIR249" s="325"/>
      <c r="WIS249" s="325"/>
      <c r="WIT249" s="324"/>
      <c r="WIU249" s="62"/>
      <c r="WIV249" s="62"/>
      <c r="WIW249" s="62"/>
      <c r="WIX249" s="62"/>
      <c r="WIY249" s="62"/>
      <c r="WIZ249" s="62"/>
      <c r="WJA249" s="62"/>
      <c r="WJB249" s="62"/>
      <c r="WJC249" s="62"/>
      <c r="WJD249" s="62"/>
      <c r="WJE249" s="325"/>
      <c r="WJF249" s="325"/>
      <c r="WJG249" s="325"/>
      <c r="WJH249" s="325"/>
      <c r="WJI249" s="62"/>
      <c r="WJJ249" s="325"/>
      <c r="WJK249" s="325"/>
      <c r="WJL249" s="325"/>
      <c r="WJM249" s="325"/>
      <c r="WJN249" s="62"/>
      <c r="WJO249" s="325"/>
      <c r="WJP249" s="325"/>
      <c r="WJQ249" s="325"/>
      <c r="WJR249" s="325"/>
      <c r="WJS249" s="325"/>
      <c r="WJT249" s="325"/>
      <c r="WJU249" s="325"/>
      <c r="WJV249" s="325"/>
      <c r="WJW249" s="325"/>
      <c r="WJX249" s="325"/>
      <c r="WJY249" s="325"/>
      <c r="WJZ249" s="325"/>
      <c r="WKA249" s="325"/>
      <c r="WKB249" s="325"/>
      <c r="WKC249" s="325"/>
      <c r="WKD249" s="325"/>
      <c r="WKE249" s="325"/>
      <c r="WKF249" s="324"/>
      <c r="WKG249" s="62"/>
      <c r="WKH249" s="62"/>
      <c r="WKI249" s="62"/>
      <c r="WKJ249" s="62"/>
      <c r="WKK249" s="62"/>
      <c r="WKL249" s="62"/>
      <c r="WKM249" s="62"/>
      <c r="WKN249" s="62"/>
      <c r="WKO249" s="62"/>
      <c r="WKP249" s="62"/>
      <c r="WKQ249" s="325"/>
      <c r="WKR249" s="325"/>
      <c r="WKS249" s="325"/>
      <c r="WKT249" s="325"/>
      <c r="WKU249" s="62"/>
      <c r="WKV249" s="325"/>
      <c r="WKW249" s="325"/>
      <c r="WKX249" s="325"/>
      <c r="WKY249" s="325"/>
      <c r="WKZ249" s="62"/>
      <c r="WLA249" s="325"/>
      <c r="WLB249" s="325"/>
      <c r="WLC249" s="325"/>
      <c r="WLD249" s="325"/>
      <c r="WLE249" s="325"/>
      <c r="WLF249" s="325"/>
      <c r="WLG249" s="325"/>
      <c r="WLH249" s="325"/>
      <c r="WLI249" s="325"/>
      <c r="WLJ249" s="325"/>
      <c r="WLK249" s="325"/>
      <c r="WLL249" s="325"/>
      <c r="WLM249" s="325"/>
      <c r="WLN249" s="325"/>
      <c r="WLO249" s="325"/>
      <c r="WLP249" s="325"/>
      <c r="WLQ249" s="325"/>
      <c r="WLR249" s="324"/>
      <c r="WLS249" s="62"/>
      <c r="WLT249" s="62"/>
      <c r="WLU249" s="62"/>
      <c r="WLV249" s="62"/>
      <c r="WLW249" s="62"/>
      <c r="WLX249" s="62"/>
      <c r="WLY249" s="62"/>
      <c r="WLZ249" s="62"/>
      <c r="WMA249" s="62"/>
      <c r="WMB249" s="62"/>
      <c r="WMC249" s="325"/>
      <c r="WMD249" s="325"/>
      <c r="WME249" s="325"/>
      <c r="WMF249" s="325"/>
      <c r="WMG249" s="62"/>
      <c r="WMH249" s="325"/>
      <c r="WMI249" s="325"/>
      <c r="WMJ249" s="325"/>
      <c r="WMK249" s="325"/>
      <c r="WML249" s="62"/>
      <c r="WMM249" s="325"/>
      <c r="WMN249" s="325"/>
      <c r="WMO249" s="325"/>
      <c r="WMP249" s="325"/>
      <c r="WMQ249" s="325"/>
      <c r="WMR249" s="325"/>
      <c r="WMS249" s="325"/>
      <c r="WMT249" s="325"/>
      <c r="WMU249" s="325"/>
      <c r="WMV249" s="325"/>
      <c r="WMW249" s="325"/>
      <c r="WMX249" s="325"/>
      <c r="WMY249" s="325"/>
      <c r="WMZ249" s="325"/>
      <c r="WNA249" s="325"/>
      <c r="WNB249" s="325"/>
      <c r="WNC249" s="325"/>
      <c r="WND249" s="324"/>
      <c r="WNE249" s="62"/>
      <c r="WNF249" s="62"/>
      <c r="WNG249" s="62"/>
      <c r="WNH249" s="62"/>
      <c r="WNI249" s="62"/>
      <c r="WNJ249" s="62"/>
      <c r="WNK249" s="62"/>
      <c r="WNL249" s="62"/>
      <c r="WNM249" s="62"/>
      <c r="WNN249" s="62"/>
      <c r="WNO249" s="325"/>
      <c r="WNP249" s="325"/>
      <c r="WNQ249" s="325"/>
      <c r="WNR249" s="325"/>
      <c r="WNS249" s="62"/>
      <c r="WNT249" s="325"/>
      <c r="WNU249" s="325"/>
      <c r="WNV249" s="325"/>
      <c r="WNW249" s="325"/>
      <c r="WNX249" s="62"/>
      <c r="WNY249" s="325"/>
      <c r="WNZ249" s="325"/>
      <c r="WOA249" s="325"/>
      <c r="WOB249" s="325"/>
      <c r="WOC249" s="325"/>
      <c r="WOD249" s="325"/>
      <c r="WOE249" s="325"/>
      <c r="WOF249" s="325"/>
      <c r="WOG249" s="325"/>
      <c r="WOH249" s="325"/>
      <c r="WOI249" s="325"/>
      <c r="WOJ249" s="325"/>
      <c r="WOK249" s="325"/>
      <c r="WOL249" s="325"/>
      <c r="WOM249" s="325"/>
      <c r="WON249" s="325"/>
      <c r="WOO249" s="325"/>
      <c r="WOP249" s="324"/>
      <c r="WOQ249" s="62"/>
      <c r="WOR249" s="62"/>
      <c r="WOS249" s="62"/>
      <c r="WOT249" s="62"/>
      <c r="WOU249" s="62"/>
      <c r="WOV249" s="62"/>
      <c r="WOW249" s="62"/>
      <c r="WOX249" s="62"/>
      <c r="WOY249" s="62"/>
      <c r="WOZ249" s="62"/>
      <c r="WPA249" s="325"/>
      <c r="WPB249" s="325"/>
      <c r="WPC249" s="325"/>
      <c r="WPD249" s="325"/>
      <c r="WPE249" s="62"/>
      <c r="WPF249" s="325"/>
      <c r="WPG249" s="325"/>
      <c r="WPH249" s="325"/>
      <c r="WPI249" s="325"/>
      <c r="WPJ249" s="62"/>
      <c r="WPK249" s="325"/>
      <c r="WPL249" s="325"/>
      <c r="WPM249" s="325"/>
      <c r="WPN249" s="325"/>
      <c r="WPO249" s="325"/>
      <c r="WPP249" s="325"/>
      <c r="WPQ249" s="325"/>
      <c r="WPR249" s="325"/>
      <c r="WPS249" s="325"/>
      <c r="WPT249" s="325"/>
      <c r="WPU249" s="325"/>
      <c r="WPV249" s="325"/>
      <c r="WPW249" s="325"/>
      <c r="WPX249" s="325"/>
      <c r="WPY249" s="325"/>
      <c r="WPZ249" s="325"/>
      <c r="WQA249" s="325"/>
      <c r="WQB249" s="324"/>
      <c r="WQC249" s="62"/>
      <c r="WQD249" s="62"/>
      <c r="WQE249" s="62"/>
      <c r="WQF249" s="62"/>
      <c r="WQG249" s="62"/>
      <c r="WQH249" s="62"/>
      <c r="WQI249" s="62"/>
      <c r="WQJ249" s="62"/>
      <c r="WQK249" s="62"/>
      <c r="WQL249" s="62"/>
      <c r="WQM249" s="325"/>
      <c r="WQN249" s="325"/>
      <c r="WQO249" s="325"/>
      <c r="WQP249" s="325"/>
      <c r="WQQ249" s="62"/>
      <c r="WQR249" s="325"/>
      <c r="WQS249" s="325"/>
      <c r="WQT249" s="325"/>
      <c r="WQU249" s="325"/>
      <c r="WQV249" s="62"/>
      <c r="WQW249" s="325"/>
      <c r="WQX249" s="325"/>
      <c r="WQY249" s="325"/>
      <c r="WQZ249" s="325"/>
      <c r="WRA249" s="325"/>
      <c r="WRB249" s="325"/>
      <c r="WRC249" s="325"/>
      <c r="WRD249" s="325"/>
      <c r="WRE249" s="325"/>
      <c r="WRF249" s="325"/>
      <c r="WRG249" s="325"/>
      <c r="WRH249" s="325"/>
      <c r="WRI249" s="325"/>
      <c r="WRJ249" s="325"/>
      <c r="WRK249" s="325"/>
      <c r="WRL249" s="325"/>
      <c r="WRM249" s="325"/>
      <c r="WRN249" s="324"/>
      <c r="WRO249" s="62"/>
      <c r="WRP249" s="62"/>
      <c r="WRQ249" s="62"/>
      <c r="WRR249" s="62"/>
      <c r="WRS249" s="62"/>
      <c r="WRT249" s="62"/>
      <c r="WRU249" s="62"/>
      <c r="WRV249" s="62"/>
      <c r="WRW249" s="62"/>
      <c r="WRX249" s="62"/>
      <c r="WRY249" s="325"/>
      <c r="WRZ249" s="325"/>
      <c r="WSA249" s="325"/>
      <c r="WSB249" s="325"/>
      <c r="WSC249" s="62"/>
      <c r="WSD249" s="325"/>
      <c r="WSE249" s="325"/>
      <c r="WSF249" s="325"/>
      <c r="WSG249" s="325"/>
      <c r="WSH249" s="62"/>
      <c r="WSI249" s="325"/>
      <c r="WSJ249" s="325"/>
      <c r="WSK249" s="325"/>
      <c r="WSL249" s="325"/>
      <c r="WSM249" s="325"/>
      <c r="WSN249" s="325"/>
      <c r="WSO249" s="325"/>
      <c r="WSP249" s="325"/>
      <c r="WSQ249" s="325"/>
      <c r="WSR249" s="325"/>
      <c r="WSS249" s="325"/>
      <c r="WST249" s="325"/>
      <c r="WSU249" s="325"/>
      <c r="WSV249" s="325"/>
      <c r="WSW249" s="325"/>
      <c r="WSX249" s="325"/>
      <c r="WSY249" s="325"/>
      <c r="WSZ249" s="324"/>
      <c r="WTA249" s="62"/>
      <c r="WTB249" s="62"/>
      <c r="WTC249" s="62"/>
      <c r="WTD249" s="62"/>
      <c r="WTE249" s="62"/>
      <c r="WTF249" s="62"/>
      <c r="WTG249" s="62"/>
      <c r="WTH249" s="62"/>
      <c r="WTI249" s="62"/>
      <c r="WTJ249" s="62"/>
      <c r="WTK249" s="325"/>
      <c r="WTL249" s="325"/>
      <c r="WTM249" s="325"/>
      <c r="WTN249" s="325"/>
      <c r="WTO249" s="62"/>
      <c r="WTP249" s="325"/>
      <c r="WTQ249" s="325"/>
      <c r="WTR249" s="325"/>
      <c r="WTS249" s="325"/>
      <c r="WTT249" s="62"/>
      <c r="WTU249" s="325"/>
      <c r="WTV249" s="325"/>
      <c r="WTW249" s="325"/>
      <c r="WTX249" s="325"/>
      <c r="WTY249" s="325"/>
      <c r="WTZ249" s="325"/>
      <c r="WUA249" s="325"/>
      <c r="WUB249" s="325"/>
      <c r="WUC249" s="325"/>
      <c r="WUD249" s="325"/>
      <c r="WUE249" s="325"/>
      <c r="WUF249" s="325"/>
      <c r="WUG249" s="325"/>
      <c r="WUH249" s="325"/>
      <c r="WUI249" s="325"/>
      <c r="WUJ249" s="325"/>
      <c r="WUK249" s="325"/>
      <c r="WUL249" s="324"/>
      <c r="WUM249" s="62"/>
      <c r="WUN249" s="62"/>
      <c r="WUO249" s="62"/>
      <c r="WUP249" s="62"/>
      <c r="WUQ249" s="62"/>
      <c r="WUR249" s="62"/>
      <c r="WUS249" s="62"/>
      <c r="WUT249" s="62"/>
      <c r="WUU249" s="62"/>
      <c r="WUV249" s="62"/>
      <c r="WUW249" s="325"/>
      <c r="WUX249" s="325"/>
      <c r="WUY249" s="325"/>
      <c r="WUZ249" s="325"/>
      <c r="WVA249" s="62"/>
      <c r="WVB249" s="325"/>
      <c r="WVC249" s="325"/>
      <c r="WVD249" s="325"/>
      <c r="WVE249" s="325"/>
      <c r="WVF249" s="62"/>
      <c r="WVG249" s="325"/>
      <c r="WVH249" s="325"/>
      <c r="WVI249" s="325"/>
      <c r="WVJ249" s="325"/>
      <c r="WVK249" s="325"/>
      <c r="WVL249" s="325"/>
      <c r="WVM249" s="325"/>
      <c r="WVN249" s="325"/>
      <c r="WVO249" s="325"/>
      <c r="WVP249" s="325"/>
      <c r="WVQ249" s="325"/>
      <c r="WVR249" s="325"/>
      <c r="WVS249" s="325"/>
      <c r="WVT249" s="325"/>
      <c r="WVU249" s="325"/>
      <c r="WVV249" s="325"/>
      <c r="WVW249" s="325"/>
      <c r="WVX249" s="324"/>
      <c r="WVY249" s="62"/>
      <c r="WVZ249" s="62"/>
      <c r="WWA249" s="62"/>
      <c r="WWB249" s="62"/>
      <c r="WWC249" s="62"/>
      <c r="WWD249" s="62"/>
      <c r="WWE249" s="62"/>
      <c r="WWF249" s="62"/>
      <c r="WWG249" s="62"/>
      <c r="WWH249" s="62"/>
      <c r="WWI249" s="325"/>
      <c r="WWJ249" s="325"/>
      <c r="WWK249" s="325"/>
      <c r="WWL249" s="325"/>
      <c r="WWM249" s="62"/>
      <c r="WWN249" s="325"/>
      <c r="WWO249" s="325"/>
      <c r="WWP249" s="325"/>
      <c r="WWQ249" s="325"/>
      <c r="WWR249" s="62"/>
      <c r="WWS249" s="325"/>
      <c r="WWT249" s="325"/>
      <c r="WWU249" s="325"/>
      <c r="WWV249" s="325"/>
      <c r="WWW249" s="325"/>
      <c r="WWX249" s="325"/>
      <c r="WWY249" s="325"/>
      <c r="WWZ249" s="325"/>
      <c r="WXA249" s="325"/>
      <c r="WXB249" s="325"/>
      <c r="WXC249" s="325"/>
      <c r="WXD249" s="325"/>
      <c r="WXE249" s="325"/>
      <c r="WXF249" s="325"/>
      <c r="WXG249" s="325"/>
      <c r="WXH249" s="325"/>
      <c r="WXI249" s="325"/>
      <c r="WXJ249" s="324"/>
      <c r="WXK249" s="62"/>
      <c r="WXL249" s="62"/>
      <c r="WXM249" s="62"/>
      <c r="WXN249" s="62"/>
      <c r="WXO249" s="62"/>
      <c r="WXP249" s="62"/>
      <c r="WXQ249" s="62"/>
      <c r="WXR249" s="62"/>
      <c r="WXS249" s="62"/>
      <c r="WXT249" s="62"/>
      <c r="WXU249" s="325"/>
      <c r="WXV249" s="325"/>
      <c r="WXW249" s="325"/>
      <c r="WXX249" s="325"/>
      <c r="WXY249" s="62"/>
      <c r="WXZ249" s="325"/>
      <c r="WYA249" s="325"/>
      <c r="WYB249" s="325"/>
      <c r="WYC249" s="325"/>
      <c r="WYD249" s="62"/>
      <c r="WYE249" s="325"/>
      <c r="WYF249" s="325"/>
      <c r="WYG249" s="325"/>
      <c r="WYH249" s="325"/>
      <c r="WYI249" s="325"/>
      <c r="WYJ249" s="325"/>
      <c r="WYK249" s="325"/>
      <c r="WYL249" s="325"/>
      <c r="WYM249" s="325"/>
      <c r="WYN249" s="325"/>
      <c r="WYO249" s="325"/>
      <c r="WYP249" s="325"/>
      <c r="WYQ249" s="325"/>
      <c r="WYR249" s="325"/>
      <c r="WYS249" s="325"/>
      <c r="WYT249" s="325"/>
      <c r="WYU249" s="325"/>
      <c r="WYV249" s="324"/>
      <c r="WYW249" s="62"/>
      <c r="WYX249" s="62"/>
      <c r="WYY249" s="62"/>
      <c r="WYZ249" s="62"/>
      <c r="WZA249" s="62"/>
      <c r="WZB249" s="62"/>
      <c r="WZC249" s="62"/>
      <c r="WZD249" s="62"/>
      <c r="WZE249" s="62"/>
      <c r="WZF249" s="62"/>
      <c r="WZG249" s="325"/>
      <c r="WZH249" s="325"/>
      <c r="WZI249" s="325"/>
      <c r="WZJ249" s="325"/>
      <c r="WZK249" s="62"/>
      <c r="WZL249" s="325"/>
      <c r="WZM249" s="325"/>
      <c r="WZN249" s="325"/>
      <c r="WZO249" s="325"/>
      <c r="WZP249" s="62"/>
      <c r="WZQ249" s="325"/>
      <c r="WZR249" s="325"/>
      <c r="WZS249" s="325"/>
      <c r="WZT249" s="325"/>
      <c r="WZU249" s="325"/>
      <c r="WZV249" s="325"/>
      <c r="WZW249" s="325"/>
      <c r="WZX249" s="325"/>
      <c r="WZY249" s="325"/>
      <c r="WZZ249" s="325"/>
      <c r="XAA249" s="325"/>
      <c r="XAB249" s="325"/>
      <c r="XAC249" s="325"/>
      <c r="XAD249" s="325"/>
      <c r="XAE249" s="325"/>
      <c r="XAF249" s="325"/>
      <c r="XAG249" s="325"/>
      <c r="XAH249" s="324"/>
      <c r="XAI249" s="62"/>
      <c r="XAJ249" s="62"/>
      <c r="XAK249" s="62"/>
      <c r="XAL249" s="62"/>
      <c r="XAM249" s="62"/>
      <c r="XAN249" s="62"/>
      <c r="XAO249" s="62"/>
      <c r="XAP249" s="62"/>
      <c r="XAQ249" s="62"/>
      <c r="XAR249" s="62"/>
      <c r="XAS249" s="325"/>
      <c r="XAT249" s="325"/>
      <c r="XAU249" s="325"/>
      <c r="XAV249" s="325"/>
      <c r="XAW249" s="62"/>
      <c r="XAX249" s="325"/>
      <c r="XAY249" s="325"/>
      <c r="XAZ249" s="325"/>
      <c r="XBA249" s="325"/>
      <c r="XBB249" s="62"/>
      <c r="XBC249" s="325"/>
      <c r="XBD249" s="325"/>
      <c r="XBE249" s="325"/>
      <c r="XBF249" s="325"/>
      <c r="XBG249" s="325"/>
      <c r="XBH249" s="325"/>
      <c r="XBI249" s="325"/>
      <c r="XBJ249" s="325"/>
      <c r="XBK249" s="325"/>
      <c r="XBL249" s="325"/>
      <c r="XBM249" s="325"/>
      <c r="XBN249" s="325"/>
      <c r="XBO249" s="325"/>
      <c r="XBP249" s="325"/>
      <c r="XBQ249" s="325"/>
      <c r="XBR249" s="325"/>
      <c r="XBS249" s="325"/>
      <c r="XBT249" s="324"/>
      <c r="XBU249" s="62"/>
      <c r="XBV249" s="62"/>
      <c r="XBW249" s="62"/>
      <c r="XBX249" s="62"/>
      <c r="XBY249" s="62"/>
      <c r="XBZ249" s="62"/>
      <c r="XCA249" s="62"/>
      <c r="XCB249" s="62"/>
      <c r="XCC249" s="62"/>
      <c r="XCD249" s="62"/>
      <c r="XCE249" s="325"/>
      <c r="XCF249" s="325"/>
      <c r="XCG249" s="325"/>
      <c r="XCH249" s="325"/>
      <c r="XCI249" s="62"/>
      <c r="XCJ249" s="325"/>
      <c r="XCK249" s="325"/>
      <c r="XCL249" s="325"/>
      <c r="XCM249" s="325"/>
      <c r="XCN249" s="62"/>
      <c r="XCO249" s="325"/>
      <c r="XCP249" s="325"/>
      <c r="XCQ249" s="325"/>
      <c r="XCR249" s="325"/>
      <c r="XCS249" s="325"/>
      <c r="XCT249" s="325"/>
      <c r="XCU249" s="325"/>
      <c r="XCV249" s="325"/>
      <c r="XCW249" s="325"/>
      <c r="XCX249" s="325"/>
      <c r="XCY249" s="325"/>
      <c r="XCZ249" s="325"/>
      <c r="XDA249" s="325"/>
      <c r="XDB249" s="325"/>
      <c r="XDC249" s="325"/>
      <c r="XDD249" s="325"/>
      <c r="XDE249" s="325"/>
      <c r="XDF249" s="324"/>
      <c r="XDG249" s="62"/>
      <c r="XDH249" s="62"/>
      <c r="XDI249" s="62"/>
      <c r="XDJ249" s="62"/>
      <c r="XDK249" s="62"/>
      <c r="XDL249" s="62"/>
      <c r="XDM249" s="62"/>
      <c r="XDN249" s="62"/>
      <c r="XDO249" s="62"/>
      <c r="XDP249" s="62"/>
      <c r="XDQ249" s="325"/>
      <c r="XDR249" s="325"/>
      <c r="XDS249" s="325"/>
      <c r="XDT249" s="325"/>
      <c r="XDU249" s="62"/>
      <c r="XDV249" s="325"/>
      <c r="XDW249" s="325"/>
      <c r="XDX249" s="325"/>
      <c r="XDY249" s="325"/>
      <c r="XDZ249" s="62"/>
      <c r="XEA249" s="325"/>
      <c r="XEB249" s="325"/>
      <c r="XEC249" s="325"/>
      <c r="XED249" s="325"/>
      <c r="XEE249" s="325"/>
      <c r="XEF249" s="325"/>
      <c r="XEG249" s="325"/>
      <c r="XEH249" s="325"/>
      <c r="XEI249" s="325"/>
      <c r="XEJ249" s="325"/>
      <c r="XEK249" s="325"/>
      <c r="XEL249" s="325"/>
      <c r="XEM249" s="325"/>
      <c r="XEN249" s="325"/>
      <c r="XEO249" s="325"/>
      <c r="XEP249" s="325"/>
      <c r="XEQ249" s="325"/>
      <c r="XER249" s="324"/>
      <c r="XES249" s="62"/>
      <c r="XET249" s="62"/>
    </row>
    <row r="250" spans="1:16374">
      <c r="A250" s="21"/>
      <c r="B250" s="336"/>
      <c r="C250" s="88"/>
      <c r="D250" s="88"/>
      <c r="E250" s="88"/>
      <c r="F250" s="88"/>
      <c r="G250" s="88"/>
      <c r="H250" s="88"/>
      <c r="I250" s="88"/>
      <c r="J250" s="88"/>
      <c r="K250" s="88"/>
      <c r="L250" s="88"/>
      <c r="M250" s="134"/>
      <c r="N250" s="134"/>
      <c r="O250" s="134"/>
      <c r="P250" s="134"/>
      <c r="Q250" s="88"/>
      <c r="R250" s="134"/>
      <c r="S250" s="134"/>
      <c r="T250" s="134"/>
      <c r="U250" s="134"/>
      <c r="V250" s="88"/>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row>
    <row r="251" spans="1:16374">
      <c r="A251" s="108" t="s">
        <v>285</v>
      </c>
      <c r="B251" s="344" t="s">
        <v>26</v>
      </c>
      <c r="C251" s="109">
        <v>1414</v>
      </c>
      <c r="D251" s="109">
        <v>1481</v>
      </c>
      <c r="E251" s="109">
        <v>1109</v>
      </c>
      <c r="F251" s="109">
        <v>1053</v>
      </c>
      <c r="G251" s="80">
        <f t="shared" ref="G251:G267" si="25">SUM(C251:F251)</f>
        <v>5057</v>
      </c>
      <c r="H251" s="109">
        <v>1206.89124036578</v>
      </c>
      <c r="I251" s="109">
        <v>1329.0493447132301</v>
      </c>
      <c r="J251" s="109">
        <v>1464.9274985570701</v>
      </c>
      <c r="K251" s="146">
        <v>1252.2371706679601</v>
      </c>
      <c r="L251" s="80">
        <v>5253.1052543040396</v>
      </c>
      <c r="M251" s="147">
        <v>1493.1244975407099</v>
      </c>
      <c r="N251" s="147">
        <v>1398.7709901958701</v>
      </c>
      <c r="O251" s="147">
        <v>1249.685716512422</v>
      </c>
      <c r="P251" s="147">
        <v>1313.4174634489</v>
      </c>
      <c r="Q251" s="80">
        <v>5454.9986676979124</v>
      </c>
      <c r="R251" s="147">
        <v>1321.5393689816724</v>
      </c>
      <c r="S251" s="147">
        <v>1505.2192225932342</v>
      </c>
      <c r="T251" s="147">
        <v>1317.9966140884508</v>
      </c>
      <c r="U251" s="147">
        <v>1178.3916121523625</v>
      </c>
      <c r="V251" s="80">
        <v>5323.1468178157102</v>
      </c>
      <c r="W251" s="147">
        <v>1365.78704094042</v>
      </c>
      <c r="X251" s="147">
        <v>1479.0330730744251</v>
      </c>
      <c r="Y251" s="147">
        <v>1400.8231339005702</v>
      </c>
      <c r="Z251" s="147">
        <v>1422.3782403846999</v>
      </c>
      <c r="AA251" s="80">
        <v>5668.0214883001154</v>
      </c>
      <c r="AB251" s="147">
        <v>1483.5170096290356</v>
      </c>
      <c r="AC251" s="147">
        <v>1787.7230384746199</v>
      </c>
      <c r="AD251" s="147">
        <v>1566.5036438007801</v>
      </c>
      <c r="AE251" s="147">
        <v>1437.9081376089243</v>
      </c>
      <c r="AF251" s="80">
        <v>6275.6518295133701</v>
      </c>
      <c r="AG251" s="147">
        <v>1663.7494913399401</v>
      </c>
      <c r="AH251" s="147">
        <v>1576.98746478981</v>
      </c>
      <c r="AI251" s="147">
        <v>1528.4589459410608</v>
      </c>
      <c r="AJ251" s="147">
        <v>1561.5218441204083</v>
      </c>
      <c r="AK251" s="80">
        <v>6330.7177461912088</v>
      </c>
      <c r="AL251" s="147">
        <v>1736.63699790806</v>
      </c>
      <c r="AM251" s="147">
        <v>1736.63699790806</v>
      </c>
      <c r="AN251" s="147">
        <v>1892.1012675085831</v>
      </c>
      <c r="AO251" s="147">
        <v>1892.1012675085831</v>
      </c>
      <c r="AP251" s="147">
        <v>1607.8089183070649</v>
      </c>
      <c r="AQ251" s="147">
        <v>1775.0607788364387</v>
      </c>
      <c r="AR251" s="80">
        <v>7011.6079625601469</v>
      </c>
      <c r="AS251" s="80">
        <v>7011.6079625601469</v>
      </c>
      <c r="AT251" s="147">
        <v>2082.9467291335345</v>
      </c>
      <c r="AU251" s="147">
        <v>1921.2880570366165</v>
      </c>
    </row>
    <row r="252" spans="1:16374">
      <c r="A252" s="114" t="s">
        <v>286</v>
      </c>
      <c r="B252" s="345" t="s">
        <v>287</v>
      </c>
      <c r="C252" s="111">
        <v>6</v>
      </c>
      <c r="D252" s="111">
        <v>82</v>
      </c>
      <c r="E252" s="111">
        <v>50</v>
      </c>
      <c r="F252" s="111">
        <v>-62</v>
      </c>
      <c r="G252" s="81">
        <f t="shared" si="25"/>
        <v>76</v>
      </c>
      <c r="H252" s="111">
        <f t="shared" ref="H252:L252" si="26">H274</f>
        <v>0</v>
      </c>
      <c r="I252" s="111">
        <f t="shared" si="26"/>
        <v>0</v>
      </c>
      <c r="J252" s="111">
        <f t="shared" si="26"/>
        <v>0</v>
      </c>
      <c r="K252" s="148">
        <f t="shared" si="26"/>
        <v>0</v>
      </c>
      <c r="L252" s="81">
        <f t="shared" si="26"/>
        <v>0</v>
      </c>
      <c r="M252" s="149">
        <v>0</v>
      </c>
      <c r="N252" s="149">
        <v>0</v>
      </c>
      <c r="O252" s="149">
        <v>0</v>
      </c>
      <c r="P252" s="149">
        <v>0</v>
      </c>
      <c r="Q252" s="81">
        <v>0</v>
      </c>
      <c r="R252" s="149">
        <v>0</v>
      </c>
      <c r="S252" s="149">
        <v>0</v>
      </c>
      <c r="T252" s="149">
        <v>0</v>
      </c>
      <c r="U252" s="149">
        <v>0</v>
      </c>
      <c r="V252" s="81">
        <v>0</v>
      </c>
      <c r="W252" s="149">
        <v>0</v>
      </c>
      <c r="X252" s="149">
        <v>0</v>
      </c>
      <c r="Y252" s="149">
        <v>0</v>
      </c>
      <c r="Z252" s="149">
        <v>0</v>
      </c>
      <c r="AA252" s="81">
        <v>0</v>
      </c>
      <c r="AB252" s="149">
        <v>0</v>
      </c>
      <c r="AC252" s="149">
        <v>0</v>
      </c>
      <c r="AD252" s="149">
        <v>0</v>
      </c>
      <c r="AE252" s="149">
        <v>0</v>
      </c>
      <c r="AF252" s="81">
        <v>0</v>
      </c>
      <c r="AG252" s="149">
        <v>0</v>
      </c>
      <c r="AH252" s="149">
        <v>0</v>
      </c>
      <c r="AI252" s="149">
        <v>0</v>
      </c>
      <c r="AJ252" s="149">
        <v>0</v>
      </c>
      <c r="AK252" s="81">
        <v>0</v>
      </c>
      <c r="AL252" s="149">
        <v>0</v>
      </c>
      <c r="AM252" s="149">
        <f t="shared" ref="AM252:AO252" si="27">AM274</f>
        <v>0</v>
      </c>
      <c r="AN252" s="149">
        <v>0</v>
      </c>
      <c r="AO252" s="149">
        <f t="shared" si="27"/>
        <v>0</v>
      </c>
      <c r="AP252" s="149">
        <v>0</v>
      </c>
      <c r="AQ252" s="149">
        <v>0</v>
      </c>
      <c r="AR252" s="81">
        <v>0</v>
      </c>
      <c r="AS252" s="81">
        <v>0</v>
      </c>
      <c r="AT252" s="149">
        <v>0</v>
      </c>
      <c r="AU252" s="149">
        <f t="shared" ref="AU252" si="28">AU274</f>
        <v>0</v>
      </c>
    </row>
    <row r="253" spans="1:16374">
      <c r="A253" s="21" t="s">
        <v>288</v>
      </c>
      <c r="B253" s="338" t="s">
        <v>28</v>
      </c>
      <c r="C253" s="101">
        <v>-873</v>
      </c>
      <c r="D253" s="101">
        <v>-720</v>
      </c>
      <c r="E253" s="101">
        <v>-713</v>
      </c>
      <c r="F253" s="101">
        <v>-830</v>
      </c>
      <c r="G253" s="106">
        <f t="shared" si="25"/>
        <v>-3136</v>
      </c>
      <c r="H253" s="95">
        <v>-910.65055064431397</v>
      </c>
      <c r="I253" s="95">
        <v>-752.47654182963402</v>
      </c>
      <c r="J253" s="95">
        <v>-738.11329358550404</v>
      </c>
      <c r="K253" s="95">
        <v>-785.65060491378301</v>
      </c>
      <c r="L253" s="96">
        <v>-3186.8909909732402</v>
      </c>
      <c r="M253" s="95">
        <v>-945.48076975806703</v>
      </c>
      <c r="N253" s="95">
        <v>-735.77491390627802</v>
      </c>
      <c r="O253" s="95">
        <v>-741.05299801067395</v>
      </c>
      <c r="P253" s="95">
        <v>-815.83270183597199</v>
      </c>
      <c r="Q253" s="96">
        <v>-3238.1413835109902</v>
      </c>
      <c r="R253" s="95">
        <v>-950.07188185602502</v>
      </c>
      <c r="S253" s="95">
        <v>-802.72494609214095</v>
      </c>
      <c r="T253" s="95">
        <v>-772.78597525319901</v>
      </c>
      <c r="U253" s="95">
        <v>-813.23053291143799</v>
      </c>
      <c r="V253" s="96">
        <v>-3338.8133361127998</v>
      </c>
      <c r="W253" s="95">
        <v>-1004.6428397252701</v>
      </c>
      <c r="X253" s="95">
        <v>-788.32528029893501</v>
      </c>
      <c r="Y253" s="95">
        <v>-802.85877905083601</v>
      </c>
      <c r="Z253" s="95">
        <v>-886.85297997720397</v>
      </c>
      <c r="AA253" s="96">
        <v>-3482.6798790522398</v>
      </c>
      <c r="AB253" s="95">
        <v>-1080.0878560608298</v>
      </c>
      <c r="AC253" s="95">
        <v>-912.42982110329092</v>
      </c>
      <c r="AD253" s="95">
        <v>-867.28194535801799</v>
      </c>
      <c r="AE253" s="95">
        <v>-904.47330884118196</v>
      </c>
      <c r="AF253" s="96">
        <v>-3764.2729313633199</v>
      </c>
      <c r="AG253" s="95">
        <v>-1237.64309883594</v>
      </c>
      <c r="AH253" s="95">
        <v>-900.81303760075798</v>
      </c>
      <c r="AI253" s="95">
        <v>-895.71932427358206</v>
      </c>
      <c r="AJ253" s="95">
        <v>-951.5443235555947</v>
      </c>
      <c r="AK253" s="96">
        <v>-3985.7197842658816</v>
      </c>
      <c r="AL253" s="95">
        <v>-1409.0287574204399</v>
      </c>
      <c r="AM253" s="95">
        <v>-1409.0287574204399</v>
      </c>
      <c r="AN253" s="95">
        <v>-959.93449588167903</v>
      </c>
      <c r="AO253" s="95">
        <v>-959.93449588167709</v>
      </c>
      <c r="AP253" s="95">
        <v>-977.66136380447597</v>
      </c>
      <c r="AQ253" s="95">
        <v>-1000.36488175615</v>
      </c>
      <c r="AR253" s="96">
        <v>-4346.9894988627402</v>
      </c>
      <c r="AS253" s="96">
        <v>-4346.9894988627402</v>
      </c>
      <c r="AT253" s="95">
        <v>-1434.80885022856</v>
      </c>
      <c r="AU253" s="95">
        <v>-1036.2446087442904</v>
      </c>
    </row>
    <row r="254" spans="1:16374">
      <c r="A254" s="97" t="s">
        <v>289</v>
      </c>
      <c r="B254" s="339" t="s">
        <v>30</v>
      </c>
      <c r="C254" s="98"/>
      <c r="D254" s="98"/>
      <c r="E254" s="98"/>
      <c r="F254" s="99"/>
      <c r="G254" s="100"/>
      <c r="H254" s="99">
        <v>-132</v>
      </c>
      <c r="I254" s="99">
        <v>-17.049999999999983</v>
      </c>
      <c r="J254" s="99">
        <v>0</v>
      </c>
      <c r="K254" s="99">
        <v>0</v>
      </c>
      <c r="L254" s="100">
        <v>-149.04999999999998</v>
      </c>
      <c r="M254" s="99">
        <v>-132.66</v>
      </c>
      <c r="N254" s="99">
        <v>-6.4799999999999782</v>
      </c>
      <c r="O254" s="99">
        <v>0</v>
      </c>
      <c r="P254" s="99">
        <v>0</v>
      </c>
      <c r="Q254" s="100">
        <v>-139.13999999999999</v>
      </c>
      <c r="R254" s="99">
        <v>-167.60560151104949</v>
      </c>
      <c r="S254" s="99">
        <v>-1.9357239663183701</v>
      </c>
      <c r="T254" s="99">
        <v>0</v>
      </c>
      <c r="U254" s="99">
        <v>0</v>
      </c>
      <c r="V254" s="100">
        <v>-169.54132547736785</v>
      </c>
      <c r="W254" s="99">
        <v>-185.5090039666857</v>
      </c>
      <c r="X254" s="99">
        <v>8.2096688127015049</v>
      </c>
      <c r="Y254" s="99">
        <v>0</v>
      </c>
      <c r="Z254" s="99">
        <v>5.6398418735170708E-7</v>
      </c>
      <c r="AA254" s="100">
        <v>-177.29933459</v>
      </c>
      <c r="AB254" s="99">
        <v>-199.61403759389529</v>
      </c>
      <c r="AC254" s="99">
        <v>-60.480091173117131</v>
      </c>
      <c r="AD254" s="99">
        <v>0</v>
      </c>
      <c r="AE254" s="99">
        <v>0</v>
      </c>
      <c r="AF254" s="100">
        <v>-260.09412876701242</v>
      </c>
      <c r="AG254" s="99">
        <v>-328.07143724532762</v>
      </c>
      <c r="AH254" s="99">
        <v>-6.5831934650994128E-2</v>
      </c>
      <c r="AI254" s="99">
        <v>0</v>
      </c>
      <c r="AJ254" s="99">
        <v>0</v>
      </c>
      <c r="AK254" s="100">
        <v>-328.1372691799786</v>
      </c>
      <c r="AL254" s="99">
        <v>-441.36866512362462</v>
      </c>
      <c r="AM254" s="99">
        <v>-441.36866512362462</v>
      </c>
      <c r="AN254" s="99">
        <v>-0.61740319525988951</v>
      </c>
      <c r="AO254" s="99">
        <v>-0.61740319525988951</v>
      </c>
      <c r="AP254" s="99">
        <v>0</v>
      </c>
      <c r="AQ254" s="99">
        <v>0</v>
      </c>
      <c r="AR254" s="100">
        <v>-441.98606831888452</v>
      </c>
      <c r="AS254" s="100">
        <v>-441.98606831888452</v>
      </c>
      <c r="AT254" s="99">
        <v>-313.73430286409092</v>
      </c>
      <c r="AU254" s="99">
        <v>1.5063852440909216</v>
      </c>
    </row>
    <row r="255" spans="1:16374">
      <c r="A255" s="21" t="s">
        <v>290</v>
      </c>
      <c r="B255" s="337" t="s">
        <v>32</v>
      </c>
      <c r="C255" s="63">
        <v>541</v>
      </c>
      <c r="D255" s="63">
        <v>761</v>
      </c>
      <c r="E255" s="63">
        <v>396</v>
      </c>
      <c r="F255" s="63">
        <v>223</v>
      </c>
      <c r="G255" s="64">
        <f t="shared" si="25"/>
        <v>1921</v>
      </c>
      <c r="H255" s="63">
        <v>296.24068972146199</v>
      </c>
      <c r="I255" s="63">
        <v>576.57280288359698</v>
      </c>
      <c r="J255" s="63">
        <v>726.81420497156296</v>
      </c>
      <c r="K255" s="63">
        <v>466.586565754177</v>
      </c>
      <c r="L255" s="64">
        <v>2066.2142633307999</v>
      </c>
      <c r="M255" s="137">
        <v>547.64372778264601</v>
      </c>
      <c r="N255" s="137">
        <v>662.99607628959404</v>
      </c>
      <c r="O255" s="137">
        <v>508.63271850174402</v>
      </c>
      <c r="P255" s="137">
        <v>497.58476161293305</v>
      </c>
      <c r="Q255" s="64">
        <v>2216.8572841869118</v>
      </c>
      <c r="R255" s="137">
        <v>371.46748712565034</v>
      </c>
      <c r="S255" s="137">
        <v>702.4942765010893</v>
      </c>
      <c r="T255" s="137">
        <v>545.21063883525176</v>
      </c>
      <c r="U255" s="137">
        <v>365.16107924092171</v>
      </c>
      <c r="V255" s="64">
        <v>1984.3334817029101</v>
      </c>
      <c r="W255" s="137">
        <v>361.144201215149</v>
      </c>
      <c r="X255" s="137">
        <v>690.70779277549025</v>
      </c>
      <c r="Y255" s="137">
        <v>597.96435484972903</v>
      </c>
      <c r="Z255" s="137">
        <v>535.52526040749899</v>
      </c>
      <c r="AA255" s="64">
        <v>2185.3416092478651</v>
      </c>
      <c r="AB255" s="137">
        <v>403.42915356821049</v>
      </c>
      <c r="AC255" s="137">
        <v>875.29321737133102</v>
      </c>
      <c r="AD255" s="137">
        <v>699.221698442763</v>
      </c>
      <c r="AE255" s="137">
        <v>533.43482876773953</v>
      </c>
      <c r="AF255" s="64">
        <v>2511.3788981500402</v>
      </c>
      <c r="AG255" s="137">
        <v>426.10639250399402</v>
      </c>
      <c r="AH255" s="137">
        <v>676.17442718904704</v>
      </c>
      <c r="AI255" s="137">
        <v>632.73962166747992</v>
      </c>
      <c r="AJ255" s="137">
        <v>609.97752056481056</v>
      </c>
      <c r="AK255" s="64">
        <v>2344.9979619253272</v>
      </c>
      <c r="AL255" s="137">
        <v>327.60824048761702</v>
      </c>
      <c r="AM255" s="137">
        <v>327.60824048761702</v>
      </c>
      <c r="AN255" s="137">
        <v>932.16677162690303</v>
      </c>
      <c r="AO255" s="137">
        <v>932.16677162690598</v>
      </c>
      <c r="AP255" s="137">
        <v>630.14755450258792</v>
      </c>
      <c r="AQ255" s="137">
        <v>774.6958970802857</v>
      </c>
      <c r="AR255" s="64">
        <v>2664.6184636973967</v>
      </c>
      <c r="AS255" s="64">
        <v>2664.6184636973967</v>
      </c>
      <c r="AT255" s="137">
        <v>648.13787890496917</v>
      </c>
      <c r="AU255" s="137">
        <v>885.04344829232684</v>
      </c>
    </row>
    <row r="256" spans="1:16374">
      <c r="A256" s="21" t="s">
        <v>291</v>
      </c>
      <c r="B256" s="338" t="s">
        <v>34</v>
      </c>
      <c r="C256" s="101">
        <v>-81</v>
      </c>
      <c r="D256" s="101">
        <v>-384</v>
      </c>
      <c r="E256" s="101">
        <v>-78</v>
      </c>
      <c r="F256" s="101">
        <v>-112</v>
      </c>
      <c r="G256" s="106">
        <f t="shared" si="25"/>
        <v>-655</v>
      </c>
      <c r="H256" s="95">
        <v>-121.822</v>
      </c>
      <c r="I256" s="95">
        <v>-165.97300000000001</v>
      </c>
      <c r="J256" s="95">
        <v>-165.99</v>
      </c>
      <c r="K256" s="95">
        <v>-103.38800000000001</v>
      </c>
      <c r="L256" s="96">
        <v>-557.173</v>
      </c>
      <c r="M256" s="95">
        <v>-146.202</v>
      </c>
      <c r="N256" s="95">
        <v>-81.376000000000005</v>
      </c>
      <c r="O256" s="95">
        <v>-53.6708203081485</v>
      </c>
      <c r="P256" s="95">
        <v>-37.122971957903999</v>
      </c>
      <c r="Q256" s="96">
        <v>-318.37179226605201</v>
      </c>
      <c r="R256" s="95">
        <v>-64.389440506175902</v>
      </c>
      <c r="S256" s="95">
        <v>45.20443279237</v>
      </c>
      <c r="T256" s="95">
        <v>56.818065759388098</v>
      </c>
      <c r="U256" s="95">
        <v>26.397072585282199</v>
      </c>
      <c r="V256" s="96">
        <v>64.030130630864505</v>
      </c>
      <c r="W256" s="95">
        <v>9.6425764471959301</v>
      </c>
      <c r="X256" s="95">
        <v>-69.084094929582804</v>
      </c>
      <c r="Y256" s="95">
        <v>-45.344404428824099</v>
      </c>
      <c r="Z256" s="95">
        <v>-54.832077890202697</v>
      </c>
      <c r="AA256" s="96">
        <v>-159.61800080141401</v>
      </c>
      <c r="AB256" s="95">
        <v>-159.528452770749</v>
      </c>
      <c r="AC256" s="95">
        <v>-341.674911093699</v>
      </c>
      <c r="AD256" s="95">
        <v>-217.42308244668999</v>
      </c>
      <c r="AE256" s="95">
        <v>-110.633990573161</v>
      </c>
      <c r="AF256" s="96">
        <v>-829.26043688430002</v>
      </c>
      <c r="AG256" s="95">
        <v>-67.290000000000006</v>
      </c>
      <c r="AH256" s="95">
        <v>40.707824760229499</v>
      </c>
      <c r="AI256" s="95">
        <v>-11.737073530943899</v>
      </c>
      <c r="AJ256" s="95">
        <v>-1.14704431737973</v>
      </c>
      <c r="AK256" s="96">
        <v>-39.466293088094197</v>
      </c>
      <c r="AL256" s="95">
        <v>-278.31799999999998</v>
      </c>
      <c r="AM256" s="95">
        <v>-278.31799999999998</v>
      </c>
      <c r="AN256" s="95">
        <v>76.414000000000001</v>
      </c>
      <c r="AO256" s="95">
        <v>76.413999999999987</v>
      </c>
      <c r="AP256" s="95">
        <v>-33.863</v>
      </c>
      <c r="AQ256" s="95">
        <v>-14.9009120169368</v>
      </c>
      <c r="AR256" s="96">
        <v>-250.66791201693701</v>
      </c>
      <c r="AS256" s="96">
        <v>-250.66791201693701</v>
      </c>
      <c r="AT256" s="95">
        <v>-36.003999999999998</v>
      </c>
      <c r="AU256" s="95">
        <v>-32.375287823312554</v>
      </c>
    </row>
    <row r="257" spans="1:47">
      <c r="A257" s="97" t="s">
        <v>292</v>
      </c>
      <c r="B257" s="339" t="s">
        <v>36</v>
      </c>
      <c r="C257" s="98"/>
      <c r="D257" s="98"/>
      <c r="E257" s="98"/>
      <c r="F257" s="99"/>
      <c r="G257" s="100"/>
      <c r="H257" s="99">
        <v>0</v>
      </c>
      <c r="I257" s="99">
        <v>-50</v>
      </c>
      <c r="J257" s="99">
        <v>-50</v>
      </c>
      <c r="K257" s="99">
        <v>0</v>
      </c>
      <c r="L257" s="100">
        <v>-100</v>
      </c>
      <c r="M257" s="99">
        <v>-40</v>
      </c>
      <c r="N257" s="99">
        <v>0</v>
      </c>
      <c r="O257" s="99">
        <v>-75</v>
      </c>
      <c r="P257" s="99">
        <v>0</v>
      </c>
      <c r="Q257" s="100">
        <v>-115</v>
      </c>
      <c r="R257" s="99">
        <v>0</v>
      </c>
      <c r="S257" s="99">
        <v>0</v>
      </c>
      <c r="T257" s="99">
        <v>0</v>
      </c>
      <c r="U257" s="99">
        <v>0</v>
      </c>
      <c r="V257" s="100">
        <v>0</v>
      </c>
      <c r="W257" s="99">
        <v>0</v>
      </c>
      <c r="X257" s="99">
        <v>0</v>
      </c>
      <c r="Y257" s="99">
        <v>0</v>
      </c>
      <c r="Z257" s="99">
        <v>0</v>
      </c>
      <c r="AA257" s="100">
        <v>0</v>
      </c>
      <c r="AB257" s="99">
        <v>0</v>
      </c>
      <c r="AC257" s="99">
        <v>0</v>
      </c>
      <c r="AD257" s="99">
        <v>0</v>
      </c>
      <c r="AE257" s="99">
        <v>0</v>
      </c>
      <c r="AF257" s="100">
        <v>0</v>
      </c>
      <c r="AG257" s="99">
        <v>0</v>
      </c>
      <c r="AH257" s="99">
        <v>0</v>
      </c>
      <c r="AI257" s="99">
        <v>0</v>
      </c>
      <c r="AJ257" s="99">
        <v>0</v>
      </c>
      <c r="AK257" s="100">
        <v>0</v>
      </c>
      <c r="AL257" s="99">
        <v>0</v>
      </c>
      <c r="AM257" s="99">
        <v>0</v>
      </c>
      <c r="AN257" s="99">
        <v>0</v>
      </c>
      <c r="AO257" s="99">
        <v>0</v>
      </c>
      <c r="AP257" s="99">
        <v>0</v>
      </c>
      <c r="AQ257" s="99">
        <v>0</v>
      </c>
      <c r="AR257" s="100">
        <v>0</v>
      </c>
      <c r="AS257" s="100">
        <v>0</v>
      </c>
      <c r="AT257" s="99">
        <v>0</v>
      </c>
      <c r="AU257" s="99">
        <v>-2.1313869999999998E-12</v>
      </c>
    </row>
    <row r="258" spans="1:47">
      <c r="A258" s="21" t="s">
        <v>293</v>
      </c>
      <c r="B258" s="338" t="s">
        <v>38</v>
      </c>
      <c r="C258" s="101">
        <v>64</v>
      </c>
      <c r="D258" s="101">
        <v>-45</v>
      </c>
      <c r="E258" s="101">
        <v>59</v>
      </c>
      <c r="F258" s="101">
        <v>-18</v>
      </c>
      <c r="G258" s="106">
        <f t="shared" si="25"/>
        <v>60</v>
      </c>
      <c r="H258" s="101">
        <v>62.100999999999999</v>
      </c>
      <c r="I258" s="101">
        <v>61.185000000000002</v>
      </c>
      <c r="J258" s="101">
        <v>59.002000000000002</v>
      </c>
      <c r="K258" s="101">
        <v>29.196999999999999</v>
      </c>
      <c r="L258" s="106">
        <v>211.48500000000001</v>
      </c>
      <c r="M258" s="138">
        <v>69.349000000000004</v>
      </c>
      <c r="N258" s="138">
        <v>59.651000000000003</v>
      </c>
      <c r="O258" s="138">
        <v>46.120000000000005</v>
      </c>
      <c r="P258" s="138">
        <v>-8.0000000000000071E-2</v>
      </c>
      <c r="Q258" s="106">
        <v>175.04000000000002</v>
      </c>
      <c r="R258" s="138">
        <v>1.0660000000000001</v>
      </c>
      <c r="S258" s="138">
        <v>-0.26600000000000001</v>
      </c>
      <c r="T258" s="138">
        <v>0.97</v>
      </c>
      <c r="U258" s="138">
        <v>-1.39</v>
      </c>
      <c r="V258" s="106">
        <v>0.38</v>
      </c>
      <c r="W258" s="138">
        <v>-0.192</v>
      </c>
      <c r="X258" s="138">
        <v>-0.95899999999999996</v>
      </c>
      <c r="Y258" s="138">
        <v>2.1989999999999998</v>
      </c>
      <c r="Z258" s="138">
        <v>3.1429999999999998</v>
      </c>
      <c r="AA258" s="106">
        <v>4.1909999999999998</v>
      </c>
      <c r="AB258" s="138">
        <v>1.59483215520782</v>
      </c>
      <c r="AC258" s="138">
        <v>2.7461653463257498</v>
      </c>
      <c r="AD258" s="138">
        <v>0.34001566985766501</v>
      </c>
      <c r="AE258" s="138">
        <v>2.3078529489203299</v>
      </c>
      <c r="AF258" s="106">
        <v>6.9888661203115596</v>
      </c>
      <c r="AG258" s="138">
        <v>1.57366752302855</v>
      </c>
      <c r="AH258" s="138">
        <v>1.8052546692900999</v>
      </c>
      <c r="AI258" s="138">
        <v>2.1086923931546</v>
      </c>
      <c r="AJ258" s="138">
        <v>2.0645367272055801</v>
      </c>
      <c r="AK258" s="106">
        <v>7.5521513126788298</v>
      </c>
      <c r="AL258" s="138">
        <v>2.8691409503337799</v>
      </c>
      <c r="AM258" s="138">
        <v>2.8691409503337799</v>
      </c>
      <c r="AN258" s="138">
        <v>3.2440560652441301</v>
      </c>
      <c r="AO258" s="138">
        <v>3.2440560652441301</v>
      </c>
      <c r="AP258" s="138">
        <v>5.0726097594725799</v>
      </c>
      <c r="AQ258" s="138">
        <v>4.2367150043474897</v>
      </c>
      <c r="AR258" s="106">
        <v>15.422521779398</v>
      </c>
      <c r="AS258" s="106">
        <v>15.422521779398</v>
      </c>
      <c r="AT258" s="138">
        <v>3.6286345459626501</v>
      </c>
      <c r="AU258" s="138">
        <v>7.264823494351873</v>
      </c>
    </row>
    <row r="259" spans="1:47">
      <c r="A259" s="21" t="s">
        <v>294</v>
      </c>
      <c r="B259" s="338" t="s">
        <v>40</v>
      </c>
      <c r="C259" s="101">
        <v>1</v>
      </c>
      <c r="D259" s="101">
        <v>0</v>
      </c>
      <c r="E259" s="101">
        <v>0</v>
      </c>
      <c r="F259" s="101">
        <v>-8</v>
      </c>
      <c r="G259" s="106">
        <f t="shared" si="25"/>
        <v>-7</v>
      </c>
      <c r="H259" s="101">
        <v>0.435</v>
      </c>
      <c r="I259" s="101">
        <v>0.372</v>
      </c>
      <c r="J259" s="101">
        <v>-7.0000000000000007E-2</v>
      </c>
      <c r="K259" s="101">
        <v>0.08</v>
      </c>
      <c r="L259" s="106">
        <v>0.81699999999999995</v>
      </c>
      <c r="M259" s="138">
        <v>-1.4E-2</v>
      </c>
      <c r="N259" s="138">
        <v>4.0000000000000001E-3</v>
      </c>
      <c r="O259" s="138">
        <v>2.3519999999999999</v>
      </c>
      <c r="P259" s="138">
        <v>10.285</v>
      </c>
      <c r="Q259" s="106">
        <v>12.627000000000001</v>
      </c>
      <c r="R259" s="138">
        <v>-4.0000000000000001E-3</v>
      </c>
      <c r="S259" s="138">
        <v>13.385</v>
      </c>
      <c r="T259" s="138">
        <v>0.63100000000000001</v>
      </c>
      <c r="U259" s="138">
        <v>-0.313</v>
      </c>
      <c r="V259" s="106">
        <v>13.699</v>
      </c>
      <c r="W259" s="138">
        <v>2.5419999999999998</v>
      </c>
      <c r="X259" s="138">
        <v>-0.01</v>
      </c>
      <c r="Y259" s="138">
        <v>-3.4409999999999998</v>
      </c>
      <c r="Z259" s="138">
        <v>13.166</v>
      </c>
      <c r="AA259" s="106">
        <v>12.257000000000001</v>
      </c>
      <c r="AB259" s="138">
        <v>-0.17899999999999999</v>
      </c>
      <c r="AC259" s="138">
        <v>-9.4E-2</v>
      </c>
      <c r="AD259" s="138">
        <v>1.1970000000000001</v>
      </c>
      <c r="AE259" s="138">
        <v>-2.5999999999999999E-2</v>
      </c>
      <c r="AF259" s="106">
        <v>0.89800000000000002</v>
      </c>
      <c r="AG259" s="138">
        <v>0.13900000000000001</v>
      </c>
      <c r="AH259" s="138">
        <v>-37.048999999999999</v>
      </c>
      <c r="AI259" s="138">
        <v>-2.5779999999999998</v>
      </c>
      <c r="AJ259" s="138">
        <v>0.4</v>
      </c>
      <c r="AK259" s="106">
        <v>-39.088000000000001</v>
      </c>
      <c r="AL259" s="138">
        <v>4.3999999999999997E-2</v>
      </c>
      <c r="AM259" s="138">
        <v>4.3999999999999997E-2</v>
      </c>
      <c r="AN259" s="138">
        <v>-0.95699999999999996</v>
      </c>
      <c r="AO259" s="138">
        <v>-0.95700000000000007</v>
      </c>
      <c r="AP259" s="138">
        <v>1.409</v>
      </c>
      <c r="AQ259" s="138">
        <v>-8.7739999999999991</v>
      </c>
      <c r="AR259" s="106">
        <v>-8.2780000000000005</v>
      </c>
      <c r="AS259" s="106">
        <v>-8.2780000000000005</v>
      </c>
      <c r="AT259" s="138">
        <v>5</v>
      </c>
      <c r="AU259" s="138">
        <v>0.10299999999999999</v>
      </c>
    </row>
    <row r="260" spans="1:47">
      <c r="A260" s="21" t="s">
        <v>295</v>
      </c>
      <c r="B260" s="338" t="s">
        <v>42</v>
      </c>
      <c r="C260" s="101">
        <v>0</v>
      </c>
      <c r="D260" s="101">
        <v>0</v>
      </c>
      <c r="E260" s="101">
        <v>0</v>
      </c>
      <c r="F260" s="101">
        <v>0</v>
      </c>
      <c r="G260" s="106">
        <f t="shared" si="25"/>
        <v>0</v>
      </c>
      <c r="H260" s="101">
        <v>0</v>
      </c>
      <c r="I260" s="101">
        <v>0</v>
      </c>
      <c r="J260" s="101">
        <v>0</v>
      </c>
      <c r="K260" s="101">
        <v>0</v>
      </c>
      <c r="L260" s="106">
        <v>0</v>
      </c>
      <c r="M260" s="138">
        <v>0</v>
      </c>
      <c r="N260" s="138">
        <v>0</v>
      </c>
      <c r="O260" s="138">
        <v>0</v>
      </c>
      <c r="P260" s="138">
        <v>0</v>
      </c>
      <c r="Q260" s="106">
        <v>0</v>
      </c>
      <c r="R260" s="138">
        <v>0</v>
      </c>
      <c r="S260" s="138">
        <v>0</v>
      </c>
      <c r="T260" s="138">
        <v>0</v>
      </c>
      <c r="U260" s="138">
        <v>0</v>
      </c>
      <c r="V260" s="106">
        <v>0</v>
      </c>
      <c r="W260" s="138">
        <v>0</v>
      </c>
      <c r="X260" s="138">
        <v>0</v>
      </c>
      <c r="Y260" s="138">
        <v>0</v>
      </c>
      <c r="Z260" s="138">
        <v>0</v>
      </c>
      <c r="AA260" s="106">
        <v>0</v>
      </c>
      <c r="AB260" s="138">
        <v>0</v>
      </c>
      <c r="AC260" s="138">
        <v>0</v>
      </c>
      <c r="AD260" s="138">
        <v>0</v>
      </c>
      <c r="AE260" s="138">
        <v>0</v>
      </c>
      <c r="AF260" s="106">
        <v>0</v>
      </c>
      <c r="AG260" s="138">
        <v>0</v>
      </c>
      <c r="AH260" s="138">
        <v>0</v>
      </c>
      <c r="AI260" s="138">
        <v>6.1734623126250499E-2</v>
      </c>
      <c r="AJ260" s="138">
        <v>1.28287927261843E-3</v>
      </c>
      <c r="AK260" s="106">
        <v>6.3017502398868996E-2</v>
      </c>
      <c r="AL260" s="138">
        <v>0</v>
      </c>
      <c r="AM260" s="138">
        <v>0</v>
      </c>
      <c r="AN260" s="138">
        <v>0</v>
      </c>
      <c r="AO260" s="138">
        <v>0</v>
      </c>
      <c r="AP260" s="138">
        <v>0</v>
      </c>
      <c r="AQ260" s="138">
        <v>0</v>
      </c>
      <c r="AR260" s="106">
        <v>0</v>
      </c>
      <c r="AS260" s="106">
        <v>0</v>
      </c>
      <c r="AT260" s="138">
        <v>0</v>
      </c>
      <c r="AU260" s="138">
        <v>0</v>
      </c>
    </row>
    <row r="261" spans="1:47">
      <c r="A261" s="21" t="s">
        <v>296</v>
      </c>
      <c r="B261" s="337" t="s">
        <v>44</v>
      </c>
      <c r="C261" s="63">
        <v>525</v>
      </c>
      <c r="D261" s="63">
        <v>332</v>
      </c>
      <c r="E261" s="63">
        <v>377</v>
      </c>
      <c r="F261" s="63">
        <v>85</v>
      </c>
      <c r="G261" s="64">
        <f t="shared" si="25"/>
        <v>1319</v>
      </c>
      <c r="H261" s="63">
        <v>236.95468972146199</v>
      </c>
      <c r="I261" s="63">
        <v>472.15680288359698</v>
      </c>
      <c r="J261" s="63">
        <v>619.75620497156297</v>
      </c>
      <c r="K261" s="63">
        <v>392.47556575417701</v>
      </c>
      <c r="L261" s="64">
        <v>1721.3432633308</v>
      </c>
      <c r="M261" s="137">
        <v>470.77672778264605</v>
      </c>
      <c r="N261" s="137">
        <v>641.27507628959404</v>
      </c>
      <c r="O261" s="137">
        <v>503.43389819359601</v>
      </c>
      <c r="P261" s="137">
        <v>470.66678965502803</v>
      </c>
      <c r="Q261" s="64">
        <v>2086.1524919208618</v>
      </c>
      <c r="R261" s="137">
        <v>308.14004661947433</v>
      </c>
      <c r="S261" s="137">
        <v>760.8177092934593</v>
      </c>
      <c r="T261" s="137">
        <v>603.62970459463975</v>
      </c>
      <c r="U261" s="137">
        <v>389.85515182620469</v>
      </c>
      <c r="V261" s="64">
        <v>2062.4426123337798</v>
      </c>
      <c r="W261" s="137">
        <v>373.13677766234497</v>
      </c>
      <c r="X261" s="137">
        <v>620.65469784590823</v>
      </c>
      <c r="Y261" s="137">
        <v>551.37795042090511</v>
      </c>
      <c r="Z261" s="137">
        <v>497.00218251729598</v>
      </c>
      <c r="AA261" s="64">
        <v>2042.1716084464551</v>
      </c>
      <c r="AB261" s="137">
        <v>245.31653295266855</v>
      </c>
      <c r="AC261" s="137">
        <v>536.27047162395797</v>
      </c>
      <c r="AD261" s="137">
        <v>483.33563166593103</v>
      </c>
      <c r="AE261" s="137">
        <v>425.08269114349946</v>
      </c>
      <c r="AF261" s="64">
        <v>1690.0053273860601</v>
      </c>
      <c r="AG261" s="137">
        <v>360.52906002702201</v>
      </c>
      <c r="AH261" s="137">
        <v>681.63850661856702</v>
      </c>
      <c r="AI261" s="137">
        <v>620.59497515281691</v>
      </c>
      <c r="AJ261" s="137">
        <v>611.29629585390853</v>
      </c>
      <c r="AK261" s="64">
        <v>2274.0588376523174</v>
      </c>
      <c r="AL261" s="137">
        <v>52.203381437951208</v>
      </c>
      <c r="AM261" s="137">
        <v>52.203381437951208</v>
      </c>
      <c r="AN261" s="137">
        <v>1010.867827692153</v>
      </c>
      <c r="AO261" s="137">
        <v>1010.8678276921519</v>
      </c>
      <c r="AP261" s="137">
        <v>602.76616426205987</v>
      </c>
      <c r="AQ261" s="137">
        <v>755.25770006769676</v>
      </c>
      <c r="AR261" s="64">
        <v>2421.0950734598568</v>
      </c>
      <c r="AS261" s="64">
        <v>2421.0950734598568</v>
      </c>
      <c r="AT261" s="137">
        <v>620.76251345093215</v>
      </c>
      <c r="AU261" s="137">
        <v>860.03598396336611</v>
      </c>
    </row>
    <row r="262" spans="1:47">
      <c r="A262" s="21" t="s">
        <v>297</v>
      </c>
      <c r="B262" s="338" t="s">
        <v>46</v>
      </c>
      <c r="C262" s="101">
        <v>-181</v>
      </c>
      <c r="D262" s="101">
        <v>-217</v>
      </c>
      <c r="E262" s="101">
        <v>-53</v>
      </c>
      <c r="F262" s="101">
        <v>-3</v>
      </c>
      <c r="G262" s="106">
        <f t="shared" si="25"/>
        <v>-454</v>
      </c>
      <c r="H262" s="101">
        <v>-76.548721846194596</v>
      </c>
      <c r="I262" s="101">
        <v>-108.115424573317</v>
      </c>
      <c r="J262" s="101">
        <v>-96.984123229868004</v>
      </c>
      <c r="K262" s="101">
        <v>-109.89726348947799</v>
      </c>
      <c r="L262" s="106">
        <v>-391.54553313885697</v>
      </c>
      <c r="M262" s="138">
        <v>-109.8400688906344</v>
      </c>
      <c r="N262" s="138">
        <v>-175.99271377413299</v>
      </c>
      <c r="O262" s="138">
        <v>-201.14404189601825</v>
      </c>
      <c r="P262" s="138">
        <v>-176.32531800242401</v>
      </c>
      <c r="Q262" s="106">
        <v>-663.30214256321028</v>
      </c>
      <c r="R262" s="138">
        <v>-105.16208717833085</v>
      </c>
      <c r="S262" s="138">
        <v>-191.02587597352863</v>
      </c>
      <c r="T262" s="138">
        <v>-171.97562969135126</v>
      </c>
      <c r="U262" s="138">
        <v>-70.5295727138583</v>
      </c>
      <c r="V262" s="106">
        <v>-538.6931655570703</v>
      </c>
      <c r="W262" s="138">
        <v>-136.39622697750755</v>
      </c>
      <c r="X262" s="138">
        <v>-151.33520750680631</v>
      </c>
      <c r="Y262" s="138">
        <v>-63.871042381605101</v>
      </c>
      <c r="Z262" s="138">
        <v>-78.922530534933401</v>
      </c>
      <c r="AA262" s="106">
        <v>-430.52500740085287</v>
      </c>
      <c r="AB262" s="138">
        <v>-22.44335889865912</v>
      </c>
      <c r="AC262" s="138">
        <v>-74.413001953094494</v>
      </c>
      <c r="AD262" s="138">
        <v>-117.77767465581</v>
      </c>
      <c r="AE262" s="138">
        <v>-62.062438247754301</v>
      </c>
      <c r="AF262" s="106">
        <v>-276.69647375531764</v>
      </c>
      <c r="AG262" s="138">
        <v>-66.811170800957697</v>
      </c>
      <c r="AH262" s="138">
        <v>-162.278649603041</v>
      </c>
      <c r="AI262" s="138">
        <v>-137.54592425076623</v>
      </c>
      <c r="AJ262" s="138">
        <v>-162.60244074639499</v>
      </c>
      <c r="AK262" s="106">
        <v>-529.23818540115917</v>
      </c>
      <c r="AL262" s="138">
        <v>-78.901450161194404</v>
      </c>
      <c r="AM262" s="138">
        <v>-78.901450161194404</v>
      </c>
      <c r="AN262" s="138">
        <v>-183.97769405959119</v>
      </c>
      <c r="AO262" s="138">
        <v>-183.97769405959076</v>
      </c>
      <c r="AP262" s="138">
        <v>-156.26267132139628</v>
      </c>
      <c r="AQ262" s="138">
        <v>-172.49953764113835</v>
      </c>
      <c r="AR262" s="106">
        <v>-591.64135318331978</v>
      </c>
      <c r="AS262" s="106">
        <v>-591.64135318331978</v>
      </c>
      <c r="AT262" s="138">
        <v>-191.66595043053832</v>
      </c>
      <c r="AU262" s="138">
        <v>-178.3915330492961</v>
      </c>
    </row>
    <row r="263" spans="1:47">
      <c r="A263" s="21" t="s">
        <v>298</v>
      </c>
      <c r="B263" s="338" t="s">
        <v>48</v>
      </c>
      <c r="C263" s="101">
        <v>0</v>
      </c>
      <c r="D263" s="101">
        <v>-1</v>
      </c>
      <c r="E263" s="101">
        <v>-1</v>
      </c>
      <c r="F263" s="101">
        <v>0</v>
      </c>
      <c r="G263" s="106">
        <f t="shared" si="25"/>
        <v>-2</v>
      </c>
      <c r="H263" s="101">
        <v>-9.0999999999999998E-2</v>
      </c>
      <c r="I263" s="101">
        <v>11.255000000000001</v>
      </c>
      <c r="J263" s="101">
        <v>-0.35699999999999998</v>
      </c>
      <c r="K263" s="101">
        <v>0.09</v>
      </c>
      <c r="L263" s="106">
        <v>10.897</v>
      </c>
      <c r="M263" s="138">
        <v>0</v>
      </c>
      <c r="N263" s="138">
        <v>0</v>
      </c>
      <c r="O263" s="138">
        <v>0</v>
      </c>
      <c r="P263" s="138">
        <v>0</v>
      </c>
      <c r="Q263" s="106">
        <v>0</v>
      </c>
      <c r="R263" s="138">
        <v>0</v>
      </c>
      <c r="S263" s="138">
        <v>0</v>
      </c>
      <c r="T263" s="138">
        <v>0</v>
      </c>
      <c r="U263" s="138">
        <v>0</v>
      </c>
      <c r="V263" s="106">
        <v>0</v>
      </c>
      <c r="W263" s="138">
        <v>0</v>
      </c>
      <c r="X263" s="138">
        <v>0</v>
      </c>
      <c r="Y263" s="138">
        <v>0</v>
      </c>
      <c r="Z263" s="138">
        <v>0</v>
      </c>
      <c r="AA263" s="106">
        <v>0</v>
      </c>
      <c r="AB263" s="138">
        <v>0</v>
      </c>
      <c r="AC263" s="138">
        <v>0</v>
      </c>
      <c r="AD263" s="138">
        <v>0</v>
      </c>
      <c r="AE263" s="138">
        <v>0</v>
      </c>
      <c r="AF263" s="106">
        <v>0</v>
      </c>
      <c r="AG263" s="138">
        <v>0</v>
      </c>
      <c r="AH263" s="138">
        <v>0</v>
      </c>
      <c r="AI263" s="138">
        <v>0</v>
      </c>
      <c r="AJ263" s="138">
        <v>0</v>
      </c>
      <c r="AK263" s="106">
        <v>0</v>
      </c>
      <c r="AL263" s="138">
        <v>0</v>
      </c>
      <c r="AM263" s="138">
        <v>0</v>
      </c>
      <c r="AN263" s="138">
        <v>0</v>
      </c>
      <c r="AO263" s="138">
        <v>0</v>
      </c>
      <c r="AP263" s="138">
        <v>-1.0609999999999999</v>
      </c>
      <c r="AQ263" s="138">
        <v>1.0609999999999999</v>
      </c>
      <c r="AR263" s="106">
        <v>0</v>
      </c>
      <c r="AS263" s="106">
        <v>0</v>
      </c>
      <c r="AT263" s="138">
        <v>0</v>
      </c>
      <c r="AU263" s="138">
        <v>0</v>
      </c>
    </row>
    <row r="264" spans="1:47">
      <c r="A264" s="21" t="s">
        <v>299</v>
      </c>
      <c r="B264" s="337" t="s">
        <v>50</v>
      </c>
      <c r="C264" s="63">
        <v>344</v>
      </c>
      <c r="D264" s="63">
        <v>114</v>
      </c>
      <c r="E264" s="63">
        <v>323</v>
      </c>
      <c r="F264" s="63">
        <v>82</v>
      </c>
      <c r="G264" s="64">
        <f t="shared" si="25"/>
        <v>863</v>
      </c>
      <c r="H264" s="63">
        <v>160.314967875268</v>
      </c>
      <c r="I264" s="63">
        <v>375.29637831027998</v>
      </c>
      <c r="J264" s="63">
        <v>522.41508174169496</v>
      </c>
      <c r="K264" s="63">
        <v>282.6683022647</v>
      </c>
      <c r="L264" s="64">
        <v>1340.6947301919402</v>
      </c>
      <c r="M264" s="137">
        <v>360.93665889201202</v>
      </c>
      <c r="N264" s="137">
        <v>465.28236251546105</v>
      </c>
      <c r="O264" s="137">
        <v>302.28985629757773</v>
      </c>
      <c r="P264" s="137">
        <v>294.34147165260401</v>
      </c>
      <c r="Q264" s="64">
        <v>1422.8503493576486</v>
      </c>
      <c r="R264" s="137">
        <v>202.97795944114353</v>
      </c>
      <c r="S264" s="137">
        <v>569.79183331993079</v>
      </c>
      <c r="T264" s="137">
        <v>431.65407490328852</v>
      </c>
      <c r="U264" s="137">
        <v>319.32557911234613</v>
      </c>
      <c r="V264" s="64">
        <v>1523.7494467767078</v>
      </c>
      <c r="W264" s="137">
        <v>236.74055068483744</v>
      </c>
      <c r="X264" s="137">
        <v>469.31949033910087</v>
      </c>
      <c r="Y264" s="137">
        <v>487.50690803930001</v>
      </c>
      <c r="Z264" s="137">
        <v>418.07965198236303</v>
      </c>
      <c r="AA264" s="64">
        <v>1611.6466010456002</v>
      </c>
      <c r="AB264" s="137">
        <v>222.87317405400989</v>
      </c>
      <c r="AC264" s="137">
        <v>461.857469670863</v>
      </c>
      <c r="AD264" s="137">
        <v>365.55795701012096</v>
      </c>
      <c r="AE264" s="137">
        <v>363.02025289574448</v>
      </c>
      <c r="AF264" s="64">
        <v>1413.3088536307414</v>
      </c>
      <c r="AG264" s="137">
        <v>293.71788922606498</v>
      </c>
      <c r="AH264" s="137">
        <v>519.35985701552602</v>
      </c>
      <c r="AI264" s="137">
        <v>483.04905090205176</v>
      </c>
      <c r="AJ264" s="137">
        <v>448.69385510751454</v>
      </c>
      <c r="AK264" s="64">
        <v>1744.8206522511591</v>
      </c>
      <c r="AL264" s="137">
        <v>-26.698068723243296</v>
      </c>
      <c r="AM264" s="137">
        <v>-26.698068723243296</v>
      </c>
      <c r="AN264" s="137">
        <v>826.8901336325589</v>
      </c>
      <c r="AO264" s="137">
        <v>826.89013363255913</v>
      </c>
      <c r="AP264" s="137">
        <v>445.44249294066361</v>
      </c>
      <c r="AQ264" s="137">
        <v>583.81916242655825</v>
      </c>
      <c r="AR264" s="64">
        <v>1829.4537202765409</v>
      </c>
      <c r="AS264" s="64">
        <v>1829.4537202765409</v>
      </c>
      <c r="AT264" s="137">
        <v>429.09656302039292</v>
      </c>
      <c r="AU264" s="137">
        <v>681.64445091407003</v>
      </c>
    </row>
    <row r="265" spans="1:47">
      <c r="A265" s="21" t="s">
        <v>300</v>
      </c>
      <c r="B265" s="338" t="s">
        <v>52</v>
      </c>
      <c r="C265" s="101">
        <v>-10</v>
      </c>
      <c r="D265" s="101">
        <v>-6</v>
      </c>
      <c r="E265" s="101">
        <v>-11</v>
      </c>
      <c r="F265" s="101">
        <v>-6</v>
      </c>
      <c r="G265" s="106">
        <f t="shared" si="25"/>
        <v>-33</v>
      </c>
      <c r="H265" s="101">
        <v>-6.4322613456557498</v>
      </c>
      <c r="I265" s="101">
        <v>-10.483940012184501</v>
      </c>
      <c r="J265" s="101">
        <v>-19.8406285236955</v>
      </c>
      <c r="K265" s="101">
        <v>-8.1796263146188597</v>
      </c>
      <c r="L265" s="106">
        <v>-44.936456196154602</v>
      </c>
      <c r="M265" s="138">
        <v>-11.2376132971158</v>
      </c>
      <c r="N265" s="138">
        <v>-15.728558466324198</v>
      </c>
      <c r="O265" s="138">
        <v>-10.53330909338068</v>
      </c>
      <c r="P265" s="138">
        <v>-11.641618468773189</v>
      </c>
      <c r="Q265" s="106">
        <v>-49.141099325593878</v>
      </c>
      <c r="R265" s="138">
        <v>-3.8029847566923132</v>
      </c>
      <c r="S265" s="138">
        <v>-11.133197896517192</v>
      </c>
      <c r="T265" s="138">
        <v>-8.1497329397489295</v>
      </c>
      <c r="U265" s="138">
        <v>-5.6859741510467217</v>
      </c>
      <c r="V265" s="106">
        <v>-28.771889744005154</v>
      </c>
      <c r="W265" s="138">
        <v>-4.8315460537883457</v>
      </c>
      <c r="X265" s="138">
        <v>-8.7667510343554227</v>
      </c>
      <c r="Y265" s="138">
        <v>-9.6400029488037102</v>
      </c>
      <c r="Z265" s="138">
        <v>-9.8902949437665502</v>
      </c>
      <c r="AA265" s="106">
        <v>-33.128594980714063</v>
      </c>
      <c r="AB265" s="138">
        <v>-15.139478697414489</v>
      </c>
      <c r="AC265" s="138">
        <v>-25.702740871853642</v>
      </c>
      <c r="AD265" s="138">
        <v>-23.225558535321053</v>
      </c>
      <c r="AE265" s="138">
        <v>-24.334658745009598</v>
      </c>
      <c r="AF265" s="106">
        <v>-88.402436849598672</v>
      </c>
      <c r="AG265" s="138">
        <v>-16.464228799001699</v>
      </c>
      <c r="AH265" s="138">
        <v>-26.8618052997559</v>
      </c>
      <c r="AI265" s="138">
        <v>-27.684624448849227</v>
      </c>
      <c r="AJ265" s="138">
        <v>-30.281098436022901</v>
      </c>
      <c r="AK265" s="106">
        <v>-101.29175698362972</v>
      </c>
      <c r="AL265" s="138">
        <v>-6.2265233809637888</v>
      </c>
      <c r="AM265" s="138">
        <v>-6.2265233809637888</v>
      </c>
      <c r="AN265" s="138">
        <v>-41.45338567369577</v>
      </c>
      <c r="AO265" s="138">
        <v>-41.453385673695827</v>
      </c>
      <c r="AP265" s="138">
        <v>-33.232490735652263</v>
      </c>
      <c r="AQ265" s="138">
        <v>-39.168798799317152</v>
      </c>
      <c r="AR265" s="106">
        <v>-120.08119858962893</v>
      </c>
      <c r="AS265" s="106">
        <v>-120.08119858962893</v>
      </c>
      <c r="AT265" s="138">
        <v>-29.690512773587798</v>
      </c>
      <c r="AU265" s="138">
        <v>-48.271618837113849</v>
      </c>
    </row>
    <row r="266" spans="1:47">
      <c r="A266" s="21" t="s">
        <v>301</v>
      </c>
      <c r="B266" s="340" t="s">
        <v>54</v>
      </c>
      <c r="C266" s="64">
        <v>334</v>
      </c>
      <c r="D266" s="64">
        <v>108</v>
      </c>
      <c r="E266" s="64">
        <v>312</v>
      </c>
      <c r="F266" s="64">
        <v>76</v>
      </c>
      <c r="G266" s="64">
        <f t="shared" si="25"/>
        <v>830</v>
      </c>
      <c r="H266" s="64">
        <v>153.88270652961199</v>
      </c>
      <c r="I266" s="64">
        <v>364.81243829809597</v>
      </c>
      <c r="J266" s="64">
        <v>502.57445321800003</v>
      </c>
      <c r="K266" s="64">
        <v>274.48867595008102</v>
      </c>
      <c r="L266" s="64">
        <v>1295.75827399579</v>
      </c>
      <c r="M266" s="140">
        <v>349.69904559489601</v>
      </c>
      <c r="N266" s="140">
        <v>449.55380404913598</v>
      </c>
      <c r="O266" s="140">
        <v>291.75654720419686</v>
      </c>
      <c r="P266" s="140">
        <v>282.69985318383101</v>
      </c>
      <c r="Q266" s="64">
        <v>1373.709250032055</v>
      </c>
      <c r="R266" s="140">
        <v>199.17497468445126</v>
      </c>
      <c r="S266" s="140">
        <v>558.65863542341356</v>
      </c>
      <c r="T266" s="140">
        <v>423.50434196353973</v>
      </c>
      <c r="U266" s="140">
        <v>313.6396049612992</v>
      </c>
      <c r="V266" s="64">
        <v>1494.977557032702</v>
      </c>
      <c r="W266" s="140">
        <v>231.90900463104916</v>
      </c>
      <c r="X266" s="140">
        <v>460.5527393047455</v>
      </c>
      <c r="Y266" s="140">
        <v>477.866905090496</v>
      </c>
      <c r="Z266" s="140">
        <v>408.18935703859603</v>
      </c>
      <c r="AA266" s="64">
        <v>1578.5180060648906</v>
      </c>
      <c r="AB266" s="140">
        <v>207.73369535659583</v>
      </c>
      <c r="AC266" s="140">
        <v>436.15472879900915</v>
      </c>
      <c r="AD266" s="140">
        <v>342.33239847479933</v>
      </c>
      <c r="AE266" s="140">
        <v>338.68559415073548</v>
      </c>
      <c r="AF266" s="64">
        <v>1324.9064167811418</v>
      </c>
      <c r="AG266" s="140">
        <v>277.25366042706298</v>
      </c>
      <c r="AH266" s="140">
        <v>492.49805171577003</v>
      </c>
      <c r="AI266" s="140">
        <v>455.36442645320199</v>
      </c>
      <c r="AJ266" s="140">
        <v>418.41275667149102</v>
      </c>
      <c r="AK266" s="64">
        <v>1643.5288952675221</v>
      </c>
      <c r="AL266" s="140">
        <v>-32.924592104207143</v>
      </c>
      <c r="AM266" s="140">
        <v>-32.924592104207143</v>
      </c>
      <c r="AN266" s="140">
        <v>785.43674795886318</v>
      </c>
      <c r="AO266" s="140">
        <v>785.43674795886272</v>
      </c>
      <c r="AP266" s="140">
        <v>412.21000220501111</v>
      </c>
      <c r="AQ266" s="140">
        <v>544.65036362724118</v>
      </c>
      <c r="AR266" s="64">
        <v>1709.37252168691</v>
      </c>
      <c r="AS266" s="64">
        <v>1709.37252168691</v>
      </c>
      <c r="AT266" s="140">
        <v>399.40605024680542</v>
      </c>
      <c r="AU266" s="140">
        <v>633.37283207695577</v>
      </c>
    </row>
    <row r="267" spans="1:47">
      <c r="A267" s="115" t="s">
        <v>286</v>
      </c>
      <c r="B267" s="339" t="s">
        <v>287</v>
      </c>
      <c r="C267" s="98">
        <v>6</v>
      </c>
      <c r="D267" s="98">
        <v>82</v>
      </c>
      <c r="E267" s="98">
        <v>50</v>
      </c>
      <c r="F267" s="99">
        <v>-62</v>
      </c>
      <c r="G267" s="100">
        <f t="shared" si="25"/>
        <v>76</v>
      </c>
      <c r="H267" s="99">
        <f t="shared" ref="H267:L267" si="29">H289</f>
        <v>0</v>
      </c>
      <c r="I267" s="99">
        <f t="shared" si="29"/>
        <v>0</v>
      </c>
      <c r="J267" s="99">
        <f t="shared" si="29"/>
        <v>0</v>
      </c>
      <c r="K267" s="99">
        <f t="shared" si="29"/>
        <v>0</v>
      </c>
      <c r="L267" s="100">
        <f t="shared" si="29"/>
        <v>0</v>
      </c>
      <c r="M267" s="99">
        <v>0</v>
      </c>
      <c r="N267" s="99">
        <v>0</v>
      </c>
      <c r="O267" s="99">
        <v>0</v>
      </c>
      <c r="P267" s="99">
        <v>0</v>
      </c>
      <c r="Q267" s="100">
        <v>0</v>
      </c>
      <c r="R267" s="99">
        <v>0</v>
      </c>
      <c r="S267" s="99">
        <v>0</v>
      </c>
      <c r="T267" s="99">
        <v>0</v>
      </c>
      <c r="U267" s="99">
        <v>0</v>
      </c>
      <c r="V267" s="100">
        <v>0</v>
      </c>
      <c r="W267" s="99">
        <v>0</v>
      </c>
      <c r="X267" s="99">
        <v>0</v>
      </c>
      <c r="Y267" s="99">
        <v>0</v>
      </c>
      <c r="Z267" s="147">
        <v>0</v>
      </c>
      <c r="AA267" s="100">
        <v>0</v>
      </c>
      <c r="AB267" s="147">
        <v>0</v>
      </c>
      <c r="AC267" s="147">
        <v>0</v>
      </c>
      <c r="AD267" s="147">
        <v>0</v>
      </c>
      <c r="AE267" s="147">
        <v>0</v>
      </c>
      <c r="AF267" s="100">
        <v>0</v>
      </c>
      <c r="AG267" s="147">
        <v>0</v>
      </c>
      <c r="AH267" s="147">
        <v>0</v>
      </c>
      <c r="AI267" s="147">
        <v>0</v>
      </c>
      <c r="AJ267" s="147">
        <v>0</v>
      </c>
      <c r="AK267" s="100">
        <v>0</v>
      </c>
      <c r="AL267" s="147">
        <v>0</v>
      </c>
      <c r="AM267" s="147">
        <f t="shared" ref="AM267:AO267" si="30">AM289</f>
        <v>0</v>
      </c>
      <c r="AN267" s="147">
        <v>0</v>
      </c>
      <c r="AO267" s="147">
        <f t="shared" si="30"/>
        <v>0</v>
      </c>
      <c r="AP267" s="147">
        <v>0</v>
      </c>
      <c r="AQ267" s="147">
        <v>0</v>
      </c>
      <c r="AR267" s="100">
        <v>0</v>
      </c>
      <c r="AS267" s="100">
        <v>0</v>
      </c>
      <c r="AT267" s="147">
        <v>0</v>
      </c>
      <c r="AU267" s="147">
        <f t="shared" ref="AU267" si="31">AU289</f>
        <v>0</v>
      </c>
    </row>
    <row r="268" spans="1:47">
      <c r="A268" s="21"/>
      <c r="B268" s="88"/>
      <c r="C268" s="88"/>
      <c r="D268" s="88"/>
      <c r="E268" s="88"/>
      <c r="F268" s="88"/>
      <c r="G268" s="88"/>
      <c r="H268" s="88"/>
      <c r="I268" s="88"/>
      <c r="J268" s="88"/>
      <c r="K268" s="88"/>
      <c r="L268" s="88"/>
      <c r="M268" s="134"/>
      <c r="N268" s="134"/>
      <c r="O268" s="134"/>
      <c r="P268" s="134"/>
      <c r="Q268" s="88"/>
      <c r="R268" s="134"/>
      <c r="S268" s="134"/>
      <c r="T268" s="134"/>
      <c r="U268" s="134"/>
      <c r="V268" s="88"/>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row>
    <row r="269" spans="1:47" ht="16.5" thickBot="1">
      <c r="A269" s="116"/>
      <c r="B269" s="118" t="s">
        <v>302</v>
      </c>
      <c r="C269" s="118"/>
      <c r="D269" s="118"/>
      <c r="E269" s="118"/>
      <c r="F269" s="118"/>
      <c r="G269" s="118"/>
      <c r="H269" s="118"/>
      <c r="I269" s="118"/>
      <c r="J269" s="118"/>
      <c r="K269" s="118"/>
      <c r="L269" s="118"/>
      <c r="M269" s="159"/>
      <c r="N269" s="159"/>
      <c r="O269" s="159"/>
      <c r="P269" s="159"/>
      <c r="Q269" s="118"/>
      <c r="R269" s="159"/>
      <c r="S269" s="159"/>
      <c r="T269" s="159"/>
      <c r="U269" s="159"/>
      <c r="V269" s="118"/>
      <c r="W269" s="159"/>
      <c r="X269" s="159"/>
      <c r="Y269" s="159"/>
      <c r="Z269" s="159"/>
      <c r="AA269" s="159"/>
      <c r="AB269" s="159"/>
      <c r="AC269" s="159"/>
      <c r="AD269" s="159"/>
      <c r="AE269" s="159"/>
      <c r="AF269" s="159"/>
      <c r="AG269" s="159"/>
      <c r="AH269" s="159"/>
      <c r="AI269" s="159"/>
      <c r="AJ269" s="159"/>
      <c r="AK269" s="159"/>
      <c r="AL269" s="159"/>
      <c r="AM269" s="159"/>
      <c r="AN269" s="159"/>
      <c r="AO269" s="159"/>
      <c r="AP269" s="159"/>
      <c r="AQ269" s="159"/>
      <c r="AR269" s="159"/>
      <c r="AS269" s="159"/>
      <c r="AT269" s="159"/>
      <c r="AU269" s="159"/>
    </row>
    <row r="270" spans="1:47">
      <c r="A270" s="116"/>
      <c r="B270" s="88"/>
      <c r="C270" s="88"/>
      <c r="D270" s="88"/>
      <c r="E270" s="88"/>
      <c r="F270" s="88"/>
      <c r="G270" s="88"/>
      <c r="H270" s="88"/>
      <c r="I270" s="88"/>
      <c r="J270" s="88"/>
      <c r="K270" s="88"/>
      <c r="L270" s="88"/>
      <c r="M270" s="134"/>
      <c r="N270" s="134"/>
      <c r="O270" s="134"/>
      <c r="P270" s="134"/>
      <c r="Q270" s="88"/>
      <c r="R270" s="134"/>
      <c r="S270" s="134"/>
      <c r="T270" s="134"/>
      <c r="U270" s="134"/>
      <c r="V270" s="88"/>
      <c r="W270" s="134"/>
      <c r="X270" s="134"/>
      <c r="Y270" s="134"/>
      <c r="Z270" s="134"/>
      <c r="AA270" s="134"/>
      <c r="AB270" s="134"/>
      <c r="AC270" s="134"/>
      <c r="AD270" s="134"/>
      <c r="AE270" s="134"/>
      <c r="AF270" s="134"/>
      <c r="AG270" s="134"/>
      <c r="AH270" s="134"/>
      <c r="AI270" s="134"/>
      <c r="AJ270" s="134"/>
      <c r="AK270" s="134"/>
      <c r="AL270" s="134"/>
      <c r="AM270" s="141" t="str">
        <f>+$AM$13</f>
        <v>IFRS 17</v>
      </c>
      <c r="AN270" s="134"/>
      <c r="AO270" s="141" t="str">
        <f>+$AM$13</f>
        <v>IFRS 17</v>
      </c>
      <c r="AP270" s="134"/>
      <c r="AQ270" s="134"/>
      <c r="AR270" s="134"/>
      <c r="AS270" s="141" t="s">
        <v>601</v>
      </c>
      <c r="AT270" s="134"/>
      <c r="AU270" s="134"/>
    </row>
    <row r="271" spans="1:47" ht="25.5">
      <c r="A271" s="21"/>
      <c r="B271" s="342" t="s">
        <v>24</v>
      </c>
      <c r="C271" s="105" t="str">
        <f t="shared" ref="C271:AU271" si="32">C$14</f>
        <v>Q1-15
Underlying</v>
      </c>
      <c r="D271" s="105" t="str">
        <f t="shared" si="32"/>
        <v>Q2-15
Underlying</v>
      </c>
      <c r="E271" s="105" t="str">
        <f t="shared" si="32"/>
        <v>Q3-15
Underlying</v>
      </c>
      <c r="F271" s="105" t="str">
        <f t="shared" si="32"/>
        <v>Q4-15
Underlying</v>
      </c>
      <c r="G271" s="105" t="e">
        <f t="shared" si="32"/>
        <v>#REF!</v>
      </c>
      <c r="H271" s="105" t="str">
        <f t="shared" si="32"/>
        <v>Q1-16
Underlying</v>
      </c>
      <c r="I271" s="105" t="str">
        <f t="shared" si="32"/>
        <v>Q2-16
Underlying</v>
      </c>
      <c r="J271" s="105" t="str">
        <f t="shared" si="32"/>
        <v>Q3-16
Underlying</v>
      </c>
      <c r="K271" s="105" t="str">
        <f t="shared" si="32"/>
        <v>Q4-16
Underlying</v>
      </c>
      <c r="L271" s="105" t="e">
        <f t="shared" si="32"/>
        <v>#REF!</v>
      </c>
      <c r="M271" s="141" t="s">
        <v>539</v>
      </c>
      <c r="N271" s="141" t="s">
        <v>540</v>
      </c>
      <c r="O271" s="141" t="s">
        <v>541</v>
      </c>
      <c r="P271" s="141" t="s">
        <v>542</v>
      </c>
      <c r="Q271" s="105" t="s">
        <v>543</v>
      </c>
      <c r="R271" s="141" t="s">
        <v>544</v>
      </c>
      <c r="S271" s="141" t="s">
        <v>545</v>
      </c>
      <c r="T271" s="141" t="s">
        <v>546</v>
      </c>
      <c r="U271" s="141" t="s">
        <v>547</v>
      </c>
      <c r="V271" s="105" t="s">
        <v>548</v>
      </c>
      <c r="W271" s="141" t="s">
        <v>549</v>
      </c>
      <c r="X271" s="141" t="s">
        <v>550</v>
      </c>
      <c r="Y271" s="141" t="s">
        <v>551</v>
      </c>
      <c r="Z271" s="141" t="s">
        <v>552</v>
      </c>
      <c r="AA271" s="141" t="s">
        <v>553</v>
      </c>
      <c r="AB271" s="141" t="s">
        <v>554</v>
      </c>
      <c r="AC271" s="141" t="s">
        <v>555</v>
      </c>
      <c r="AD271" s="141" t="s">
        <v>556</v>
      </c>
      <c r="AE271" s="141" t="s">
        <v>557</v>
      </c>
      <c r="AF271" s="141" t="s">
        <v>558</v>
      </c>
      <c r="AG271" s="141" t="s">
        <v>559</v>
      </c>
      <c r="AH271" s="141" t="s">
        <v>560</v>
      </c>
      <c r="AI271" s="141" t="s">
        <v>561</v>
      </c>
      <c r="AJ271" s="141" t="s">
        <v>562</v>
      </c>
      <c r="AK271" s="141" t="s">
        <v>563</v>
      </c>
      <c r="AL271" s="141" t="s">
        <v>564</v>
      </c>
      <c r="AM271" s="141" t="str">
        <f t="shared" si="32"/>
        <v>Q1-22
Underlying</v>
      </c>
      <c r="AN271" s="141" t="s">
        <v>571</v>
      </c>
      <c r="AO271" s="141" t="str">
        <f t="shared" si="32"/>
        <v>Q2-22
Underlying</v>
      </c>
      <c r="AP271" s="141" t="s">
        <v>576</v>
      </c>
      <c r="AQ271" s="141" t="s">
        <v>607</v>
      </c>
      <c r="AR271" s="141" t="s">
        <v>608</v>
      </c>
      <c r="AS271" s="141" t="s">
        <v>614</v>
      </c>
      <c r="AT271" s="141" t="s">
        <v>612</v>
      </c>
      <c r="AU271" s="141" t="str">
        <f t="shared" si="32"/>
        <v>Q2-23
Underlying</v>
      </c>
    </row>
    <row r="272" spans="1:47">
      <c r="A272" s="21"/>
      <c r="B272" s="336"/>
      <c r="C272" s="88"/>
      <c r="D272" s="88"/>
      <c r="E272" s="88"/>
      <c r="F272" s="88"/>
      <c r="G272" s="88"/>
      <c r="H272" s="88"/>
      <c r="I272" s="88"/>
      <c r="J272" s="88"/>
      <c r="K272" s="88"/>
      <c r="L272" s="88"/>
      <c r="M272" s="134"/>
      <c r="N272" s="134"/>
      <c r="O272" s="134"/>
      <c r="P272" s="134"/>
      <c r="Q272" s="88"/>
      <c r="R272" s="134"/>
      <c r="S272" s="134"/>
      <c r="T272" s="134"/>
      <c r="U272" s="134"/>
      <c r="V272" s="88"/>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row>
    <row r="273" spans="1:47">
      <c r="A273" s="108" t="s">
        <v>303</v>
      </c>
      <c r="B273" s="344" t="s">
        <v>26</v>
      </c>
      <c r="C273" s="109">
        <v>1225</v>
      </c>
      <c r="D273" s="109">
        <v>1289</v>
      </c>
      <c r="E273" s="109">
        <v>926</v>
      </c>
      <c r="F273" s="109">
        <v>868</v>
      </c>
      <c r="G273" s="80">
        <f t="shared" ref="G273:G289" si="33">SUM(C273:F273)</f>
        <v>4308</v>
      </c>
      <c r="H273" s="109">
        <v>1021.8599999999999</v>
      </c>
      <c r="I273" s="109">
        <v>1128.1389999999999</v>
      </c>
      <c r="J273" s="109">
        <v>1281.8820000000001</v>
      </c>
      <c r="K273" s="146">
        <v>1071.2516030000002</v>
      </c>
      <c r="L273" s="80">
        <v>4503.132603</v>
      </c>
      <c r="M273" s="147">
        <v>1299.924</v>
      </c>
      <c r="N273" s="147">
        <v>1188.1490000000001</v>
      </c>
      <c r="O273" s="147">
        <v>1052.035278750772</v>
      </c>
      <c r="P273" s="147">
        <v>1106.067</v>
      </c>
      <c r="Q273" s="80">
        <v>4646.1752787507721</v>
      </c>
      <c r="R273" s="147">
        <v>1111.0152814891226</v>
      </c>
      <c r="S273" s="147">
        <v>1286.0253982919444</v>
      </c>
      <c r="T273" s="147">
        <v>1098.6810004063709</v>
      </c>
      <c r="U273" s="147">
        <v>948.71000000223273</v>
      </c>
      <c r="V273" s="80">
        <v>4444.4316801896703</v>
      </c>
      <c r="W273" s="147">
        <v>1147.5916500000001</v>
      </c>
      <c r="X273" s="147">
        <v>1246.5123841153352</v>
      </c>
      <c r="Y273" s="147">
        <v>1174.5070000000001</v>
      </c>
      <c r="Z273" s="147">
        <v>1162.7069999999999</v>
      </c>
      <c r="AA273" s="80">
        <v>4731.3180341153356</v>
      </c>
      <c r="AB273" s="147">
        <v>1202.3054934037254</v>
      </c>
      <c r="AC273" s="147">
        <v>1499.581494</v>
      </c>
      <c r="AD273" s="147">
        <v>1288.011317</v>
      </c>
      <c r="AE273" s="147">
        <v>1157.0778635962745</v>
      </c>
      <c r="AF273" s="80">
        <v>5146.9761680000001</v>
      </c>
      <c r="AG273" s="147">
        <v>1366.1949999999999</v>
      </c>
      <c r="AH273" s="147">
        <v>1293.896743</v>
      </c>
      <c r="AI273" s="147">
        <v>1240.6169329999109</v>
      </c>
      <c r="AJ273" s="147">
        <v>1250.9230636319382</v>
      </c>
      <c r="AK273" s="80">
        <v>5151.6317396318491</v>
      </c>
      <c r="AL273" s="147">
        <v>1424.766176611</v>
      </c>
      <c r="AM273" s="147">
        <v>1424.766176611</v>
      </c>
      <c r="AN273" s="147">
        <v>1578.8719888068331</v>
      </c>
      <c r="AO273" s="147">
        <v>1578.8719888068331</v>
      </c>
      <c r="AP273" s="147">
        <v>1296.1403740515148</v>
      </c>
      <c r="AQ273" s="147">
        <v>1435.7106436689187</v>
      </c>
      <c r="AR273" s="80">
        <v>5735.4891831382665</v>
      </c>
      <c r="AS273" s="80">
        <v>5735.4891831382665</v>
      </c>
      <c r="AT273" s="147">
        <v>1722.9104411146943</v>
      </c>
      <c r="AU273" s="147">
        <v>1550.3530754404665</v>
      </c>
    </row>
    <row r="274" spans="1:47">
      <c r="A274" s="114" t="s">
        <v>286</v>
      </c>
      <c r="B274" s="345" t="s">
        <v>287</v>
      </c>
      <c r="C274" s="111">
        <v>6</v>
      </c>
      <c r="D274" s="111">
        <v>82</v>
      </c>
      <c r="E274" s="111">
        <v>50</v>
      </c>
      <c r="F274" s="111">
        <f>F296+F318</f>
        <v>-62</v>
      </c>
      <c r="G274" s="81">
        <f t="shared" si="33"/>
        <v>76</v>
      </c>
      <c r="H274" s="111">
        <f t="shared" ref="H274:L274" si="34">H296+H318</f>
        <v>0</v>
      </c>
      <c r="I274" s="111">
        <f t="shared" si="34"/>
        <v>0</v>
      </c>
      <c r="J274" s="111">
        <f t="shared" si="34"/>
        <v>0</v>
      </c>
      <c r="K274" s="148">
        <f t="shared" si="34"/>
        <v>0</v>
      </c>
      <c r="L274" s="81">
        <f t="shared" si="34"/>
        <v>0</v>
      </c>
      <c r="M274" s="149">
        <v>0</v>
      </c>
      <c r="N274" s="149">
        <v>0</v>
      </c>
      <c r="O274" s="149">
        <v>0</v>
      </c>
      <c r="P274" s="149">
        <v>0</v>
      </c>
      <c r="Q274" s="81">
        <v>0</v>
      </c>
      <c r="R274" s="149">
        <v>0</v>
      </c>
      <c r="S274" s="149">
        <v>0</v>
      </c>
      <c r="T274" s="149">
        <v>0</v>
      </c>
      <c r="U274" s="149">
        <v>0</v>
      </c>
      <c r="V274" s="81">
        <v>0</v>
      </c>
      <c r="W274" s="149">
        <v>0</v>
      </c>
      <c r="X274" s="149">
        <v>0</v>
      </c>
      <c r="Y274" s="149">
        <v>0</v>
      </c>
      <c r="Z274" s="149">
        <v>0</v>
      </c>
      <c r="AA274" s="81">
        <v>0</v>
      </c>
      <c r="AB274" s="149">
        <v>0</v>
      </c>
      <c r="AC274" s="149">
        <v>0</v>
      </c>
      <c r="AD274" s="149">
        <v>0</v>
      </c>
      <c r="AE274" s="149">
        <v>0</v>
      </c>
      <c r="AF274" s="81">
        <v>0</v>
      </c>
      <c r="AG274" s="149">
        <v>0</v>
      </c>
      <c r="AH274" s="149">
        <v>0</v>
      </c>
      <c r="AI274" s="149">
        <v>0</v>
      </c>
      <c r="AJ274" s="149">
        <v>0</v>
      </c>
      <c r="AK274" s="81">
        <v>0</v>
      </c>
      <c r="AL274" s="149">
        <v>0</v>
      </c>
      <c r="AM274" s="149">
        <f t="shared" ref="AM274:AO274" si="35">AM296+AM318</f>
        <v>0</v>
      </c>
      <c r="AN274" s="149">
        <v>0</v>
      </c>
      <c r="AO274" s="149">
        <f t="shared" si="35"/>
        <v>0</v>
      </c>
      <c r="AP274" s="149">
        <v>0</v>
      </c>
      <c r="AQ274" s="149">
        <v>0</v>
      </c>
      <c r="AR274" s="81">
        <v>0</v>
      </c>
      <c r="AS274" s="81">
        <v>0</v>
      </c>
      <c r="AT274" s="149">
        <v>0</v>
      </c>
      <c r="AU274" s="149">
        <f t="shared" ref="AU274" si="36">AU296+AU318</f>
        <v>0</v>
      </c>
    </row>
    <row r="275" spans="1:47">
      <c r="A275" s="21" t="s">
        <v>304</v>
      </c>
      <c r="B275" s="338" t="s">
        <v>28</v>
      </c>
      <c r="C275" s="101">
        <v>-711</v>
      </c>
      <c r="D275" s="101">
        <v>-575</v>
      </c>
      <c r="E275" s="101">
        <v>-570</v>
      </c>
      <c r="F275" s="101">
        <v>-686</v>
      </c>
      <c r="G275" s="106">
        <f t="shared" si="33"/>
        <v>-2542</v>
      </c>
      <c r="H275" s="95">
        <v>-752.13199999999995</v>
      </c>
      <c r="I275" s="95">
        <v>-603.62599999999998</v>
      </c>
      <c r="J275" s="95">
        <v>-591.33900000000006</v>
      </c>
      <c r="K275" s="95">
        <v>-635.64099999999996</v>
      </c>
      <c r="L275" s="96">
        <v>-2582.7379999999998</v>
      </c>
      <c r="M275" s="95">
        <v>-783.22699999999998</v>
      </c>
      <c r="N275" s="95">
        <v>-592.09299999999996</v>
      </c>
      <c r="O275" s="95">
        <v>-589.26499999999999</v>
      </c>
      <c r="P275" s="95">
        <v>-655.971</v>
      </c>
      <c r="Q275" s="96">
        <v>-2620.556</v>
      </c>
      <c r="R275" s="95">
        <v>-770.73</v>
      </c>
      <c r="S275" s="95">
        <v>-643.43899999999996</v>
      </c>
      <c r="T275" s="95">
        <v>-613.22799999999995</v>
      </c>
      <c r="U275" s="95">
        <v>-645.51199999999994</v>
      </c>
      <c r="V275" s="96">
        <v>-2672.9090000000001</v>
      </c>
      <c r="W275" s="95">
        <v>-818.7360000000001</v>
      </c>
      <c r="X275" s="95">
        <v>-615.85</v>
      </c>
      <c r="Y275" s="95">
        <v>-636.49300000000005</v>
      </c>
      <c r="Z275" s="95">
        <v>-684.84799999999996</v>
      </c>
      <c r="AA275" s="96">
        <v>-2755.9270000000001</v>
      </c>
      <c r="AB275" s="95">
        <v>-846.86000000000013</v>
      </c>
      <c r="AC275" s="95">
        <v>-698.08100000000002</v>
      </c>
      <c r="AD275" s="95">
        <v>-649.94000000000005</v>
      </c>
      <c r="AE275" s="95">
        <v>-686.57100000000003</v>
      </c>
      <c r="AF275" s="96">
        <v>-2881.4520000000002</v>
      </c>
      <c r="AG275" s="95">
        <v>-983.346</v>
      </c>
      <c r="AH275" s="95">
        <v>-683.60699999999997</v>
      </c>
      <c r="AI275" s="95">
        <v>-680.46100000000001</v>
      </c>
      <c r="AJ275" s="95">
        <v>-719.51400000000001</v>
      </c>
      <c r="AK275" s="96">
        <v>-3066.9279999999999</v>
      </c>
      <c r="AL275" s="95">
        <v>-1126.1020000000001</v>
      </c>
      <c r="AM275" s="95">
        <v>-1126.1020000000001</v>
      </c>
      <c r="AN275" s="95">
        <v>-738.51400000000001</v>
      </c>
      <c r="AO275" s="95">
        <v>-738.51400000000001</v>
      </c>
      <c r="AP275" s="95">
        <v>-763.79399999999998</v>
      </c>
      <c r="AQ275" s="95">
        <v>-778.77599999999995</v>
      </c>
      <c r="AR275" s="96">
        <v>-3407.1860000000001</v>
      </c>
      <c r="AS275" s="96">
        <v>-3407.1860000000001</v>
      </c>
      <c r="AT275" s="95">
        <v>-1153.79</v>
      </c>
      <c r="AU275" s="95">
        <v>-807.72200000001055</v>
      </c>
    </row>
    <row r="276" spans="1:47">
      <c r="A276" s="97" t="s">
        <v>305</v>
      </c>
      <c r="B276" s="339" t="s">
        <v>30</v>
      </c>
      <c r="C276" s="98"/>
      <c r="D276" s="98"/>
      <c r="E276" s="98"/>
      <c r="F276" s="99"/>
      <c r="G276" s="100"/>
      <c r="H276" s="99">
        <v>-124.7</v>
      </c>
      <c r="I276" s="99">
        <v>-16.089999999999982</v>
      </c>
      <c r="J276" s="99">
        <v>0</v>
      </c>
      <c r="K276" s="99">
        <v>0</v>
      </c>
      <c r="L276" s="100">
        <v>-140.79</v>
      </c>
      <c r="M276" s="99">
        <v>-131.02000000000001</v>
      </c>
      <c r="N276" s="99">
        <v>-7.6799999999999784</v>
      </c>
      <c r="O276" s="99">
        <v>0</v>
      </c>
      <c r="P276" s="99">
        <v>0</v>
      </c>
      <c r="Q276" s="100">
        <v>-138.69999999999999</v>
      </c>
      <c r="R276" s="99">
        <v>-151.72386938345699</v>
      </c>
      <c r="S276" s="99">
        <v>-3.0708749452044901</v>
      </c>
      <c r="T276" s="99">
        <v>0</v>
      </c>
      <c r="U276" s="99">
        <v>0</v>
      </c>
      <c r="V276" s="100">
        <v>-154.79474432866147</v>
      </c>
      <c r="W276" s="99">
        <v>-169.4090039666857</v>
      </c>
      <c r="X276" s="99">
        <v>8.1296688127015031</v>
      </c>
      <c r="Y276" s="99">
        <v>0</v>
      </c>
      <c r="Z276" s="99">
        <v>1.5398418895529176E-7</v>
      </c>
      <c r="AA276" s="100">
        <v>-161.279335</v>
      </c>
      <c r="AB276" s="99">
        <v>-178.44003759389528</v>
      </c>
      <c r="AC276" s="99">
        <v>-53.170091173117129</v>
      </c>
      <c r="AD276" s="99">
        <v>0</v>
      </c>
      <c r="AE276" s="99">
        <v>0</v>
      </c>
      <c r="AF276" s="100">
        <v>-231.61012876701241</v>
      </c>
      <c r="AG276" s="99">
        <v>-294.09025723532761</v>
      </c>
      <c r="AH276" s="99">
        <v>-0.82774393465109597</v>
      </c>
      <c r="AI276" s="99">
        <v>0</v>
      </c>
      <c r="AJ276" s="99">
        <v>0</v>
      </c>
      <c r="AK276" s="100">
        <v>-294.91800116997871</v>
      </c>
      <c r="AL276" s="99">
        <v>-383.13700105362466</v>
      </c>
      <c r="AM276" s="99">
        <v>-383.13700105362466</v>
      </c>
      <c r="AN276" s="99">
        <v>-0.8628276152598886</v>
      </c>
      <c r="AO276" s="99">
        <v>-0.8628276152598886</v>
      </c>
      <c r="AP276" s="99">
        <v>0</v>
      </c>
      <c r="AQ276" s="99">
        <v>0</v>
      </c>
      <c r="AR276" s="100">
        <v>-383.9998286688845</v>
      </c>
      <c r="AS276" s="100">
        <v>-383.9998286688845</v>
      </c>
      <c r="AT276" s="99">
        <v>-269.80049565409092</v>
      </c>
      <c r="AU276" s="99">
        <v>-0.86850434590907355</v>
      </c>
    </row>
    <row r="277" spans="1:47">
      <c r="A277" s="21" t="s">
        <v>306</v>
      </c>
      <c r="B277" s="337" t="s">
        <v>32</v>
      </c>
      <c r="C277" s="63">
        <v>514</v>
      </c>
      <c r="D277" s="63">
        <v>714</v>
      </c>
      <c r="E277" s="63">
        <v>356</v>
      </c>
      <c r="F277" s="63">
        <v>182</v>
      </c>
      <c r="G277" s="64">
        <f t="shared" si="33"/>
        <v>1766</v>
      </c>
      <c r="H277" s="63">
        <v>269.72800000000001</v>
      </c>
      <c r="I277" s="63">
        <v>524.51300000000003</v>
      </c>
      <c r="J277" s="77">
        <v>690.54300000000001</v>
      </c>
      <c r="K277" s="77">
        <v>435.61060300000003</v>
      </c>
      <c r="L277" s="64">
        <v>1920.394603</v>
      </c>
      <c r="M277" s="142">
        <v>516.697</v>
      </c>
      <c r="N277" s="142">
        <v>596.05600000000004</v>
      </c>
      <c r="O277" s="142">
        <v>462.77027875077204</v>
      </c>
      <c r="P277" s="142">
        <v>450.096</v>
      </c>
      <c r="Q277" s="64">
        <v>2025.6192787507721</v>
      </c>
      <c r="R277" s="142">
        <v>340.28528148912233</v>
      </c>
      <c r="S277" s="142">
        <v>642.58639829194431</v>
      </c>
      <c r="T277" s="142">
        <v>485.45300040637079</v>
      </c>
      <c r="U277" s="142">
        <v>303.19800000223273</v>
      </c>
      <c r="V277" s="64">
        <v>1771.5226801896702</v>
      </c>
      <c r="W277" s="142">
        <v>328.85564999999997</v>
      </c>
      <c r="X277" s="142">
        <v>630.66238411533516</v>
      </c>
      <c r="Y277" s="142">
        <v>538.01400000000001</v>
      </c>
      <c r="Z277" s="142">
        <v>477.85900000000004</v>
      </c>
      <c r="AA277" s="64">
        <v>1975.3910341153351</v>
      </c>
      <c r="AB277" s="142">
        <v>355.44549340372555</v>
      </c>
      <c r="AC277" s="142">
        <v>801.500494</v>
      </c>
      <c r="AD277" s="142">
        <v>638.07131700000002</v>
      </c>
      <c r="AE277" s="142">
        <v>470.50686359627451</v>
      </c>
      <c r="AF277" s="64">
        <v>2265.5241679999999</v>
      </c>
      <c r="AG277" s="142">
        <v>382.84899999999999</v>
      </c>
      <c r="AH277" s="142">
        <v>610.28974300000004</v>
      </c>
      <c r="AI277" s="142">
        <v>560.15593299991099</v>
      </c>
      <c r="AJ277" s="142">
        <v>531.40906363193824</v>
      </c>
      <c r="AK277" s="64">
        <v>2084.7037396318492</v>
      </c>
      <c r="AL277" s="142">
        <v>298.66417661100002</v>
      </c>
      <c r="AM277" s="142">
        <v>298.66417661100002</v>
      </c>
      <c r="AN277" s="142">
        <v>840.35798880683319</v>
      </c>
      <c r="AO277" s="142">
        <v>840.35798880683319</v>
      </c>
      <c r="AP277" s="142">
        <v>532.34637405151489</v>
      </c>
      <c r="AQ277" s="142">
        <v>656.93464366891862</v>
      </c>
      <c r="AR277" s="64">
        <v>2328.3031831382668</v>
      </c>
      <c r="AS277" s="64">
        <v>2328.3031831382668</v>
      </c>
      <c r="AT277" s="142">
        <v>569.12044111469424</v>
      </c>
      <c r="AU277" s="142">
        <v>742.63107544045579</v>
      </c>
    </row>
    <row r="278" spans="1:47">
      <c r="A278" s="21" t="s">
        <v>307</v>
      </c>
      <c r="B278" s="338" t="s">
        <v>34</v>
      </c>
      <c r="C278" s="101">
        <v>-81</v>
      </c>
      <c r="D278" s="101">
        <v>-384</v>
      </c>
      <c r="E278" s="101">
        <v>-78</v>
      </c>
      <c r="F278" s="101">
        <v>-112</v>
      </c>
      <c r="G278" s="106">
        <f t="shared" si="33"/>
        <v>-655</v>
      </c>
      <c r="H278" s="95">
        <v>-121.804</v>
      </c>
      <c r="I278" s="95">
        <v>-165.96199999999999</v>
      </c>
      <c r="J278" s="95">
        <v>-166.00200000000001</v>
      </c>
      <c r="K278" s="95">
        <v>-103.393</v>
      </c>
      <c r="L278" s="96">
        <v>-557.16099999999994</v>
      </c>
      <c r="M278" s="95">
        <v>-146.191</v>
      </c>
      <c r="N278" s="95">
        <v>-81.350999999999999</v>
      </c>
      <c r="O278" s="95">
        <v>-53.63</v>
      </c>
      <c r="P278" s="95">
        <v>-37.170999999999999</v>
      </c>
      <c r="Q278" s="96">
        <v>-318.34300000000002</v>
      </c>
      <c r="R278" s="95">
        <v>-64.52</v>
      </c>
      <c r="S278" s="95">
        <v>45.63</v>
      </c>
      <c r="T278" s="95">
        <v>51.518000000000001</v>
      </c>
      <c r="U278" s="95">
        <v>27.928999999999998</v>
      </c>
      <c r="V278" s="96">
        <v>60.557000000000002</v>
      </c>
      <c r="W278" s="95">
        <v>14.522</v>
      </c>
      <c r="X278" s="95">
        <v>-67.441000000000003</v>
      </c>
      <c r="Y278" s="95">
        <v>-47.753999999999998</v>
      </c>
      <c r="Z278" s="95">
        <v>-54.698999999999998</v>
      </c>
      <c r="AA278" s="96">
        <v>-155.37200000000001</v>
      </c>
      <c r="AB278" s="95">
        <v>-156.988</v>
      </c>
      <c r="AC278" s="95">
        <v>-338.65800000000002</v>
      </c>
      <c r="AD278" s="95">
        <v>-220.029</v>
      </c>
      <c r="AE278" s="95">
        <v>-107.857</v>
      </c>
      <c r="AF278" s="96">
        <v>-823.53200000000004</v>
      </c>
      <c r="AG278" s="95">
        <v>-71.685000000000002</v>
      </c>
      <c r="AH278" s="95">
        <v>39.988999999999997</v>
      </c>
      <c r="AI278" s="95">
        <v>-13.582000000000001</v>
      </c>
      <c r="AJ278" s="95">
        <v>-1.6970000000000001</v>
      </c>
      <c r="AK278" s="96">
        <v>-46.975000000000001</v>
      </c>
      <c r="AL278" s="95">
        <v>-278.767</v>
      </c>
      <c r="AM278" s="95">
        <v>-278.767</v>
      </c>
      <c r="AN278" s="95">
        <v>75.094999999999999</v>
      </c>
      <c r="AO278" s="95">
        <v>75.094999999999999</v>
      </c>
      <c r="AP278" s="95">
        <v>-32.255000000000003</v>
      </c>
      <c r="AQ278" s="95">
        <v>-12.379</v>
      </c>
      <c r="AR278" s="96">
        <v>-248.30600000000001</v>
      </c>
      <c r="AS278" s="96">
        <v>-248.30600000000001</v>
      </c>
      <c r="AT278" s="95">
        <v>-35.512</v>
      </c>
      <c r="AU278" s="95">
        <v>-29.926000000005555</v>
      </c>
    </row>
    <row r="279" spans="1:47">
      <c r="A279" s="97" t="s">
        <v>308</v>
      </c>
      <c r="B279" s="339" t="s">
        <v>36</v>
      </c>
      <c r="C279" s="98"/>
      <c r="D279" s="98"/>
      <c r="E279" s="98"/>
      <c r="F279" s="99"/>
      <c r="G279" s="100"/>
      <c r="H279" s="99">
        <v>0</v>
      </c>
      <c r="I279" s="99">
        <v>-50</v>
      </c>
      <c r="J279" s="99">
        <v>-50</v>
      </c>
      <c r="K279" s="99">
        <v>0</v>
      </c>
      <c r="L279" s="100">
        <v>-100</v>
      </c>
      <c r="M279" s="99">
        <v>-40</v>
      </c>
      <c r="N279" s="99">
        <v>0</v>
      </c>
      <c r="O279" s="99">
        <v>-75</v>
      </c>
      <c r="P279" s="99">
        <v>0</v>
      </c>
      <c r="Q279" s="100">
        <v>-115</v>
      </c>
      <c r="R279" s="99">
        <v>0</v>
      </c>
      <c r="S279" s="99">
        <v>0</v>
      </c>
      <c r="T279" s="99">
        <v>0</v>
      </c>
      <c r="U279" s="99">
        <v>0</v>
      </c>
      <c r="V279" s="100">
        <v>0</v>
      </c>
      <c r="W279" s="99">
        <v>0</v>
      </c>
      <c r="X279" s="99">
        <v>0</v>
      </c>
      <c r="Y279" s="99">
        <v>0</v>
      </c>
      <c r="Z279" s="99">
        <v>0</v>
      </c>
      <c r="AA279" s="100">
        <v>0</v>
      </c>
      <c r="AB279" s="99">
        <v>0</v>
      </c>
      <c r="AC279" s="99">
        <v>0</v>
      </c>
      <c r="AD279" s="99">
        <v>0</v>
      </c>
      <c r="AE279" s="99">
        <v>0</v>
      </c>
      <c r="AF279" s="100">
        <v>0</v>
      </c>
      <c r="AG279" s="99">
        <v>0</v>
      </c>
      <c r="AH279" s="99">
        <v>0</v>
      </c>
      <c r="AI279" s="99">
        <v>0</v>
      </c>
      <c r="AJ279" s="99">
        <v>0</v>
      </c>
      <c r="AK279" s="100">
        <v>0</v>
      </c>
      <c r="AL279" s="99">
        <v>0</v>
      </c>
      <c r="AM279" s="99">
        <v>0</v>
      </c>
      <c r="AN279" s="99">
        <v>0</v>
      </c>
      <c r="AO279" s="99">
        <v>0</v>
      </c>
      <c r="AP279" s="99">
        <v>0</v>
      </c>
      <c r="AQ279" s="99">
        <v>0</v>
      </c>
      <c r="AR279" s="100">
        <v>0</v>
      </c>
      <c r="AS279" s="100">
        <v>0</v>
      </c>
      <c r="AT279" s="99">
        <v>0</v>
      </c>
      <c r="AU279" s="99">
        <v>-2.1313869999999998E-12</v>
      </c>
    </row>
    <row r="280" spans="1:47">
      <c r="A280" s="21" t="s">
        <v>309</v>
      </c>
      <c r="B280" s="338" t="s">
        <v>38</v>
      </c>
      <c r="C280" s="101">
        <v>64</v>
      </c>
      <c r="D280" s="101">
        <v>-45</v>
      </c>
      <c r="E280" s="101">
        <v>59</v>
      </c>
      <c r="F280" s="101">
        <v>-18</v>
      </c>
      <c r="G280" s="106">
        <f t="shared" si="33"/>
        <v>60</v>
      </c>
      <c r="H280" s="101">
        <v>62.100999999999999</v>
      </c>
      <c r="I280" s="101">
        <v>61.185000000000002</v>
      </c>
      <c r="J280" s="75">
        <v>59.002000000000002</v>
      </c>
      <c r="K280" s="75">
        <v>29.196999999999999</v>
      </c>
      <c r="L280" s="106">
        <v>211.48500000000001</v>
      </c>
      <c r="M280" s="139">
        <v>69.349000000000004</v>
      </c>
      <c r="N280" s="139">
        <v>59.651000000000003</v>
      </c>
      <c r="O280" s="139">
        <v>46.120000000000005</v>
      </c>
      <c r="P280" s="139">
        <v>-8.0000000000000071E-2</v>
      </c>
      <c r="Q280" s="106">
        <v>175.04000000000002</v>
      </c>
      <c r="R280" s="139">
        <v>1.0660000000000001</v>
      </c>
      <c r="S280" s="139">
        <v>-0.26600000000000001</v>
      </c>
      <c r="T280" s="139">
        <v>0.97</v>
      </c>
      <c r="U280" s="139">
        <v>-1.39</v>
      </c>
      <c r="V280" s="106">
        <v>0.38</v>
      </c>
      <c r="W280" s="139">
        <v>-0.192</v>
      </c>
      <c r="X280" s="139">
        <v>-0.95899999999999996</v>
      </c>
      <c r="Y280" s="139">
        <v>2.1989999999999998</v>
      </c>
      <c r="Z280" s="139">
        <v>3.1150000000000002</v>
      </c>
      <c r="AA280" s="106">
        <v>4.1630000000000003</v>
      </c>
      <c r="AB280" s="139">
        <v>-0.34</v>
      </c>
      <c r="AC280" s="139">
        <v>1.49</v>
      </c>
      <c r="AD280" s="139">
        <v>-1.149</v>
      </c>
      <c r="AE280" s="139">
        <v>0</v>
      </c>
      <c r="AF280" s="106">
        <v>1E-3</v>
      </c>
      <c r="AG280" s="139">
        <v>0</v>
      </c>
      <c r="AH280" s="139">
        <v>0</v>
      </c>
      <c r="AI280" s="139">
        <v>0</v>
      </c>
      <c r="AJ280" s="139">
        <v>0</v>
      </c>
      <c r="AK280" s="106">
        <v>0</v>
      </c>
      <c r="AL280" s="139">
        <v>0</v>
      </c>
      <c r="AM280" s="139">
        <v>0</v>
      </c>
      <c r="AN280" s="139">
        <v>2.7E-2</v>
      </c>
      <c r="AO280" s="139">
        <v>2.7E-2</v>
      </c>
      <c r="AP280" s="139">
        <v>-1.6E-2</v>
      </c>
      <c r="AQ280" s="139">
        <v>-8.9999999999999993E-3</v>
      </c>
      <c r="AR280" s="106">
        <v>2E-3</v>
      </c>
      <c r="AS280" s="106">
        <v>2E-3</v>
      </c>
      <c r="AT280" s="139">
        <v>1.6E-2</v>
      </c>
      <c r="AU280" s="139">
        <v>4.9529999999999996E-12</v>
      </c>
    </row>
    <row r="281" spans="1:47">
      <c r="A281" s="21" t="s">
        <v>310</v>
      </c>
      <c r="B281" s="338" t="s">
        <v>40</v>
      </c>
      <c r="C281" s="101">
        <v>1</v>
      </c>
      <c r="D281" s="101">
        <v>0</v>
      </c>
      <c r="E281" s="101">
        <v>0</v>
      </c>
      <c r="F281" s="101">
        <v>-8</v>
      </c>
      <c r="G281" s="106">
        <f t="shared" si="33"/>
        <v>-7</v>
      </c>
      <c r="H281" s="101">
        <v>0.435</v>
      </c>
      <c r="I281" s="101">
        <v>0.372</v>
      </c>
      <c r="J281" s="75">
        <v>-7.0000000000000007E-2</v>
      </c>
      <c r="K281" s="75">
        <v>3.5999999999999997E-2</v>
      </c>
      <c r="L281" s="106">
        <v>0.77300000000000002</v>
      </c>
      <c r="M281" s="139">
        <v>-1.4E-2</v>
      </c>
      <c r="N281" s="139">
        <v>4.0000000000000001E-3</v>
      </c>
      <c r="O281" s="139">
        <v>2.3519999999999999</v>
      </c>
      <c r="P281" s="139">
        <v>10.285</v>
      </c>
      <c r="Q281" s="106">
        <v>12.627000000000001</v>
      </c>
      <c r="R281" s="139">
        <v>-4.0000000000000001E-3</v>
      </c>
      <c r="S281" s="139">
        <v>2E-3</v>
      </c>
      <c r="T281" s="139">
        <v>2E-3</v>
      </c>
      <c r="U281" s="139">
        <v>-0.313</v>
      </c>
      <c r="V281" s="106">
        <v>-0.313</v>
      </c>
      <c r="W281" s="139">
        <v>2.5419999999999998</v>
      </c>
      <c r="X281" s="139">
        <v>-0.01</v>
      </c>
      <c r="Y281" s="139">
        <v>0.17599999999999999</v>
      </c>
      <c r="Z281" s="139">
        <v>13.166</v>
      </c>
      <c r="AA281" s="106">
        <v>15.874000000000001</v>
      </c>
      <c r="AB281" s="139">
        <v>-0.17899999999999999</v>
      </c>
      <c r="AC281" s="139">
        <v>-9.4E-2</v>
      </c>
      <c r="AD281" s="139">
        <v>1.1970000000000001</v>
      </c>
      <c r="AE281" s="139">
        <v>-2.5999999999999999E-2</v>
      </c>
      <c r="AF281" s="106">
        <v>0.89800000000000002</v>
      </c>
      <c r="AG281" s="139">
        <v>0.13900000000000001</v>
      </c>
      <c r="AH281" s="139">
        <v>-37.225999999999999</v>
      </c>
      <c r="AI281" s="139">
        <v>-2.5779999999999998</v>
      </c>
      <c r="AJ281" s="139">
        <v>0.4</v>
      </c>
      <c r="AK281" s="106">
        <v>-39.265000000000001</v>
      </c>
      <c r="AL281" s="139">
        <v>-1.9E-2</v>
      </c>
      <c r="AM281" s="139">
        <v>-1.9E-2</v>
      </c>
      <c r="AN281" s="139">
        <v>-0.90300000000000002</v>
      </c>
      <c r="AO281" s="139">
        <v>-0.90300000000000002</v>
      </c>
      <c r="AP281" s="139">
        <v>1.387</v>
      </c>
      <c r="AQ281" s="139">
        <v>-0.29499999999999998</v>
      </c>
      <c r="AR281" s="106">
        <v>0.17</v>
      </c>
      <c r="AS281" s="106">
        <v>0.17</v>
      </c>
      <c r="AT281" s="139">
        <v>3.5000000000000003E-2</v>
      </c>
      <c r="AU281" s="139">
        <v>0.10299999999999999</v>
      </c>
    </row>
    <row r="282" spans="1:47">
      <c r="A282" s="21" t="s">
        <v>311</v>
      </c>
      <c r="B282" s="338" t="s">
        <v>42</v>
      </c>
      <c r="C282" s="101">
        <v>0</v>
      </c>
      <c r="D282" s="101">
        <v>0</v>
      </c>
      <c r="E282" s="101">
        <v>0</v>
      </c>
      <c r="F282" s="101">
        <v>0</v>
      </c>
      <c r="G282" s="106">
        <f t="shared" si="33"/>
        <v>0</v>
      </c>
      <c r="H282" s="101">
        <v>0</v>
      </c>
      <c r="I282" s="101">
        <v>0</v>
      </c>
      <c r="J282" s="75">
        <v>0</v>
      </c>
      <c r="K282" s="75">
        <v>0</v>
      </c>
      <c r="L282" s="106">
        <v>0</v>
      </c>
      <c r="M282" s="139">
        <v>0</v>
      </c>
      <c r="N282" s="139">
        <v>0</v>
      </c>
      <c r="O282" s="139">
        <v>0</v>
      </c>
      <c r="P282" s="139">
        <v>0</v>
      </c>
      <c r="Q282" s="106">
        <v>0</v>
      </c>
      <c r="R282" s="139">
        <v>0</v>
      </c>
      <c r="S282" s="139">
        <v>0</v>
      </c>
      <c r="T282" s="139">
        <v>0</v>
      </c>
      <c r="U282" s="139">
        <v>0</v>
      </c>
      <c r="V282" s="106">
        <v>0</v>
      </c>
      <c r="W282" s="139">
        <v>0</v>
      </c>
      <c r="X282" s="139">
        <v>0</v>
      </c>
      <c r="Y282" s="139">
        <v>0</v>
      </c>
      <c r="Z282" s="139">
        <v>0</v>
      </c>
      <c r="AA282" s="106">
        <v>0</v>
      </c>
      <c r="AB282" s="139">
        <v>0</v>
      </c>
      <c r="AC282" s="139">
        <v>0</v>
      </c>
      <c r="AD282" s="139">
        <v>0</v>
      </c>
      <c r="AE282" s="139">
        <v>0</v>
      </c>
      <c r="AF282" s="106">
        <v>0</v>
      </c>
      <c r="AG282" s="139">
        <v>0</v>
      </c>
      <c r="AH282" s="139">
        <v>0</v>
      </c>
      <c r="AI282" s="139">
        <v>0</v>
      </c>
      <c r="AJ282" s="139">
        <v>0</v>
      </c>
      <c r="AK282" s="106">
        <v>0</v>
      </c>
      <c r="AL282" s="139">
        <v>0</v>
      </c>
      <c r="AM282" s="139">
        <v>0</v>
      </c>
      <c r="AN282" s="139">
        <v>0</v>
      </c>
      <c r="AO282" s="139">
        <v>0</v>
      </c>
      <c r="AP282" s="139">
        <v>0</v>
      </c>
      <c r="AQ282" s="139">
        <v>0</v>
      </c>
      <c r="AR282" s="106">
        <v>0</v>
      </c>
      <c r="AS282" s="106">
        <v>0</v>
      </c>
      <c r="AT282" s="139">
        <v>0</v>
      </c>
      <c r="AU282" s="139">
        <v>0</v>
      </c>
    </row>
    <row r="283" spans="1:47">
      <c r="A283" s="21" t="s">
        <v>312</v>
      </c>
      <c r="B283" s="337" t="s">
        <v>44</v>
      </c>
      <c r="C283" s="63">
        <v>498</v>
      </c>
      <c r="D283" s="63">
        <v>285</v>
      </c>
      <c r="E283" s="63">
        <v>337</v>
      </c>
      <c r="F283" s="63">
        <v>44</v>
      </c>
      <c r="G283" s="64">
        <f t="shared" si="33"/>
        <v>1164</v>
      </c>
      <c r="H283" s="63">
        <v>210.46</v>
      </c>
      <c r="I283" s="63">
        <v>420.108</v>
      </c>
      <c r="J283" s="77">
        <v>583.47299999999996</v>
      </c>
      <c r="K283" s="77">
        <v>361.450603</v>
      </c>
      <c r="L283" s="64">
        <v>1575.4916030000002</v>
      </c>
      <c r="M283" s="142">
        <v>439.84100000000001</v>
      </c>
      <c r="N283" s="142">
        <v>574.36</v>
      </c>
      <c r="O283" s="142">
        <v>457.61227875077208</v>
      </c>
      <c r="P283" s="142">
        <v>423.13</v>
      </c>
      <c r="Q283" s="64">
        <v>1894.9432787507722</v>
      </c>
      <c r="R283" s="142">
        <v>276.82728148912236</v>
      </c>
      <c r="S283" s="142">
        <v>687.95239829194429</v>
      </c>
      <c r="T283" s="142">
        <v>537.94300040637074</v>
      </c>
      <c r="U283" s="142">
        <v>329.42400000223273</v>
      </c>
      <c r="V283" s="64">
        <v>1832.1466801896702</v>
      </c>
      <c r="W283" s="142">
        <v>345.72764999999998</v>
      </c>
      <c r="X283" s="142">
        <v>562.25238411533519</v>
      </c>
      <c r="Y283" s="142">
        <v>492.63499999999999</v>
      </c>
      <c r="Z283" s="142">
        <v>439.44100000000003</v>
      </c>
      <c r="AA283" s="64">
        <v>1840.0560341153353</v>
      </c>
      <c r="AB283" s="142">
        <v>197.93849340372552</v>
      </c>
      <c r="AC283" s="142">
        <v>464.238494</v>
      </c>
      <c r="AD283" s="142">
        <v>418.09031700000003</v>
      </c>
      <c r="AE283" s="142">
        <v>362.62386359627448</v>
      </c>
      <c r="AF283" s="64">
        <v>1442.8911679999999</v>
      </c>
      <c r="AG283" s="142">
        <v>311.303</v>
      </c>
      <c r="AH283" s="142">
        <v>613.05274299999996</v>
      </c>
      <c r="AI283" s="142">
        <v>543.99593299991091</v>
      </c>
      <c r="AJ283" s="142">
        <v>530.11206363193821</v>
      </c>
      <c r="AK283" s="64">
        <v>1998.4637396318492</v>
      </c>
      <c r="AL283" s="142">
        <v>19.878176611000004</v>
      </c>
      <c r="AM283" s="142">
        <v>19.878176611000004</v>
      </c>
      <c r="AN283" s="142">
        <v>914.57698880683301</v>
      </c>
      <c r="AO283" s="142">
        <v>914.57698880683301</v>
      </c>
      <c r="AP283" s="142">
        <v>501.46237405151487</v>
      </c>
      <c r="AQ283" s="142">
        <v>644.25164366891863</v>
      </c>
      <c r="AR283" s="64">
        <v>2080.1691831382668</v>
      </c>
      <c r="AS283" s="64">
        <v>2080.1691831382668</v>
      </c>
      <c r="AT283" s="142">
        <v>533.65944111469423</v>
      </c>
      <c r="AU283" s="142">
        <v>712.80807544045513</v>
      </c>
    </row>
    <row r="284" spans="1:47">
      <c r="A284" s="21" t="s">
        <v>313</v>
      </c>
      <c r="B284" s="338" t="s">
        <v>46</v>
      </c>
      <c r="C284" s="101">
        <v>-171</v>
      </c>
      <c r="D284" s="101">
        <v>-201</v>
      </c>
      <c r="E284" s="101">
        <v>-42</v>
      </c>
      <c r="F284" s="101">
        <v>7</v>
      </c>
      <c r="G284" s="106">
        <f t="shared" si="33"/>
        <v>-407</v>
      </c>
      <c r="H284" s="101">
        <v>-68.878</v>
      </c>
      <c r="I284" s="101">
        <v>-93.954999999999998</v>
      </c>
      <c r="J284" s="75">
        <v>-86.644000000000005</v>
      </c>
      <c r="K284" s="75">
        <v>-107.36566699999999</v>
      </c>
      <c r="L284" s="106">
        <v>-356.84266699999995</v>
      </c>
      <c r="M284" s="139">
        <v>-101.084</v>
      </c>
      <c r="N284" s="139">
        <v>-158.999969338</v>
      </c>
      <c r="O284" s="139">
        <v>-189.54533141472325</v>
      </c>
      <c r="P284" s="139">
        <v>-164.35000000000002</v>
      </c>
      <c r="Q284" s="106">
        <v>-613.97930075272325</v>
      </c>
      <c r="R284" s="139">
        <v>-94.611861444565861</v>
      </c>
      <c r="S284" s="139">
        <v>-178.46774105889463</v>
      </c>
      <c r="T284" s="139">
        <v>-155.07267635494526</v>
      </c>
      <c r="U284" s="139">
        <v>-54.177886750576597</v>
      </c>
      <c r="V284" s="106">
        <v>-482.33016560898233</v>
      </c>
      <c r="W284" s="139">
        <v>-126.86537987189955</v>
      </c>
      <c r="X284" s="139">
        <v>-136.4062211977853</v>
      </c>
      <c r="Y284" s="139">
        <v>-51.012999999999998</v>
      </c>
      <c r="Z284" s="139">
        <v>-57.504200000000004</v>
      </c>
      <c r="AA284" s="106">
        <v>-371.78880106968489</v>
      </c>
      <c r="AB284" s="139">
        <v>-9.0559897134076195</v>
      </c>
      <c r="AC284" s="139">
        <v>-56.465111</v>
      </c>
      <c r="AD284" s="139">
        <v>-104.560795</v>
      </c>
      <c r="AE284" s="139">
        <v>-52.414999999999999</v>
      </c>
      <c r="AF284" s="106">
        <v>-222.49689571340764</v>
      </c>
      <c r="AG284" s="139">
        <v>-51.654066</v>
      </c>
      <c r="AH284" s="139">
        <v>-145.95334199999999</v>
      </c>
      <c r="AI284" s="139">
        <v>-118.91266551763621</v>
      </c>
      <c r="AJ284" s="139">
        <v>-148.40383693612964</v>
      </c>
      <c r="AK284" s="106">
        <v>-464.92391045376587</v>
      </c>
      <c r="AL284" s="139">
        <v>-67.033520908</v>
      </c>
      <c r="AM284" s="139">
        <v>-67.033520908</v>
      </c>
      <c r="AN284" s="139">
        <v>-165.10262550908118</v>
      </c>
      <c r="AO284" s="139">
        <v>-165.10262550908118</v>
      </c>
      <c r="AP284" s="139">
        <v>-133.87129657268028</v>
      </c>
      <c r="AQ284" s="139">
        <v>-149.26540531393437</v>
      </c>
      <c r="AR284" s="106">
        <v>-515.27284830369581</v>
      </c>
      <c r="AS284" s="106">
        <v>-515.27284830369581</v>
      </c>
      <c r="AT284" s="139">
        <v>-169.69185051531431</v>
      </c>
      <c r="AU284" s="139">
        <v>-140.52069113502509</v>
      </c>
    </row>
    <row r="285" spans="1:47">
      <c r="A285" s="21" t="s">
        <v>314</v>
      </c>
      <c r="B285" s="338" t="s">
        <v>48</v>
      </c>
      <c r="C285" s="101">
        <v>0</v>
      </c>
      <c r="D285" s="101">
        <v>-1</v>
      </c>
      <c r="E285" s="101">
        <v>-1</v>
      </c>
      <c r="F285" s="101">
        <v>0</v>
      </c>
      <c r="G285" s="106">
        <f t="shared" si="33"/>
        <v>-2</v>
      </c>
      <c r="H285" s="101">
        <v>-9.0999999999999998E-2</v>
      </c>
      <c r="I285" s="101">
        <v>11.255000000000001</v>
      </c>
      <c r="J285" s="75">
        <v>-0.35699999999999998</v>
      </c>
      <c r="K285" s="75">
        <v>0.09</v>
      </c>
      <c r="L285" s="106">
        <v>10.897</v>
      </c>
      <c r="M285" s="139">
        <v>0</v>
      </c>
      <c r="N285" s="139">
        <v>0</v>
      </c>
      <c r="O285" s="139">
        <v>0</v>
      </c>
      <c r="P285" s="139">
        <v>0</v>
      </c>
      <c r="Q285" s="106">
        <v>0</v>
      </c>
      <c r="R285" s="139">
        <v>0</v>
      </c>
      <c r="S285" s="139">
        <v>0</v>
      </c>
      <c r="T285" s="139">
        <v>0</v>
      </c>
      <c r="U285" s="139">
        <v>0</v>
      </c>
      <c r="V285" s="106">
        <v>0</v>
      </c>
      <c r="W285" s="139">
        <v>0</v>
      </c>
      <c r="X285" s="139">
        <v>0</v>
      </c>
      <c r="Y285" s="139">
        <v>0</v>
      </c>
      <c r="Z285" s="139">
        <v>0</v>
      </c>
      <c r="AA285" s="106">
        <v>0</v>
      </c>
      <c r="AB285" s="139">
        <v>0</v>
      </c>
      <c r="AC285" s="139">
        <v>0</v>
      </c>
      <c r="AD285" s="139">
        <v>0</v>
      </c>
      <c r="AE285" s="139">
        <v>0</v>
      </c>
      <c r="AF285" s="106">
        <v>0</v>
      </c>
      <c r="AG285" s="139">
        <v>0</v>
      </c>
      <c r="AH285" s="139">
        <v>0</v>
      </c>
      <c r="AI285" s="139">
        <v>0</v>
      </c>
      <c r="AJ285" s="139">
        <v>0</v>
      </c>
      <c r="AK285" s="106">
        <v>0</v>
      </c>
      <c r="AL285" s="139">
        <v>0</v>
      </c>
      <c r="AM285" s="139">
        <v>0</v>
      </c>
      <c r="AN285" s="139">
        <v>0</v>
      </c>
      <c r="AO285" s="139">
        <v>0</v>
      </c>
      <c r="AP285" s="139">
        <v>-1.0609999999999999</v>
      </c>
      <c r="AQ285" s="139">
        <v>1.0609999999999999</v>
      </c>
      <c r="AR285" s="106">
        <v>0</v>
      </c>
      <c r="AS285" s="106">
        <v>0</v>
      </c>
      <c r="AT285" s="139">
        <v>0</v>
      </c>
      <c r="AU285" s="139">
        <v>0</v>
      </c>
    </row>
    <row r="286" spans="1:47">
      <c r="A286" s="21" t="s">
        <v>315</v>
      </c>
      <c r="B286" s="337" t="s">
        <v>50</v>
      </c>
      <c r="C286" s="63">
        <v>327</v>
      </c>
      <c r="D286" s="63">
        <v>83</v>
      </c>
      <c r="E286" s="63">
        <v>294</v>
      </c>
      <c r="F286" s="63">
        <v>51</v>
      </c>
      <c r="G286" s="64">
        <f t="shared" si="33"/>
        <v>755</v>
      </c>
      <c r="H286" s="63">
        <v>141.49100000000001</v>
      </c>
      <c r="I286" s="63">
        <v>337.40799999999996</v>
      </c>
      <c r="J286" s="77">
        <v>496.47200000000004</v>
      </c>
      <c r="K286" s="77">
        <v>254.17493599999997</v>
      </c>
      <c r="L286" s="64">
        <v>1229.545936</v>
      </c>
      <c r="M286" s="142">
        <v>338.75700000000001</v>
      </c>
      <c r="N286" s="142">
        <v>415.36003066200004</v>
      </c>
      <c r="O286" s="142">
        <v>268.06694733604877</v>
      </c>
      <c r="P286" s="142">
        <v>258.77999999999997</v>
      </c>
      <c r="Q286" s="64">
        <v>1280.9639779980487</v>
      </c>
      <c r="R286" s="142">
        <v>182.21542004455651</v>
      </c>
      <c r="S286" s="142">
        <v>509.48465723304963</v>
      </c>
      <c r="T286" s="142">
        <v>382.87032405142548</v>
      </c>
      <c r="U286" s="142">
        <v>275.24611325165614</v>
      </c>
      <c r="V286" s="64">
        <v>1349.8165145806879</v>
      </c>
      <c r="W286" s="142">
        <v>218.86227012810045</v>
      </c>
      <c r="X286" s="142">
        <v>425.84616291754986</v>
      </c>
      <c r="Y286" s="142">
        <v>441.62200000000001</v>
      </c>
      <c r="Z286" s="142">
        <v>381.93680000000001</v>
      </c>
      <c r="AA286" s="64">
        <v>1468.2672330456503</v>
      </c>
      <c r="AB286" s="142">
        <v>188.88250369031792</v>
      </c>
      <c r="AC286" s="142">
        <v>407.77338300000002</v>
      </c>
      <c r="AD286" s="142">
        <v>313.52952200000004</v>
      </c>
      <c r="AE286" s="142">
        <v>310.20886359627445</v>
      </c>
      <c r="AF286" s="64">
        <v>1220.3942722865922</v>
      </c>
      <c r="AG286" s="142">
        <v>259.64893400000005</v>
      </c>
      <c r="AH286" s="142">
        <v>467.099401</v>
      </c>
      <c r="AI286" s="142">
        <v>425.08326748227472</v>
      </c>
      <c r="AJ286" s="142">
        <v>381.70822669580861</v>
      </c>
      <c r="AK286" s="64">
        <v>1533.5398291780832</v>
      </c>
      <c r="AL286" s="142">
        <v>-47.155344296999999</v>
      </c>
      <c r="AM286" s="142">
        <v>-47.155344296999999</v>
      </c>
      <c r="AN286" s="142">
        <v>749.47436329775189</v>
      </c>
      <c r="AO286" s="142">
        <v>749.47436329775189</v>
      </c>
      <c r="AP286" s="142">
        <v>366.53007747883458</v>
      </c>
      <c r="AQ286" s="142">
        <v>496.0472383549843</v>
      </c>
      <c r="AR286" s="64">
        <v>1564.896334834571</v>
      </c>
      <c r="AS286" s="64">
        <v>1564.896334834571</v>
      </c>
      <c r="AT286" s="142">
        <v>363.96759059937989</v>
      </c>
      <c r="AU286" s="142">
        <v>572.28738430543001</v>
      </c>
    </row>
    <row r="287" spans="1:47">
      <c r="A287" s="21" t="s">
        <v>316</v>
      </c>
      <c r="B287" s="338" t="s">
        <v>52</v>
      </c>
      <c r="C287" s="101">
        <v>-7</v>
      </c>
      <c r="D287" s="101">
        <v>-1</v>
      </c>
      <c r="E287" s="101">
        <v>-7</v>
      </c>
      <c r="F287" s="101">
        <v>-1</v>
      </c>
      <c r="G287" s="106">
        <f t="shared" si="33"/>
        <v>-16</v>
      </c>
      <c r="H287" s="101">
        <v>-3.3279999999999998</v>
      </c>
      <c r="I287" s="101">
        <v>-4.5199999999999996</v>
      </c>
      <c r="J287" s="101">
        <v>-15.668799999999999</v>
      </c>
      <c r="K287" s="101">
        <v>-3.6249280000000002</v>
      </c>
      <c r="L287" s="106">
        <v>-27.141728000000001</v>
      </c>
      <c r="M287" s="139">
        <v>-7.6300000000000008</v>
      </c>
      <c r="N287" s="139">
        <v>-7.9595171999999996</v>
      </c>
      <c r="O287" s="139">
        <v>-5.1195821255938796</v>
      </c>
      <c r="P287" s="139">
        <v>-6.0890000000000004</v>
      </c>
      <c r="Q287" s="106">
        <v>-26.798099325593878</v>
      </c>
      <c r="R287" s="139">
        <v>-3.8029832409802431</v>
      </c>
      <c r="S287" s="139">
        <v>-11.133194194967093</v>
      </c>
      <c r="T287" s="139">
        <v>-8.149729826346789</v>
      </c>
      <c r="U287" s="139">
        <v>-5.6859713255119315</v>
      </c>
      <c r="V287" s="106">
        <v>-28.771878587806054</v>
      </c>
      <c r="W287" s="139">
        <v>-4.8315447246682961</v>
      </c>
      <c r="X287" s="139">
        <v>-8.7667482330613637</v>
      </c>
      <c r="Y287" s="139">
        <v>-9.64</v>
      </c>
      <c r="Z287" s="139">
        <v>-9.8892861399999994</v>
      </c>
      <c r="AA287" s="106">
        <v>-33.127579097729658</v>
      </c>
      <c r="AB287" s="139">
        <v>-3.8489627322940896</v>
      </c>
      <c r="AC287" s="139">
        <v>-8.2722890000000007</v>
      </c>
      <c r="AD287" s="139">
        <v>-6.3809970000000007</v>
      </c>
      <c r="AE287" s="139">
        <v>-7.2825496177000009</v>
      </c>
      <c r="AF287" s="106">
        <v>-25.784798349994087</v>
      </c>
      <c r="AG287" s="139">
        <v>-5.00692</v>
      </c>
      <c r="AH287" s="139">
        <v>-9.8561809999999994</v>
      </c>
      <c r="AI287" s="139">
        <v>-8.9393981790547272</v>
      </c>
      <c r="AJ287" s="139">
        <v>-8.7842061429976237</v>
      </c>
      <c r="AK287" s="106">
        <v>-32.586705322052346</v>
      </c>
      <c r="AL287" s="139">
        <v>1.0557392837284509</v>
      </c>
      <c r="AM287" s="139">
        <v>1.0557392837284509</v>
      </c>
      <c r="AN287" s="139">
        <v>-16.798785601716769</v>
      </c>
      <c r="AO287" s="139">
        <v>-16.798785601716769</v>
      </c>
      <c r="AP287" s="139">
        <v>-8.1214137335064613</v>
      </c>
      <c r="AQ287" s="139">
        <v>-11.356197115316149</v>
      </c>
      <c r="AR287" s="106">
        <v>-35.220657166810931</v>
      </c>
      <c r="AS287" s="106">
        <v>-35.220657166810931</v>
      </c>
      <c r="AT287" s="139">
        <v>-8.7242150743834976</v>
      </c>
      <c r="AU287" s="139">
        <v>-13.815755470011256</v>
      </c>
    </row>
    <row r="288" spans="1:47">
      <c r="A288" s="21" t="s">
        <v>317</v>
      </c>
      <c r="B288" s="340" t="s">
        <v>54</v>
      </c>
      <c r="C288" s="64">
        <v>320</v>
      </c>
      <c r="D288" s="64">
        <v>82</v>
      </c>
      <c r="E288" s="64">
        <v>287</v>
      </c>
      <c r="F288" s="64">
        <v>50</v>
      </c>
      <c r="G288" s="64">
        <f t="shared" si="33"/>
        <v>739</v>
      </c>
      <c r="H288" s="64">
        <v>138.16300000000001</v>
      </c>
      <c r="I288" s="64">
        <v>332.88799999999998</v>
      </c>
      <c r="J288" s="78">
        <v>480.8032</v>
      </c>
      <c r="K288" s="78">
        <v>250.55000799999999</v>
      </c>
      <c r="L288" s="64">
        <v>1202.4042079999999</v>
      </c>
      <c r="M288" s="143">
        <v>331.12700000000001</v>
      </c>
      <c r="N288" s="143">
        <v>407.40051346199999</v>
      </c>
      <c r="O288" s="143">
        <v>262.9473652104549</v>
      </c>
      <c r="P288" s="143">
        <v>252.691</v>
      </c>
      <c r="Q288" s="64">
        <v>1254.1658786724549</v>
      </c>
      <c r="R288" s="143">
        <v>178.41243680357627</v>
      </c>
      <c r="S288" s="143">
        <v>498.35146303808256</v>
      </c>
      <c r="T288" s="143">
        <v>374.72059422507874</v>
      </c>
      <c r="U288" s="143">
        <v>269.56014192614418</v>
      </c>
      <c r="V288" s="64">
        <v>1321.0446359928819</v>
      </c>
      <c r="W288" s="143">
        <v>214.03072540343214</v>
      </c>
      <c r="X288" s="143">
        <v>417.07941468448854</v>
      </c>
      <c r="Y288" s="143">
        <v>431.98199999999997</v>
      </c>
      <c r="Z288" s="143">
        <v>372.04751385999998</v>
      </c>
      <c r="AA288" s="64">
        <v>1435.1396539479206</v>
      </c>
      <c r="AB288" s="143">
        <v>185.03354095802382</v>
      </c>
      <c r="AC288" s="143">
        <v>399.50109399999997</v>
      </c>
      <c r="AD288" s="143">
        <v>307.14852499999995</v>
      </c>
      <c r="AE288" s="143">
        <v>302.92631397857446</v>
      </c>
      <c r="AF288" s="64">
        <v>1194.6094739365983</v>
      </c>
      <c r="AG288" s="143">
        <v>254.64201399999999</v>
      </c>
      <c r="AH288" s="143">
        <v>457.24322000000001</v>
      </c>
      <c r="AI288" s="143">
        <v>416.14386930322001</v>
      </c>
      <c r="AJ288" s="143">
        <v>372.92402055281093</v>
      </c>
      <c r="AK288" s="64">
        <v>1500.953123856031</v>
      </c>
      <c r="AL288" s="143">
        <v>-46.099605013271542</v>
      </c>
      <c r="AM288" s="143">
        <v>-46.099605013271542</v>
      </c>
      <c r="AN288" s="143">
        <v>732.67557769603513</v>
      </c>
      <c r="AO288" s="143">
        <v>732.67557769603513</v>
      </c>
      <c r="AP288" s="143">
        <v>358.40866374532811</v>
      </c>
      <c r="AQ288" s="143">
        <v>484.69104123966821</v>
      </c>
      <c r="AR288" s="64">
        <v>1529.6756776677601</v>
      </c>
      <c r="AS288" s="64">
        <v>1529.6756776677601</v>
      </c>
      <c r="AT288" s="143">
        <v>355.2433755249964</v>
      </c>
      <c r="AU288" s="143">
        <v>558.47162883541876</v>
      </c>
    </row>
    <row r="289" spans="1:47">
      <c r="A289" s="115" t="s">
        <v>286</v>
      </c>
      <c r="B289" s="339" t="s">
        <v>287</v>
      </c>
      <c r="C289" s="98">
        <v>6</v>
      </c>
      <c r="D289" s="98">
        <v>82</v>
      </c>
      <c r="E289" s="98">
        <v>50</v>
      </c>
      <c r="F289" s="99">
        <f>F311+F333</f>
        <v>-62</v>
      </c>
      <c r="G289" s="100">
        <f t="shared" si="33"/>
        <v>76</v>
      </c>
      <c r="H289" s="99">
        <f t="shared" ref="H289:L289" si="37">H311+H333</f>
        <v>0</v>
      </c>
      <c r="I289" s="99">
        <f t="shared" si="37"/>
        <v>0</v>
      </c>
      <c r="J289" s="99">
        <f t="shared" si="37"/>
        <v>0</v>
      </c>
      <c r="K289" s="99">
        <f t="shared" si="37"/>
        <v>0</v>
      </c>
      <c r="L289" s="100">
        <f t="shared" si="37"/>
        <v>0</v>
      </c>
      <c r="M289" s="99">
        <v>0</v>
      </c>
      <c r="N289" s="99">
        <v>0</v>
      </c>
      <c r="O289" s="99">
        <v>0</v>
      </c>
      <c r="P289" s="99">
        <v>0</v>
      </c>
      <c r="Q289" s="100">
        <v>0</v>
      </c>
      <c r="R289" s="99">
        <v>0</v>
      </c>
      <c r="S289" s="99">
        <v>0</v>
      </c>
      <c r="T289" s="99">
        <v>0</v>
      </c>
      <c r="U289" s="99">
        <v>0</v>
      </c>
      <c r="V289" s="100">
        <v>0</v>
      </c>
      <c r="W289" s="99">
        <v>0</v>
      </c>
      <c r="X289" s="99">
        <v>0</v>
      </c>
      <c r="Y289" s="99">
        <v>0</v>
      </c>
      <c r="Z289" s="99">
        <v>0</v>
      </c>
      <c r="AA289" s="100">
        <v>0</v>
      </c>
      <c r="AB289" s="99">
        <v>0</v>
      </c>
      <c r="AC289" s="99">
        <v>0</v>
      </c>
      <c r="AD289" s="99">
        <v>0</v>
      </c>
      <c r="AE289" s="99">
        <v>0</v>
      </c>
      <c r="AF289" s="100">
        <v>0</v>
      </c>
      <c r="AG289" s="99">
        <v>0</v>
      </c>
      <c r="AH289" s="99">
        <v>0</v>
      </c>
      <c r="AI289" s="99">
        <v>0</v>
      </c>
      <c r="AJ289" s="99">
        <v>0</v>
      </c>
      <c r="AK289" s="100">
        <v>0</v>
      </c>
      <c r="AL289" s="99">
        <v>0</v>
      </c>
      <c r="AM289" s="99">
        <f t="shared" ref="AM289:AO289" si="38">AM311+AM333</f>
        <v>0</v>
      </c>
      <c r="AN289" s="99">
        <v>0</v>
      </c>
      <c r="AO289" s="99">
        <f t="shared" si="38"/>
        <v>0</v>
      </c>
      <c r="AP289" s="99">
        <v>0</v>
      </c>
      <c r="AQ289" s="99">
        <v>0</v>
      </c>
      <c r="AR289" s="100">
        <v>0</v>
      </c>
      <c r="AS289" s="100">
        <v>0</v>
      </c>
      <c r="AT289" s="99">
        <v>0</v>
      </c>
      <c r="AU289" s="99">
        <f t="shared" ref="AU289" si="39">AU311+AU333</f>
        <v>0</v>
      </c>
    </row>
    <row r="290" spans="1:47">
      <c r="A290" s="21"/>
      <c r="B290" s="88"/>
      <c r="C290" s="88"/>
      <c r="D290" s="88"/>
      <c r="E290" s="88"/>
      <c r="F290" s="88"/>
      <c r="G290" s="88"/>
      <c r="H290" s="88"/>
      <c r="I290" s="88"/>
      <c r="J290" s="101"/>
      <c r="K290" s="101"/>
      <c r="L290" s="88"/>
      <c r="M290" s="138"/>
      <c r="N290" s="138"/>
      <c r="O290" s="138"/>
      <c r="P290" s="138"/>
      <c r="Q290" s="88"/>
      <c r="R290" s="138"/>
      <c r="S290" s="138"/>
      <c r="T290" s="138"/>
      <c r="U290" s="138"/>
      <c r="V290" s="8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row>
    <row r="291" spans="1:47" ht="16.5" thickBot="1">
      <c r="A291" s="21"/>
      <c r="B291" s="124" t="s">
        <v>318</v>
      </c>
      <c r="C291" s="120"/>
      <c r="D291" s="120"/>
      <c r="E291" s="120"/>
      <c r="F291" s="120"/>
      <c r="G291" s="120"/>
      <c r="H291" s="120"/>
      <c r="I291" s="120"/>
      <c r="J291" s="120"/>
      <c r="K291" s="120"/>
      <c r="L291" s="120"/>
      <c r="M291" s="160"/>
      <c r="N291" s="160"/>
      <c r="O291" s="160"/>
      <c r="P291" s="160"/>
      <c r="Q291" s="120"/>
      <c r="R291" s="160"/>
      <c r="S291" s="160"/>
      <c r="T291" s="160"/>
      <c r="U291" s="160"/>
      <c r="V291" s="12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row>
    <row r="292" spans="1:47">
      <c r="A292" s="21"/>
      <c r="B292" s="88"/>
      <c r="C292" s="88"/>
      <c r="D292" s="88"/>
      <c r="E292" s="88"/>
      <c r="F292" s="88"/>
      <c r="G292" s="88"/>
      <c r="H292" s="88"/>
      <c r="I292" s="88"/>
      <c r="J292" s="88"/>
      <c r="K292" s="88"/>
      <c r="L292" s="88"/>
      <c r="M292" s="134"/>
      <c r="N292" s="134"/>
      <c r="O292" s="134"/>
      <c r="P292" s="134"/>
      <c r="Q292" s="88"/>
      <c r="R292" s="134"/>
      <c r="S292" s="134"/>
      <c r="T292" s="134"/>
      <c r="U292" s="134"/>
      <c r="V292" s="88"/>
      <c r="W292" s="134"/>
      <c r="X292" s="134"/>
      <c r="Y292" s="134"/>
      <c r="Z292" s="134"/>
      <c r="AA292" s="134"/>
      <c r="AB292" s="134"/>
      <c r="AC292" s="134"/>
      <c r="AD292" s="134"/>
      <c r="AE292" s="134"/>
      <c r="AF292" s="134"/>
      <c r="AG292" s="134"/>
      <c r="AH292" s="134"/>
      <c r="AI292" s="134"/>
      <c r="AJ292" s="134"/>
      <c r="AK292" s="134"/>
      <c r="AL292" s="134"/>
      <c r="AM292" s="161" t="str">
        <f>+$AM$13</f>
        <v>IFRS 17</v>
      </c>
      <c r="AN292" s="134"/>
      <c r="AO292" s="161" t="str">
        <f>+$AM$13</f>
        <v>IFRS 17</v>
      </c>
      <c r="AP292" s="134"/>
      <c r="AQ292" s="134"/>
      <c r="AR292" s="134"/>
      <c r="AS292" s="161" t="s">
        <v>601</v>
      </c>
      <c r="AT292" s="134"/>
      <c r="AU292" s="134"/>
    </row>
    <row r="293" spans="1:47" ht="25.5">
      <c r="A293" s="21"/>
      <c r="B293" s="349" t="s">
        <v>24</v>
      </c>
      <c r="C293" s="122" t="str">
        <f t="shared" ref="C293:AU293" si="40">C$14</f>
        <v>Q1-15
Underlying</v>
      </c>
      <c r="D293" s="122" t="str">
        <f t="shared" si="40"/>
        <v>Q2-15
Underlying</v>
      </c>
      <c r="E293" s="122" t="str">
        <f t="shared" si="40"/>
        <v>Q3-15
Underlying</v>
      </c>
      <c r="F293" s="122" t="str">
        <f t="shared" si="40"/>
        <v>Q4-15
Underlying</v>
      </c>
      <c r="G293" s="122" t="e">
        <f t="shared" si="40"/>
        <v>#REF!</v>
      </c>
      <c r="H293" s="122" t="str">
        <f t="shared" si="40"/>
        <v>Q1-16
Underlying</v>
      </c>
      <c r="I293" s="122" t="str">
        <f t="shared" si="40"/>
        <v>Q2-16
Underlying</v>
      </c>
      <c r="J293" s="122" t="str">
        <f t="shared" si="40"/>
        <v>Q3-16
Underlying</v>
      </c>
      <c r="K293" s="122" t="str">
        <f t="shared" si="40"/>
        <v>Q4-16
Underlying</v>
      </c>
      <c r="L293" s="122" t="e">
        <f t="shared" si="40"/>
        <v>#REF!</v>
      </c>
      <c r="M293" s="161" t="s">
        <v>539</v>
      </c>
      <c r="N293" s="161" t="s">
        <v>540</v>
      </c>
      <c r="O293" s="161" t="s">
        <v>541</v>
      </c>
      <c r="P293" s="161" t="s">
        <v>542</v>
      </c>
      <c r="Q293" s="122" t="s">
        <v>543</v>
      </c>
      <c r="R293" s="161" t="s">
        <v>544</v>
      </c>
      <c r="S293" s="161" t="s">
        <v>545</v>
      </c>
      <c r="T293" s="161" t="s">
        <v>546</v>
      </c>
      <c r="U293" s="161" t="s">
        <v>547</v>
      </c>
      <c r="V293" s="122" t="s">
        <v>548</v>
      </c>
      <c r="W293" s="161" t="s">
        <v>549</v>
      </c>
      <c r="X293" s="161" t="s">
        <v>550</v>
      </c>
      <c r="Y293" s="161" t="s">
        <v>551</v>
      </c>
      <c r="Z293" s="161" t="s">
        <v>552</v>
      </c>
      <c r="AA293" s="161" t="s">
        <v>553</v>
      </c>
      <c r="AB293" s="161" t="s">
        <v>554</v>
      </c>
      <c r="AC293" s="161" t="s">
        <v>555</v>
      </c>
      <c r="AD293" s="161" t="s">
        <v>556</v>
      </c>
      <c r="AE293" s="161" t="s">
        <v>557</v>
      </c>
      <c r="AF293" s="161" t="s">
        <v>558</v>
      </c>
      <c r="AG293" s="161" t="s">
        <v>559</v>
      </c>
      <c r="AH293" s="161" t="s">
        <v>560</v>
      </c>
      <c r="AI293" s="161" t="s">
        <v>561</v>
      </c>
      <c r="AJ293" s="161" t="s">
        <v>562</v>
      </c>
      <c r="AK293" s="161" t="s">
        <v>563</v>
      </c>
      <c r="AL293" s="161" t="s">
        <v>564</v>
      </c>
      <c r="AM293" s="161" t="str">
        <f t="shared" si="40"/>
        <v>Q1-22
Underlying</v>
      </c>
      <c r="AN293" s="161" t="s">
        <v>571</v>
      </c>
      <c r="AO293" s="161" t="str">
        <f t="shared" si="40"/>
        <v>Q2-22
Underlying</v>
      </c>
      <c r="AP293" s="161" t="s">
        <v>576</v>
      </c>
      <c r="AQ293" s="161" t="s">
        <v>607</v>
      </c>
      <c r="AR293" s="161" t="s">
        <v>608</v>
      </c>
      <c r="AS293" s="161" t="s">
        <v>614</v>
      </c>
      <c r="AT293" s="161" t="s">
        <v>612</v>
      </c>
      <c r="AU293" s="161" t="str">
        <f t="shared" si="40"/>
        <v>Q2-23
Underlying</v>
      </c>
    </row>
    <row r="294" spans="1:47">
      <c r="A294" s="21"/>
      <c r="B294" s="336"/>
      <c r="C294" s="88"/>
      <c r="D294" s="88"/>
      <c r="E294" s="88"/>
      <c r="F294" s="88"/>
      <c r="G294" s="88"/>
      <c r="H294" s="88"/>
      <c r="I294" s="88"/>
      <c r="J294" s="88"/>
      <c r="K294" s="88"/>
      <c r="L294" s="88"/>
      <c r="M294" s="134"/>
      <c r="N294" s="134"/>
      <c r="O294" s="134"/>
      <c r="P294" s="134"/>
      <c r="Q294" s="88"/>
      <c r="R294" s="134"/>
      <c r="S294" s="134"/>
      <c r="T294" s="134"/>
      <c r="U294" s="134"/>
      <c r="V294" s="88"/>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row>
    <row r="295" spans="1:47">
      <c r="A295" s="108" t="s">
        <v>319</v>
      </c>
      <c r="B295" s="344" t="s">
        <v>26</v>
      </c>
      <c r="C295" s="109">
        <v>548</v>
      </c>
      <c r="D295" s="109">
        <v>611</v>
      </c>
      <c r="E295" s="109">
        <v>538</v>
      </c>
      <c r="F295" s="109">
        <v>490</v>
      </c>
      <c r="G295" s="80">
        <f t="shared" ref="G295:G311" si="41">SUM(C295:F295)</f>
        <v>2187</v>
      </c>
      <c r="H295" s="109">
        <v>526.16999999999996</v>
      </c>
      <c r="I295" s="109">
        <v>569.97</v>
      </c>
      <c r="J295" s="109">
        <v>582.00300000000004</v>
      </c>
      <c r="K295" s="146">
        <v>540.66500000000008</v>
      </c>
      <c r="L295" s="80">
        <v>2218.808</v>
      </c>
      <c r="M295" s="147">
        <v>609.78099999999995</v>
      </c>
      <c r="N295" s="147">
        <v>594.31099999999992</v>
      </c>
      <c r="O295" s="147">
        <v>519.48800000000006</v>
      </c>
      <c r="P295" s="147">
        <v>581.79100000000005</v>
      </c>
      <c r="Q295" s="80">
        <v>2305.3709999999996</v>
      </c>
      <c r="R295" s="147">
        <v>578.42500000000007</v>
      </c>
      <c r="S295" s="147">
        <v>673.12299999999993</v>
      </c>
      <c r="T295" s="147">
        <v>651.76100040637084</v>
      </c>
      <c r="U295" s="147">
        <v>577.92200000223272</v>
      </c>
      <c r="V295" s="80">
        <v>2481.2310004086039</v>
      </c>
      <c r="W295" s="147">
        <v>617.65</v>
      </c>
      <c r="X295" s="147">
        <v>680.23900000000003</v>
      </c>
      <c r="Y295" s="147">
        <v>631.22399999999993</v>
      </c>
      <c r="Z295" s="147">
        <v>589.03300000000002</v>
      </c>
      <c r="AA295" s="80">
        <v>2518.1460000000002</v>
      </c>
      <c r="AB295" s="147">
        <v>599.65099999999995</v>
      </c>
      <c r="AC295" s="147">
        <v>719.58399999999995</v>
      </c>
      <c r="AD295" s="147">
        <v>609.81899999999996</v>
      </c>
      <c r="AE295" s="147">
        <v>612.18600000000004</v>
      </c>
      <c r="AF295" s="80">
        <v>2541.2400000000002</v>
      </c>
      <c r="AG295" s="147">
        <v>658.53300000000002</v>
      </c>
      <c r="AH295" s="147">
        <v>677.82099999999991</v>
      </c>
      <c r="AI295" s="147">
        <v>689.10900000000004</v>
      </c>
      <c r="AJ295" s="147">
        <v>749.803</v>
      </c>
      <c r="AK295" s="80">
        <v>2775.2660000000001</v>
      </c>
      <c r="AL295" s="147">
        <v>736.81200000000001</v>
      </c>
      <c r="AM295" s="147">
        <v>736.81200000000001</v>
      </c>
      <c r="AN295" s="147">
        <v>764.91899999999998</v>
      </c>
      <c r="AO295" s="147">
        <v>764.91899999999987</v>
      </c>
      <c r="AP295" s="147">
        <v>775.82499999999993</v>
      </c>
      <c r="AQ295" s="147">
        <v>823.72500000000002</v>
      </c>
      <c r="AR295" s="80">
        <v>3101.2809999999999</v>
      </c>
      <c r="AS295" s="80">
        <v>3101.2809999999999</v>
      </c>
      <c r="AT295" s="147">
        <v>781.89999999999395</v>
      </c>
      <c r="AU295" s="147">
        <v>775.93500000000404</v>
      </c>
    </row>
    <row r="296" spans="1:47">
      <c r="A296" s="110" t="s">
        <v>320</v>
      </c>
      <c r="B296" s="345" t="s">
        <v>321</v>
      </c>
      <c r="C296" s="111">
        <v>-4</v>
      </c>
      <c r="D296" s="111">
        <v>25</v>
      </c>
      <c r="E296" s="111">
        <v>36</v>
      </c>
      <c r="F296" s="111">
        <v>-9</v>
      </c>
      <c r="G296" s="81">
        <f t="shared" si="41"/>
        <v>48</v>
      </c>
      <c r="H296" s="111">
        <v>0</v>
      </c>
      <c r="I296" s="111">
        <v>0</v>
      </c>
      <c r="J296" s="111">
        <v>0</v>
      </c>
      <c r="K296" s="148">
        <v>0</v>
      </c>
      <c r="L296" s="81">
        <v>0</v>
      </c>
      <c r="M296" s="149">
        <v>0</v>
      </c>
      <c r="N296" s="149">
        <v>0</v>
      </c>
      <c r="O296" s="149">
        <v>0</v>
      </c>
      <c r="P296" s="149">
        <v>0</v>
      </c>
      <c r="Q296" s="81">
        <v>0</v>
      </c>
      <c r="R296" s="149">
        <v>0</v>
      </c>
      <c r="S296" s="149">
        <v>0</v>
      </c>
      <c r="T296" s="149">
        <v>0</v>
      </c>
      <c r="U296" s="149">
        <v>0</v>
      </c>
      <c r="V296" s="81">
        <v>0</v>
      </c>
      <c r="W296" s="149">
        <v>0</v>
      </c>
      <c r="X296" s="149">
        <v>0</v>
      </c>
      <c r="Y296" s="149">
        <v>0</v>
      </c>
      <c r="Z296" s="149">
        <v>0</v>
      </c>
      <c r="AA296" s="81">
        <v>0</v>
      </c>
      <c r="AB296" s="149">
        <v>0</v>
      </c>
      <c r="AC296" s="149">
        <v>0</v>
      </c>
      <c r="AD296" s="149">
        <v>0</v>
      </c>
      <c r="AE296" s="149">
        <v>0</v>
      </c>
      <c r="AF296" s="81">
        <v>0</v>
      </c>
      <c r="AG296" s="149">
        <v>0</v>
      </c>
      <c r="AH296" s="149">
        <v>0</v>
      </c>
      <c r="AI296" s="149">
        <v>0</v>
      </c>
      <c r="AJ296" s="149">
        <v>0</v>
      </c>
      <c r="AK296" s="81">
        <v>0</v>
      </c>
      <c r="AL296" s="149">
        <v>0</v>
      </c>
      <c r="AM296" s="149">
        <v>0</v>
      </c>
      <c r="AN296" s="149">
        <v>0</v>
      </c>
      <c r="AO296" s="149">
        <v>0</v>
      </c>
      <c r="AP296" s="149">
        <v>0</v>
      </c>
      <c r="AQ296" s="149">
        <v>0</v>
      </c>
      <c r="AR296" s="81">
        <v>0</v>
      </c>
      <c r="AS296" s="81">
        <v>0</v>
      </c>
      <c r="AT296" s="149">
        <v>0</v>
      </c>
      <c r="AU296" s="149">
        <v>0</v>
      </c>
    </row>
    <row r="297" spans="1:47">
      <c r="A297" s="21" t="s">
        <v>322</v>
      </c>
      <c r="B297" s="338" t="s">
        <v>28</v>
      </c>
      <c r="C297" s="101">
        <v>-266</v>
      </c>
      <c r="D297" s="101">
        <v>-221</v>
      </c>
      <c r="E297" s="101">
        <v>-217</v>
      </c>
      <c r="F297" s="101">
        <v>-236</v>
      </c>
      <c r="G297" s="106">
        <f t="shared" si="41"/>
        <v>-940</v>
      </c>
      <c r="H297" s="95">
        <v>-277.983</v>
      </c>
      <c r="I297" s="95">
        <v>-220.42599999999999</v>
      </c>
      <c r="J297" s="95">
        <v>-232.96299999999999</v>
      </c>
      <c r="K297" s="95">
        <v>-241.375</v>
      </c>
      <c r="L297" s="96">
        <v>-972.74699999999996</v>
      </c>
      <c r="M297" s="95">
        <v>-287.12200000000001</v>
      </c>
      <c r="N297" s="95">
        <v>-218.74600000000001</v>
      </c>
      <c r="O297" s="95">
        <v>-220.01400000000001</v>
      </c>
      <c r="P297" s="95">
        <v>-237.892</v>
      </c>
      <c r="Q297" s="96">
        <v>-963.774</v>
      </c>
      <c r="R297" s="95">
        <v>-287.21199999999999</v>
      </c>
      <c r="S297" s="95">
        <v>-250.27799999999999</v>
      </c>
      <c r="T297" s="95">
        <v>-234.518</v>
      </c>
      <c r="U297" s="95">
        <v>-241.23</v>
      </c>
      <c r="V297" s="96">
        <v>-1013.2380000000001</v>
      </c>
      <c r="W297" s="95">
        <v>-294.44799999999998</v>
      </c>
      <c r="X297" s="95">
        <v>-238.01900000000001</v>
      </c>
      <c r="Y297" s="95">
        <v>-251.57900000000001</v>
      </c>
      <c r="Z297" s="95">
        <v>-277.21699999999998</v>
      </c>
      <c r="AA297" s="96">
        <v>-1061.2629999999999</v>
      </c>
      <c r="AB297" s="95">
        <v>-321.30999999999995</v>
      </c>
      <c r="AC297" s="95">
        <v>-294.51</v>
      </c>
      <c r="AD297" s="95">
        <v>-271.18700000000001</v>
      </c>
      <c r="AE297" s="95">
        <v>-268.26400000000001</v>
      </c>
      <c r="AF297" s="96">
        <v>-1155.271</v>
      </c>
      <c r="AG297" s="95">
        <v>-389.20299999999997</v>
      </c>
      <c r="AH297" s="95">
        <v>-282.74699999999996</v>
      </c>
      <c r="AI297" s="95">
        <v>-277.26100000000002</v>
      </c>
      <c r="AJ297" s="95">
        <v>-272.214</v>
      </c>
      <c r="AK297" s="96">
        <v>-1221.425</v>
      </c>
      <c r="AL297" s="95">
        <v>-444.70399999999995</v>
      </c>
      <c r="AM297" s="95">
        <v>-444.70399999999995</v>
      </c>
      <c r="AN297" s="95">
        <v>-308.00900000000001</v>
      </c>
      <c r="AO297" s="95">
        <v>-308.00899999999984</v>
      </c>
      <c r="AP297" s="95">
        <v>-314.50200000000001</v>
      </c>
      <c r="AQ297" s="95">
        <v>-320.20800000000003</v>
      </c>
      <c r="AR297" s="96">
        <v>-1387.4229999999998</v>
      </c>
      <c r="AS297" s="96">
        <v>-1387.4229999999998</v>
      </c>
      <c r="AT297" s="95">
        <v>-467.95100000000002</v>
      </c>
      <c r="AU297" s="95">
        <v>-334.19900000001053</v>
      </c>
    </row>
    <row r="298" spans="1:47">
      <c r="A298" s="97" t="s">
        <v>323</v>
      </c>
      <c r="B298" s="339" t="s">
        <v>30</v>
      </c>
      <c r="C298" s="98"/>
      <c r="D298" s="98"/>
      <c r="E298" s="98"/>
      <c r="F298" s="99"/>
      <c r="G298" s="100"/>
      <c r="H298" s="99">
        <v>-124.7</v>
      </c>
      <c r="I298" s="99">
        <v>-16.089999999999982</v>
      </c>
      <c r="J298" s="99">
        <v>0</v>
      </c>
      <c r="K298" s="99">
        <v>0</v>
      </c>
      <c r="L298" s="100">
        <v>-140.79</v>
      </c>
      <c r="M298" s="99">
        <v>-31</v>
      </c>
      <c r="N298" s="99">
        <v>-7.6799999999999784</v>
      </c>
      <c r="O298" s="99">
        <v>0</v>
      </c>
      <c r="P298" s="99">
        <v>0</v>
      </c>
      <c r="Q298" s="100">
        <v>-38.679999999999978</v>
      </c>
      <c r="R298" s="99">
        <v>-45.517160815037094</v>
      </c>
      <c r="S298" s="99">
        <v>-0.92126248356134699</v>
      </c>
      <c r="T298" s="99">
        <v>0</v>
      </c>
      <c r="U298" s="99">
        <v>0</v>
      </c>
      <c r="V298" s="100">
        <v>-46.438423298598444</v>
      </c>
      <c r="W298" s="99">
        <v>-44.456887504354</v>
      </c>
      <c r="X298" s="99">
        <v>-0.79229824041019725</v>
      </c>
      <c r="Y298" s="99">
        <v>0</v>
      </c>
      <c r="Z298" s="99">
        <v>1.5398418895529176E-7</v>
      </c>
      <c r="AA298" s="100">
        <v>-45.249185590780009</v>
      </c>
      <c r="AB298" s="99">
        <v>-55.649616593457296</v>
      </c>
      <c r="AC298" s="99">
        <v>-14.856530344256612</v>
      </c>
      <c r="AD298" s="99">
        <v>0</v>
      </c>
      <c r="AE298" s="99">
        <v>0</v>
      </c>
      <c r="AF298" s="100">
        <v>-70.506146937713908</v>
      </c>
      <c r="AG298" s="99">
        <v>-111.68262267666695</v>
      </c>
      <c r="AH298" s="99">
        <v>-2.1156492830708942</v>
      </c>
      <c r="AI298" s="99">
        <v>0</v>
      </c>
      <c r="AJ298" s="99">
        <v>0</v>
      </c>
      <c r="AK298" s="100">
        <v>-113.79827195973785</v>
      </c>
      <c r="AL298" s="99">
        <v>-126.13579026153664</v>
      </c>
      <c r="AM298" s="99">
        <v>-126.13579026153664</v>
      </c>
      <c r="AN298" s="99">
        <v>-11.695469400246864</v>
      </c>
      <c r="AO298" s="99">
        <v>-11.695469400246864</v>
      </c>
      <c r="AP298" s="99">
        <v>0</v>
      </c>
      <c r="AQ298" s="99">
        <v>0</v>
      </c>
      <c r="AR298" s="100">
        <v>-137.83125966178352</v>
      </c>
      <c r="AS298" s="100">
        <v>-137.83125966178352</v>
      </c>
      <c r="AT298" s="99">
        <v>-95.220244248699771</v>
      </c>
      <c r="AU298" s="99">
        <v>1.1830858883809725</v>
      </c>
    </row>
    <row r="299" spans="1:47">
      <c r="A299" s="21" t="s">
        <v>324</v>
      </c>
      <c r="B299" s="337" t="s">
        <v>32</v>
      </c>
      <c r="C299" s="63">
        <v>282</v>
      </c>
      <c r="D299" s="63">
        <v>390</v>
      </c>
      <c r="E299" s="63">
        <v>321</v>
      </c>
      <c r="F299" s="63">
        <v>254</v>
      </c>
      <c r="G299" s="64">
        <f t="shared" si="41"/>
        <v>1247</v>
      </c>
      <c r="H299" s="63">
        <v>248.18700000000001</v>
      </c>
      <c r="I299" s="63">
        <v>349.54399999999998</v>
      </c>
      <c r="J299" s="77">
        <v>349.04</v>
      </c>
      <c r="K299" s="77">
        <v>299.28999999999996</v>
      </c>
      <c r="L299" s="64">
        <v>1246.0610000000001</v>
      </c>
      <c r="M299" s="142">
        <v>322.65899999999999</v>
      </c>
      <c r="N299" s="142">
        <v>375.565</v>
      </c>
      <c r="O299" s="142">
        <v>299.47399999999999</v>
      </c>
      <c r="P299" s="142">
        <v>343.899</v>
      </c>
      <c r="Q299" s="64">
        <v>1341.597</v>
      </c>
      <c r="R299" s="142">
        <v>291.21300000000002</v>
      </c>
      <c r="S299" s="142">
        <v>422.84500000000003</v>
      </c>
      <c r="T299" s="142">
        <v>417.24300040637081</v>
      </c>
      <c r="U299" s="142">
        <v>336.6920000022327</v>
      </c>
      <c r="V299" s="64">
        <v>1467.9930004086034</v>
      </c>
      <c r="W299" s="142">
        <v>323.202</v>
      </c>
      <c r="X299" s="142">
        <v>442.22</v>
      </c>
      <c r="Y299" s="142">
        <v>379.64500000000004</v>
      </c>
      <c r="Z299" s="142">
        <v>311.81600000000003</v>
      </c>
      <c r="AA299" s="64">
        <v>1456.883</v>
      </c>
      <c r="AB299" s="142">
        <v>278.34100000000001</v>
      </c>
      <c r="AC299" s="142">
        <v>425.07399999999996</v>
      </c>
      <c r="AD299" s="142">
        <v>338.63200000000001</v>
      </c>
      <c r="AE299" s="142">
        <v>343.92200000000003</v>
      </c>
      <c r="AF299" s="64">
        <v>1385.9690000000001</v>
      </c>
      <c r="AG299" s="142">
        <v>269.33</v>
      </c>
      <c r="AH299" s="142">
        <v>395.07400000000001</v>
      </c>
      <c r="AI299" s="142">
        <v>411.84800000000001</v>
      </c>
      <c r="AJ299" s="142">
        <v>477.589</v>
      </c>
      <c r="AK299" s="64">
        <v>1553.8410000000001</v>
      </c>
      <c r="AL299" s="142">
        <v>292.108</v>
      </c>
      <c r="AM299" s="142">
        <v>292.108</v>
      </c>
      <c r="AN299" s="142">
        <v>456.90999999999997</v>
      </c>
      <c r="AO299" s="142">
        <v>456.90999999999997</v>
      </c>
      <c r="AP299" s="142">
        <v>461.32299999999998</v>
      </c>
      <c r="AQ299" s="142">
        <v>503.517</v>
      </c>
      <c r="AR299" s="64">
        <v>1713.8579999999999</v>
      </c>
      <c r="AS299" s="64">
        <v>1713.8579999999999</v>
      </c>
      <c r="AT299" s="142">
        <v>313.94899999999393</v>
      </c>
      <c r="AU299" s="142">
        <v>441.73599999999357</v>
      </c>
    </row>
    <row r="300" spans="1:47">
      <c r="A300" s="21" t="s">
        <v>325</v>
      </c>
      <c r="B300" s="338" t="s">
        <v>34</v>
      </c>
      <c r="C300" s="101">
        <v>-79</v>
      </c>
      <c r="D300" s="101">
        <v>-351</v>
      </c>
      <c r="E300" s="101">
        <v>-79</v>
      </c>
      <c r="F300" s="101">
        <v>-70</v>
      </c>
      <c r="G300" s="106">
        <f t="shared" si="41"/>
        <v>-579</v>
      </c>
      <c r="H300" s="95">
        <v>-111.346</v>
      </c>
      <c r="I300" s="95">
        <v>-135.46199999999999</v>
      </c>
      <c r="J300" s="95">
        <v>-177.29300000000001</v>
      </c>
      <c r="K300" s="95">
        <v>-87.71</v>
      </c>
      <c r="L300" s="96">
        <v>-511.81099999999998</v>
      </c>
      <c r="M300" s="95">
        <v>-139.917</v>
      </c>
      <c r="N300" s="95">
        <v>-73.97</v>
      </c>
      <c r="O300" s="95">
        <v>-16.707000000000001</v>
      </c>
      <c r="P300" s="95">
        <v>-29.344000000000001</v>
      </c>
      <c r="Q300" s="96">
        <v>-259.93799999999999</v>
      </c>
      <c r="R300" s="95">
        <v>-54.506</v>
      </c>
      <c r="S300" s="95">
        <v>50.890999999999998</v>
      </c>
      <c r="T300" s="95">
        <v>67.611000000000004</v>
      </c>
      <c r="U300" s="95">
        <v>18.411000000000001</v>
      </c>
      <c r="V300" s="96">
        <v>82.406999999999996</v>
      </c>
      <c r="W300" s="95">
        <v>6.1959999999999997</v>
      </c>
      <c r="X300" s="95">
        <v>-39.225999999999999</v>
      </c>
      <c r="Y300" s="95">
        <v>-40.268999999999998</v>
      </c>
      <c r="Z300" s="95">
        <v>-58.414999999999999</v>
      </c>
      <c r="AA300" s="96">
        <v>-131.714</v>
      </c>
      <c r="AB300" s="95">
        <v>-137.483</v>
      </c>
      <c r="AC300" s="95">
        <v>-312.18099999999998</v>
      </c>
      <c r="AD300" s="95">
        <v>-225.15299999999999</v>
      </c>
      <c r="AE300" s="95">
        <v>-121.496</v>
      </c>
      <c r="AF300" s="96">
        <v>-796.31299999999999</v>
      </c>
      <c r="AG300" s="95">
        <v>-85.034999999999997</v>
      </c>
      <c r="AH300" s="95">
        <v>35.250999999999998</v>
      </c>
      <c r="AI300" s="95">
        <v>-12.148999999999999</v>
      </c>
      <c r="AJ300" s="95">
        <v>-12.08</v>
      </c>
      <c r="AK300" s="96">
        <v>-74.013000000000005</v>
      </c>
      <c r="AL300" s="95">
        <v>-282.68799999999999</v>
      </c>
      <c r="AM300" s="95">
        <v>-282.68799999999999</v>
      </c>
      <c r="AN300" s="95">
        <v>71.694999999999993</v>
      </c>
      <c r="AO300" s="95">
        <v>71.694999999999993</v>
      </c>
      <c r="AP300" s="95">
        <v>-71.662000000000006</v>
      </c>
      <c r="AQ300" s="95">
        <v>-29.234000000000002</v>
      </c>
      <c r="AR300" s="96">
        <v>-311.88900000000001</v>
      </c>
      <c r="AS300" s="96">
        <v>-311.88900000000001</v>
      </c>
      <c r="AT300" s="95">
        <v>-22.422000000000001</v>
      </c>
      <c r="AU300" s="95">
        <v>-71.755000000005552</v>
      </c>
    </row>
    <row r="301" spans="1:47">
      <c r="A301" s="97" t="s">
        <v>326</v>
      </c>
      <c r="B301" s="339" t="s">
        <v>36</v>
      </c>
      <c r="C301" s="98"/>
      <c r="D301" s="98"/>
      <c r="E301" s="98"/>
      <c r="F301" s="99"/>
      <c r="G301" s="100"/>
      <c r="H301" s="99">
        <v>0</v>
      </c>
      <c r="I301" s="99">
        <v>-25</v>
      </c>
      <c r="J301" s="99">
        <v>-25</v>
      </c>
      <c r="K301" s="99">
        <v>0</v>
      </c>
      <c r="L301" s="100">
        <v>-50</v>
      </c>
      <c r="M301" s="99">
        <v>-20</v>
      </c>
      <c r="N301" s="99">
        <v>0</v>
      </c>
      <c r="O301" s="99">
        <v>-37.5</v>
      </c>
      <c r="P301" s="99">
        <v>0</v>
      </c>
      <c r="Q301" s="100">
        <v>-57.5</v>
      </c>
      <c r="R301" s="99">
        <v>0</v>
      </c>
      <c r="S301" s="99">
        <v>0</v>
      </c>
      <c r="T301" s="99">
        <v>0</v>
      </c>
      <c r="U301" s="99">
        <v>0</v>
      </c>
      <c r="V301" s="100">
        <v>0</v>
      </c>
      <c r="W301" s="99">
        <v>0</v>
      </c>
      <c r="X301" s="99">
        <v>0</v>
      </c>
      <c r="Y301" s="99">
        <v>0</v>
      </c>
      <c r="Z301" s="99">
        <v>0</v>
      </c>
      <c r="AA301" s="100">
        <v>0</v>
      </c>
      <c r="AB301" s="99">
        <v>0</v>
      </c>
      <c r="AC301" s="99">
        <v>0</v>
      </c>
      <c r="AD301" s="99">
        <v>0</v>
      </c>
      <c r="AE301" s="99">
        <v>0</v>
      </c>
      <c r="AF301" s="100">
        <v>0</v>
      </c>
      <c r="AG301" s="99">
        <v>0</v>
      </c>
      <c r="AH301" s="99">
        <v>0</v>
      </c>
      <c r="AI301" s="99">
        <v>0</v>
      </c>
      <c r="AJ301" s="99">
        <v>0</v>
      </c>
      <c r="AK301" s="100">
        <v>0</v>
      </c>
      <c r="AL301" s="99">
        <v>0</v>
      </c>
      <c r="AM301" s="99">
        <v>0</v>
      </c>
      <c r="AN301" s="99">
        <v>0</v>
      </c>
      <c r="AO301" s="99">
        <v>0</v>
      </c>
      <c r="AP301" s="99">
        <v>0</v>
      </c>
      <c r="AQ301" s="99">
        <v>0</v>
      </c>
      <c r="AR301" s="100">
        <v>0</v>
      </c>
      <c r="AS301" s="100">
        <v>0</v>
      </c>
      <c r="AT301" s="99">
        <v>0</v>
      </c>
      <c r="AU301" s="99">
        <v>-2.1313869999999998E-12</v>
      </c>
    </row>
    <row r="302" spans="1:47">
      <c r="A302" s="21" t="s">
        <v>327</v>
      </c>
      <c r="B302" s="338" t="s">
        <v>38</v>
      </c>
      <c r="C302" s="101">
        <v>64</v>
      </c>
      <c r="D302" s="101">
        <v>-45</v>
      </c>
      <c r="E302" s="101">
        <v>59</v>
      </c>
      <c r="F302" s="101">
        <v>-18</v>
      </c>
      <c r="G302" s="106">
        <f t="shared" si="41"/>
        <v>60</v>
      </c>
      <c r="H302" s="101">
        <v>62.100999999999999</v>
      </c>
      <c r="I302" s="101">
        <v>61.185000000000002</v>
      </c>
      <c r="J302" s="75">
        <v>59.002000000000002</v>
      </c>
      <c r="K302" s="75">
        <v>29.196999999999999</v>
      </c>
      <c r="L302" s="106">
        <v>211.48500000000001</v>
      </c>
      <c r="M302" s="139">
        <v>69.349000000000004</v>
      </c>
      <c r="N302" s="139">
        <v>59.651000000000003</v>
      </c>
      <c r="O302" s="139">
        <v>46.120000000000005</v>
      </c>
      <c r="P302" s="139">
        <v>-8.0000000000000071E-2</v>
      </c>
      <c r="Q302" s="106">
        <v>175.04000000000002</v>
      </c>
      <c r="R302" s="139">
        <v>1.0660000000000001</v>
      </c>
      <c r="S302" s="139">
        <v>-0.26600000000000001</v>
      </c>
      <c r="T302" s="139">
        <v>0.97</v>
      </c>
      <c r="U302" s="139">
        <v>-1.39</v>
      </c>
      <c r="V302" s="106">
        <v>0.38</v>
      </c>
      <c r="W302" s="139">
        <v>-0.192</v>
      </c>
      <c r="X302" s="139">
        <v>-0.95899999999999996</v>
      </c>
      <c r="Y302" s="139">
        <v>2.1989999999999998</v>
      </c>
      <c r="Z302" s="139">
        <v>3.1150000000000002</v>
      </c>
      <c r="AA302" s="106">
        <v>4.1630000000000003</v>
      </c>
      <c r="AB302" s="139">
        <v>-0.34</v>
      </c>
      <c r="AC302" s="139">
        <v>1.49</v>
      </c>
      <c r="AD302" s="139">
        <v>-1.149</v>
      </c>
      <c r="AE302" s="139">
        <v>0</v>
      </c>
      <c r="AF302" s="106">
        <v>1E-3</v>
      </c>
      <c r="AG302" s="139">
        <v>0</v>
      </c>
      <c r="AH302" s="139">
        <v>0</v>
      </c>
      <c r="AI302" s="139">
        <v>0</v>
      </c>
      <c r="AJ302" s="139">
        <v>0</v>
      </c>
      <c r="AK302" s="106">
        <v>0</v>
      </c>
      <c r="AL302" s="139">
        <v>0</v>
      </c>
      <c r="AM302" s="139">
        <v>0</v>
      </c>
      <c r="AN302" s="139">
        <v>2.7E-2</v>
      </c>
      <c r="AO302" s="139">
        <v>2.7E-2</v>
      </c>
      <c r="AP302" s="139">
        <v>-1.6E-2</v>
      </c>
      <c r="AQ302" s="139">
        <v>-8.9999999999999993E-3</v>
      </c>
      <c r="AR302" s="106">
        <v>2E-3</v>
      </c>
      <c r="AS302" s="106">
        <v>2E-3</v>
      </c>
      <c r="AT302" s="139">
        <v>1.6E-2</v>
      </c>
      <c r="AU302" s="139">
        <v>4.9529999999999996E-12</v>
      </c>
    </row>
    <row r="303" spans="1:47">
      <c r="A303" s="21" t="s">
        <v>328</v>
      </c>
      <c r="B303" s="338" t="s">
        <v>40</v>
      </c>
      <c r="C303" s="101">
        <v>1</v>
      </c>
      <c r="D303" s="101">
        <v>0</v>
      </c>
      <c r="E303" s="101">
        <v>0</v>
      </c>
      <c r="F303" s="101">
        <v>-8</v>
      </c>
      <c r="G303" s="106">
        <f t="shared" si="41"/>
        <v>-7</v>
      </c>
      <c r="H303" s="101">
        <v>0.435</v>
      </c>
      <c r="I303" s="101">
        <v>0.107</v>
      </c>
      <c r="J303" s="75">
        <v>-3.6999999999999998E-2</v>
      </c>
      <c r="K303" s="75">
        <v>8.9999999999999993E-3</v>
      </c>
      <c r="L303" s="106">
        <v>0.51400000000000001</v>
      </c>
      <c r="M303" s="139">
        <v>-1.4E-2</v>
      </c>
      <c r="N303" s="139">
        <v>4.0000000000000001E-3</v>
      </c>
      <c r="O303" s="139">
        <v>2.3519999999999999</v>
      </c>
      <c r="P303" s="139">
        <v>10.103</v>
      </c>
      <c r="Q303" s="106">
        <v>12.445</v>
      </c>
      <c r="R303" s="139">
        <v>-4.0000000000000001E-3</v>
      </c>
      <c r="S303" s="139">
        <v>2E-3</v>
      </c>
      <c r="T303" s="139">
        <v>2E-3</v>
      </c>
      <c r="U303" s="139">
        <v>-0.313</v>
      </c>
      <c r="V303" s="106">
        <v>-0.313</v>
      </c>
      <c r="W303" s="139">
        <v>0.68899999999999995</v>
      </c>
      <c r="X303" s="139">
        <v>-1.6E-2</v>
      </c>
      <c r="Y303" s="139">
        <v>9.9000000000000005E-2</v>
      </c>
      <c r="Z303" s="139">
        <v>13.166</v>
      </c>
      <c r="AA303" s="106">
        <v>13.938000000000001</v>
      </c>
      <c r="AB303" s="139">
        <v>-0.186</v>
      </c>
      <c r="AC303" s="139">
        <v>-9.8000000000000004E-2</v>
      </c>
      <c r="AD303" s="139">
        <v>1.1970000000000001</v>
      </c>
      <c r="AE303" s="139">
        <v>-1.4999999999999999E-2</v>
      </c>
      <c r="AF303" s="106">
        <v>0.89800000000000002</v>
      </c>
      <c r="AG303" s="139">
        <v>7.0999999999999994E-2</v>
      </c>
      <c r="AH303" s="139">
        <v>-37.228999999999999</v>
      </c>
      <c r="AI303" s="139">
        <v>-2.5779999999999998</v>
      </c>
      <c r="AJ303" s="139">
        <v>0.20499999999999999</v>
      </c>
      <c r="AK303" s="106">
        <v>-39.530999999999999</v>
      </c>
      <c r="AL303" s="139">
        <v>-1.9E-2</v>
      </c>
      <c r="AM303" s="139">
        <v>-1.9E-2</v>
      </c>
      <c r="AN303" s="139">
        <v>-0.90300000000000002</v>
      </c>
      <c r="AO303" s="139">
        <v>-0.90300000000000002</v>
      </c>
      <c r="AP303" s="139">
        <v>1.387</v>
      </c>
      <c r="AQ303" s="139">
        <v>-0.29499999999999998</v>
      </c>
      <c r="AR303" s="106">
        <v>0.17</v>
      </c>
      <c r="AS303" s="106">
        <v>0.17</v>
      </c>
      <c r="AT303" s="139">
        <v>3.5000000000000003E-2</v>
      </c>
      <c r="AU303" s="139">
        <v>0.10299999999999999</v>
      </c>
    </row>
    <row r="304" spans="1:47">
      <c r="A304" s="21" t="s">
        <v>329</v>
      </c>
      <c r="B304" s="338" t="s">
        <v>42</v>
      </c>
      <c r="C304" s="101">
        <v>0</v>
      </c>
      <c r="D304" s="101">
        <v>0</v>
      </c>
      <c r="E304" s="101">
        <v>0</v>
      </c>
      <c r="F304" s="101">
        <v>0</v>
      </c>
      <c r="G304" s="106">
        <f t="shared" si="41"/>
        <v>0</v>
      </c>
      <c r="H304" s="101">
        <v>0</v>
      </c>
      <c r="I304" s="101">
        <v>0</v>
      </c>
      <c r="J304" s="75">
        <v>0</v>
      </c>
      <c r="K304" s="75">
        <v>0</v>
      </c>
      <c r="L304" s="106">
        <v>0</v>
      </c>
      <c r="M304" s="139">
        <v>0</v>
      </c>
      <c r="N304" s="139">
        <v>0</v>
      </c>
      <c r="O304" s="139">
        <v>0</v>
      </c>
      <c r="P304" s="139">
        <v>0</v>
      </c>
      <c r="Q304" s="106">
        <v>0</v>
      </c>
      <c r="R304" s="139">
        <v>0</v>
      </c>
      <c r="S304" s="139">
        <v>0</v>
      </c>
      <c r="T304" s="139">
        <v>0</v>
      </c>
      <c r="U304" s="139">
        <v>0</v>
      </c>
      <c r="V304" s="106">
        <v>0</v>
      </c>
      <c r="W304" s="139">
        <v>0</v>
      </c>
      <c r="X304" s="139">
        <v>0</v>
      </c>
      <c r="Y304" s="139">
        <v>0</v>
      </c>
      <c r="Z304" s="139">
        <v>0</v>
      </c>
      <c r="AA304" s="106">
        <v>0</v>
      </c>
      <c r="AB304" s="139">
        <v>0</v>
      </c>
      <c r="AC304" s="139">
        <v>0</v>
      </c>
      <c r="AD304" s="139">
        <v>0</v>
      </c>
      <c r="AE304" s="139">
        <v>0</v>
      </c>
      <c r="AF304" s="106">
        <v>0</v>
      </c>
      <c r="AG304" s="139">
        <v>0</v>
      </c>
      <c r="AH304" s="139">
        <v>0</v>
      </c>
      <c r="AI304" s="139">
        <v>0</v>
      </c>
      <c r="AJ304" s="139">
        <v>0</v>
      </c>
      <c r="AK304" s="106">
        <v>0</v>
      </c>
      <c r="AL304" s="139">
        <v>0</v>
      </c>
      <c r="AM304" s="139">
        <v>0</v>
      </c>
      <c r="AN304" s="139">
        <v>0</v>
      </c>
      <c r="AO304" s="139">
        <v>0</v>
      </c>
      <c r="AP304" s="139">
        <v>0</v>
      </c>
      <c r="AQ304" s="139">
        <v>0</v>
      </c>
      <c r="AR304" s="106">
        <v>0</v>
      </c>
      <c r="AS304" s="106">
        <v>0</v>
      </c>
      <c r="AT304" s="139">
        <v>0</v>
      </c>
      <c r="AU304" s="139">
        <v>0</v>
      </c>
    </row>
    <row r="305" spans="1:47">
      <c r="A305" s="21" t="s">
        <v>330</v>
      </c>
      <c r="B305" s="337" t="s">
        <v>44</v>
      </c>
      <c r="C305" s="63">
        <v>268</v>
      </c>
      <c r="D305" s="63">
        <v>-6</v>
      </c>
      <c r="E305" s="63">
        <v>301</v>
      </c>
      <c r="F305" s="63">
        <v>158</v>
      </c>
      <c r="G305" s="64">
        <f t="shared" si="41"/>
        <v>721</v>
      </c>
      <c r="H305" s="63">
        <v>199.37700000000001</v>
      </c>
      <c r="I305" s="63">
        <v>275.37400000000002</v>
      </c>
      <c r="J305" s="77">
        <v>230.71199999999999</v>
      </c>
      <c r="K305" s="77">
        <v>240.786</v>
      </c>
      <c r="L305" s="64">
        <v>946.24900000000002</v>
      </c>
      <c r="M305" s="142">
        <v>252.077</v>
      </c>
      <c r="N305" s="142">
        <v>361.25</v>
      </c>
      <c r="O305" s="142">
        <v>331.23900000000003</v>
      </c>
      <c r="P305" s="142">
        <v>324.57799999999997</v>
      </c>
      <c r="Q305" s="64">
        <v>1269.144</v>
      </c>
      <c r="R305" s="142">
        <v>237.76900000000001</v>
      </c>
      <c r="S305" s="142">
        <v>473.47200000000004</v>
      </c>
      <c r="T305" s="142">
        <v>485.82600040637078</v>
      </c>
      <c r="U305" s="142">
        <v>353.40000000223273</v>
      </c>
      <c r="V305" s="64">
        <v>1550.4670004086036</v>
      </c>
      <c r="W305" s="142">
        <v>329.89500000000004</v>
      </c>
      <c r="X305" s="142">
        <v>402.01900000000001</v>
      </c>
      <c r="Y305" s="142">
        <v>341.67400000000004</v>
      </c>
      <c r="Z305" s="142">
        <v>269.68200000000002</v>
      </c>
      <c r="AA305" s="64">
        <v>1343.27</v>
      </c>
      <c r="AB305" s="142">
        <v>140.33199999999999</v>
      </c>
      <c r="AC305" s="142">
        <v>114.285</v>
      </c>
      <c r="AD305" s="142">
        <v>113.527</v>
      </c>
      <c r="AE305" s="142">
        <v>222.411</v>
      </c>
      <c r="AF305" s="64">
        <v>590.55499999999995</v>
      </c>
      <c r="AG305" s="142">
        <v>184.36600000000001</v>
      </c>
      <c r="AH305" s="142">
        <v>393.096</v>
      </c>
      <c r="AI305" s="142">
        <v>397.12099999999998</v>
      </c>
      <c r="AJ305" s="142">
        <v>465.714</v>
      </c>
      <c r="AK305" s="64">
        <v>1440.297</v>
      </c>
      <c r="AL305" s="142">
        <v>9.4009999999999998</v>
      </c>
      <c r="AM305" s="142">
        <v>9.4009999999999998</v>
      </c>
      <c r="AN305" s="142">
        <v>527.72899999999993</v>
      </c>
      <c r="AO305" s="142">
        <v>527.72900000000004</v>
      </c>
      <c r="AP305" s="142">
        <v>391.03199999999998</v>
      </c>
      <c r="AQ305" s="142">
        <v>473.97899999999998</v>
      </c>
      <c r="AR305" s="64">
        <v>1402.1410000000001</v>
      </c>
      <c r="AS305" s="64">
        <v>1402.1410000000001</v>
      </c>
      <c r="AT305" s="142">
        <v>291.57799999999395</v>
      </c>
      <c r="AU305" s="142">
        <v>370.08399999999295</v>
      </c>
    </row>
    <row r="306" spans="1:47">
      <c r="A306" s="21" t="s">
        <v>331</v>
      </c>
      <c r="B306" s="338" t="s">
        <v>46</v>
      </c>
      <c r="C306" s="101">
        <v>-81</v>
      </c>
      <c r="D306" s="101">
        <v>-110</v>
      </c>
      <c r="E306" s="101">
        <v>-26</v>
      </c>
      <c r="F306" s="101">
        <v>-32</v>
      </c>
      <c r="G306" s="106">
        <f t="shared" si="41"/>
        <v>-249</v>
      </c>
      <c r="H306" s="101">
        <v>-44.679000000000002</v>
      </c>
      <c r="I306" s="101">
        <v>-51.298000000000002</v>
      </c>
      <c r="J306" s="75">
        <v>-20.067999999999998</v>
      </c>
      <c r="K306" s="75">
        <v>-54.754939999999998</v>
      </c>
      <c r="L306" s="106">
        <v>-170.79993999999999</v>
      </c>
      <c r="M306" s="139">
        <v>-35.113</v>
      </c>
      <c r="N306" s="139">
        <v>-96.814969337999997</v>
      </c>
      <c r="O306" s="139">
        <v>-153.43462</v>
      </c>
      <c r="P306" s="139">
        <v>-140.73700000000002</v>
      </c>
      <c r="Q306" s="106">
        <v>-426.09958933799999</v>
      </c>
      <c r="R306" s="139">
        <v>-60.539000000000001</v>
      </c>
      <c r="S306" s="139">
        <v>-137.31254719999998</v>
      </c>
      <c r="T306" s="139">
        <v>-135.61402510494526</v>
      </c>
      <c r="U306" s="139">
        <v>-74.802925000576593</v>
      </c>
      <c r="V306" s="106">
        <v>-408.26849730552186</v>
      </c>
      <c r="W306" s="139">
        <v>-98.400224999999992</v>
      </c>
      <c r="X306" s="139">
        <v>-111.32469999999999</v>
      </c>
      <c r="Y306" s="139">
        <v>-27.52</v>
      </c>
      <c r="Z306" s="139">
        <v>-13.928699999999999</v>
      </c>
      <c r="AA306" s="106">
        <v>-251.17362499999999</v>
      </c>
      <c r="AB306" s="139">
        <v>27.201499999999999</v>
      </c>
      <c r="AC306" s="139">
        <v>53.505020000000002</v>
      </c>
      <c r="AD306" s="139">
        <v>-22.963380000000001</v>
      </c>
      <c r="AE306" s="139">
        <v>-33.698999999999998</v>
      </c>
      <c r="AF306" s="106">
        <v>24.044139999999999</v>
      </c>
      <c r="AG306" s="139">
        <v>17.985934</v>
      </c>
      <c r="AH306" s="139">
        <v>-88.324369999999988</v>
      </c>
      <c r="AI306" s="139">
        <v>-92.833753999999999</v>
      </c>
      <c r="AJ306" s="139">
        <v>-146.58764840000001</v>
      </c>
      <c r="AK306" s="106">
        <v>-309.75983839999998</v>
      </c>
      <c r="AL306" s="139">
        <v>-8.5030685999999989</v>
      </c>
      <c r="AM306" s="139">
        <v>-8.5030685999999989</v>
      </c>
      <c r="AN306" s="139">
        <v>-114.53546839999998</v>
      </c>
      <c r="AO306" s="139">
        <v>-114.53546839999998</v>
      </c>
      <c r="AP306" s="139">
        <v>-115.9104722</v>
      </c>
      <c r="AQ306" s="139">
        <v>-111.13405999999999</v>
      </c>
      <c r="AR306" s="106">
        <v>-350.08306919999995</v>
      </c>
      <c r="AS306" s="106">
        <v>-350.08306919999995</v>
      </c>
      <c r="AT306" s="139">
        <v>-80.512350000007316</v>
      </c>
      <c r="AU306" s="139">
        <v>-97.520991347538512</v>
      </c>
    </row>
    <row r="307" spans="1:47">
      <c r="A307" s="21" t="s">
        <v>332</v>
      </c>
      <c r="B307" s="338" t="s">
        <v>48</v>
      </c>
      <c r="C307" s="101">
        <v>0</v>
      </c>
      <c r="D307" s="101">
        <v>0</v>
      </c>
      <c r="E307" s="101">
        <v>0</v>
      </c>
      <c r="F307" s="101">
        <v>0</v>
      </c>
      <c r="G307" s="106">
        <f t="shared" si="41"/>
        <v>0</v>
      </c>
      <c r="H307" s="101">
        <v>0</v>
      </c>
      <c r="I307" s="101">
        <v>0</v>
      </c>
      <c r="J307" s="75">
        <v>0</v>
      </c>
      <c r="K307" s="75">
        <v>0</v>
      </c>
      <c r="L307" s="106">
        <v>0</v>
      </c>
      <c r="M307" s="139">
        <v>0</v>
      </c>
      <c r="N307" s="139">
        <v>0</v>
      </c>
      <c r="O307" s="139">
        <v>0</v>
      </c>
      <c r="P307" s="139">
        <v>0</v>
      </c>
      <c r="Q307" s="106">
        <v>0</v>
      </c>
      <c r="R307" s="139">
        <v>0</v>
      </c>
      <c r="S307" s="139">
        <v>0</v>
      </c>
      <c r="T307" s="139">
        <v>0</v>
      </c>
      <c r="U307" s="139">
        <v>0</v>
      </c>
      <c r="V307" s="106">
        <v>0</v>
      </c>
      <c r="W307" s="139">
        <v>0</v>
      </c>
      <c r="X307" s="139">
        <v>0</v>
      </c>
      <c r="Y307" s="139">
        <v>0</v>
      </c>
      <c r="Z307" s="139">
        <v>0</v>
      </c>
      <c r="AA307" s="106">
        <v>0</v>
      </c>
      <c r="AB307" s="139">
        <v>0</v>
      </c>
      <c r="AC307" s="139">
        <v>0</v>
      </c>
      <c r="AD307" s="139">
        <v>0</v>
      </c>
      <c r="AE307" s="139">
        <v>0</v>
      </c>
      <c r="AF307" s="106">
        <v>0</v>
      </c>
      <c r="AG307" s="139">
        <v>0</v>
      </c>
      <c r="AH307" s="139">
        <v>0</v>
      </c>
      <c r="AI307" s="139">
        <v>0</v>
      </c>
      <c r="AJ307" s="139">
        <v>0</v>
      </c>
      <c r="AK307" s="106">
        <v>0</v>
      </c>
      <c r="AL307" s="139">
        <v>0</v>
      </c>
      <c r="AM307" s="139">
        <v>0</v>
      </c>
      <c r="AN307" s="139">
        <v>0</v>
      </c>
      <c r="AO307" s="139">
        <v>0</v>
      </c>
      <c r="AP307" s="139">
        <v>0</v>
      </c>
      <c r="AQ307" s="139">
        <v>0</v>
      </c>
      <c r="AR307" s="106">
        <v>0</v>
      </c>
      <c r="AS307" s="106">
        <v>0</v>
      </c>
      <c r="AT307" s="139">
        <v>0</v>
      </c>
      <c r="AU307" s="139">
        <v>0</v>
      </c>
    </row>
    <row r="308" spans="1:47">
      <c r="A308" s="21" t="s">
        <v>333</v>
      </c>
      <c r="B308" s="337" t="s">
        <v>50</v>
      </c>
      <c r="C308" s="63">
        <v>187</v>
      </c>
      <c r="D308" s="63">
        <v>-116</v>
      </c>
      <c r="E308" s="63">
        <v>275</v>
      </c>
      <c r="F308" s="63">
        <v>126</v>
      </c>
      <c r="G308" s="64">
        <f t="shared" si="41"/>
        <v>472</v>
      </c>
      <c r="H308" s="63">
        <v>154.69800000000001</v>
      </c>
      <c r="I308" s="63">
        <v>224.07600000000002</v>
      </c>
      <c r="J308" s="77">
        <v>210.64400000000001</v>
      </c>
      <c r="K308" s="77">
        <v>186.03106</v>
      </c>
      <c r="L308" s="64">
        <v>775.44906000000003</v>
      </c>
      <c r="M308" s="142">
        <v>216.964</v>
      </c>
      <c r="N308" s="142">
        <v>264.43503066200003</v>
      </c>
      <c r="O308" s="142">
        <v>177.80438000000004</v>
      </c>
      <c r="P308" s="142">
        <v>183.84100000000001</v>
      </c>
      <c r="Q308" s="64">
        <v>843.04441066200002</v>
      </c>
      <c r="R308" s="142">
        <v>177.23000000000002</v>
      </c>
      <c r="S308" s="142">
        <v>336.1594528</v>
      </c>
      <c r="T308" s="142">
        <v>350.21197530142553</v>
      </c>
      <c r="U308" s="142">
        <v>278.59707500165609</v>
      </c>
      <c r="V308" s="64">
        <v>1142.1985031030817</v>
      </c>
      <c r="W308" s="142">
        <v>231.494775</v>
      </c>
      <c r="X308" s="142">
        <v>290.6943</v>
      </c>
      <c r="Y308" s="142">
        <v>314.154</v>
      </c>
      <c r="Z308" s="142">
        <v>255.7533</v>
      </c>
      <c r="AA308" s="64">
        <v>1092.0963749999999</v>
      </c>
      <c r="AB308" s="142">
        <v>167.5335</v>
      </c>
      <c r="AC308" s="142">
        <v>167.79002000000003</v>
      </c>
      <c r="AD308" s="142">
        <v>90.56362</v>
      </c>
      <c r="AE308" s="142">
        <v>188.71200000000002</v>
      </c>
      <c r="AF308" s="64">
        <v>614.59914000000003</v>
      </c>
      <c r="AG308" s="142">
        <v>202.351934</v>
      </c>
      <c r="AH308" s="142">
        <v>304.77163000000002</v>
      </c>
      <c r="AI308" s="142">
        <v>304.28724599999998</v>
      </c>
      <c r="AJ308" s="142">
        <v>319.12635159999996</v>
      </c>
      <c r="AK308" s="64">
        <v>1130.5371616</v>
      </c>
      <c r="AL308" s="142">
        <v>0.89793140000000093</v>
      </c>
      <c r="AM308" s="142">
        <v>0.89793140000000093</v>
      </c>
      <c r="AN308" s="142">
        <v>413.19353160000003</v>
      </c>
      <c r="AO308" s="142">
        <v>413.19353160000003</v>
      </c>
      <c r="AP308" s="142">
        <v>275.12152780000002</v>
      </c>
      <c r="AQ308" s="142">
        <v>362.84494000000001</v>
      </c>
      <c r="AR308" s="64">
        <v>1052.0579308000001</v>
      </c>
      <c r="AS308" s="64">
        <v>1052.0579308000001</v>
      </c>
      <c r="AT308" s="142">
        <v>211.06564999998659</v>
      </c>
      <c r="AU308" s="142">
        <v>272.56300865245447</v>
      </c>
    </row>
    <row r="309" spans="1:47">
      <c r="A309" s="21" t="s">
        <v>334</v>
      </c>
      <c r="B309" s="338" t="s">
        <v>52</v>
      </c>
      <c r="C309" s="101">
        <v>-4</v>
      </c>
      <c r="D309" s="101">
        <v>3</v>
      </c>
      <c r="E309" s="101">
        <v>-6</v>
      </c>
      <c r="F309" s="101">
        <v>-3</v>
      </c>
      <c r="G309" s="106">
        <f t="shared" si="41"/>
        <v>-10</v>
      </c>
      <c r="H309" s="101">
        <v>-3.391</v>
      </c>
      <c r="I309" s="101">
        <v>-4.8680000000000003</v>
      </c>
      <c r="J309" s="101">
        <v>-4.8130000000000006</v>
      </c>
      <c r="K309" s="101">
        <v>-3.5248549999999996</v>
      </c>
      <c r="L309" s="106">
        <v>-16.596854999999998</v>
      </c>
      <c r="M309" s="139">
        <v>-4.8540000000000001</v>
      </c>
      <c r="N309" s="139">
        <v>-5.0410000000000004</v>
      </c>
      <c r="O309" s="139">
        <v>-3.5580084739999926</v>
      </c>
      <c r="P309" s="139">
        <v>-4.4990000000000006</v>
      </c>
      <c r="Q309" s="106">
        <v>-17.952008473999992</v>
      </c>
      <c r="R309" s="139">
        <v>-3.5739999999999998</v>
      </c>
      <c r="S309" s="139">
        <v>-7.3271376974399995</v>
      </c>
      <c r="T309" s="139">
        <v>-7.5276120492217897</v>
      </c>
      <c r="U309" s="139">
        <v>-5.8851484725369314</v>
      </c>
      <c r="V309" s="106">
        <v>-24.31389821919872</v>
      </c>
      <c r="W309" s="139">
        <v>-4.8382417824999999</v>
      </c>
      <c r="X309" s="139">
        <v>-6.0017117899999999</v>
      </c>
      <c r="Y309" s="139">
        <v>-6.7759999999999998</v>
      </c>
      <c r="Z309" s="139">
        <v>-5.4370399900000006</v>
      </c>
      <c r="AA309" s="106">
        <v>-23.052993562499999</v>
      </c>
      <c r="AB309" s="139">
        <v>-3.4259563500000003</v>
      </c>
      <c r="AC309" s="139">
        <v>-3.3230000000000004</v>
      </c>
      <c r="AD309" s="139">
        <v>-1.5586009999999999</v>
      </c>
      <c r="AE309" s="139">
        <v>-3.802</v>
      </c>
      <c r="AF309" s="106">
        <v>-12.109557349999999</v>
      </c>
      <c r="AG309" s="139">
        <v>-4.2186050000000002</v>
      </c>
      <c r="AH309" s="139">
        <v>-6.5936440000000003</v>
      </c>
      <c r="AI309" s="139">
        <v>-6.534198</v>
      </c>
      <c r="AJ309" s="139">
        <v>-7.0323070373056833</v>
      </c>
      <c r="AK309" s="106">
        <v>-24.378754037305683</v>
      </c>
      <c r="AL309" s="139">
        <v>2.6867830000000037E-2</v>
      </c>
      <c r="AM309" s="139">
        <v>2.6867830000000037E-2</v>
      </c>
      <c r="AN309" s="139">
        <v>-8.8933650549000003</v>
      </c>
      <c r="AO309" s="139">
        <v>-8.8933650549000003</v>
      </c>
      <c r="AP309" s="139">
        <v>-5.9990830699399993</v>
      </c>
      <c r="AQ309" s="139">
        <v>-7.8938245619999998</v>
      </c>
      <c r="AR309" s="106">
        <v>-22.75940485684</v>
      </c>
      <c r="AS309" s="106">
        <v>-22.75940485684</v>
      </c>
      <c r="AT309" s="139">
        <v>-4.951560699017028</v>
      </c>
      <c r="AU309" s="139">
        <v>-6.5232463929498987</v>
      </c>
    </row>
    <row r="310" spans="1:47">
      <c r="A310" s="21" t="s">
        <v>335</v>
      </c>
      <c r="B310" s="340" t="s">
        <v>54</v>
      </c>
      <c r="C310" s="64">
        <v>183</v>
      </c>
      <c r="D310" s="64">
        <v>-113</v>
      </c>
      <c r="E310" s="64">
        <v>269</v>
      </c>
      <c r="F310" s="64">
        <v>123</v>
      </c>
      <c r="G310" s="64">
        <f t="shared" si="41"/>
        <v>462</v>
      </c>
      <c r="H310" s="64">
        <v>151.30699999999999</v>
      </c>
      <c r="I310" s="64">
        <v>219.208</v>
      </c>
      <c r="J310" s="78">
        <v>205.83099999999999</v>
      </c>
      <c r="K310" s="78">
        <v>182.50620500000002</v>
      </c>
      <c r="L310" s="64">
        <v>758.85220499999991</v>
      </c>
      <c r="M310" s="143">
        <v>212.11</v>
      </c>
      <c r="N310" s="143">
        <v>259.39403066199998</v>
      </c>
      <c r="O310" s="143">
        <v>174.24637152600002</v>
      </c>
      <c r="P310" s="143">
        <v>179.34199999999998</v>
      </c>
      <c r="Q310" s="64">
        <v>825.09240218800005</v>
      </c>
      <c r="R310" s="143">
        <v>173.65600000000001</v>
      </c>
      <c r="S310" s="143">
        <v>328.83231510256002</v>
      </c>
      <c r="T310" s="143">
        <v>342.68436325220375</v>
      </c>
      <c r="U310" s="143">
        <v>272.71192652911918</v>
      </c>
      <c r="V310" s="64">
        <v>1117.8846048838827</v>
      </c>
      <c r="W310" s="143">
        <v>226.6565332175</v>
      </c>
      <c r="X310" s="143">
        <v>284.69258821</v>
      </c>
      <c r="Y310" s="143">
        <v>307.37799999999999</v>
      </c>
      <c r="Z310" s="143">
        <v>250.31626000999998</v>
      </c>
      <c r="AA310" s="64">
        <v>1069.0433814374999</v>
      </c>
      <c r="AB310" s="143">
        <v>164.10754365000003</v>
      </c>
      <c r="AC310" s="143">
        <v>164.46702000000002</v>
      </c>
      <c r="AD310" s="143">
        <v>89.005019000000004</v>
      </c>
      <c r="AE310" s="143">
        <v>184.91</v>
      </c>
      <c r="AF310" s="64">
        <v>602.48958264999999</v>
      </c>
      <c r="AG310" s="143">
        <v>198.13332899999997</v>
      </c>
      <c r="AH310" s="143">
        <v>298.17798599999998</v>
      </c>
      <c r="AI310" s="143">
        <v>297.75304800000004</v>
      </c>
      <c r="AJ310" s="143">
        <v>312.09404456269431</v>
      </c>
      <c r="AK310" s="64">
        <v>1106.1584075626945</v>
      </c>
      <c r="AL310" s="143">
        <v>0.92479923000000142</v>
      </c>
      <c r="AM310" s="143">
        <v>0.92479923000000142</v>
      </c>
      <c r="AN310" s="143">
        <v>404.30016654510001</v>
      </c>
      <c r="AO310" s="143">
        <v>404.30016654509996</v>
      </c>
      <c r="AP310" s="143">
        <v>269.12244473006001</v>
      </c>
      <c r="AQ310" s="143">
        <v>354.95111543799999</v>
      </c>
      <c r="AR310" s="64">
        <v>1029.29852594316</v>
      </c>
      <c r="AS310" s="64">
        <v>1029.29852594316</v>
      </c>
      <c r="AT310" s="143">
        <v>206.11408930096957</v>
      </c>
      <c r="AU310" s="143">
        <v>266.03976225950458</v>
      </c>
    </row>
    <row r="311" spans="1:47">
      <c r="A311" s="123" t="s">
        <v>336</v>
      </c>
      <c r="B311" s="339" t="s">
        <v>321</v>
      </c>
      <c r="C311" s="98">
        <v>-4</v>
      </c>
      <c r="D311" s="98">
        <v>25</v>
      </c>
      <c r="E311" s="98">
        <v>36</v>
      </c>
      <c r="F311" s="99">
        <v>-9</v>
      </c>
      <c r="G311" s="100">
        <f t="shared" si="41"/>
        <v>48</v>
      </c>
      <c r="H311" s="99">
        <v>0</v>
      </c>
      <c r="I311" s="99">
        <v>0</v>
      </c>
      <c r="J311" s="99">
        <v>0</v>
      </c>
      <c r="K311" s="99">
        <v>0</v>
      </c>
      <c r="L311" s="100">
        <v>0</v>
      </c>
      <c r="M311" s="99">
        <v>0</v>
      </c>
      <c r="N311" s="99">
        <v>0</v>
      </c>
      <c r="O311" s="99">
        <v>0</v>
      </c>
      <c r="P311" s="99">
        <v>0</v>
      </c>
      <c r="Q311" s="100">
        <v>0</v>
      </c>
      <c r="R311" s="99">
        <v>0</v>
      </c>
      <c r="S311" s="99">
        <v>0</v>
      </c>
      <c r="T311" s="99">
        <v>0</v>
      </c>
      <c r="U311" s="99">
        <v>0</v>
      </c>
      <c r="V311" s="100">
        <v>0</v>
      </c>
      <c r="W311" s="99">
        <v>0</v>
      </c>
      <c r="X311" s="99">
        <v>0</v>
      </c>
      <c r="Y311" s="99">
        <v>0</v>
      </c>
      <c r="Z311" s="147">
        <v>0</v>
      </c>
      <c r="AA311" s="100">
        <v>0</v>
      </c>
      <c r="AB311" s="147">
        <v>0</v>
      </c>
      <c r="AC311" s="147">
        <v>0</v>
      </c>
      <c r="AD311" s="147">
        <v>0</v>
      </c>
      <c r="AE311" s="147">
        <v>0</v>
      </c>
      <c r="AF311" s="100">
        <v>0</v>
      </c>
      <c r="AG311" s="147">
        <v>0</v>
      </c>
      <c r="AH311" s="147">
        <v>0</v>
      </c>
      <c r="AI311" s="147">
        <v>0</v>
      </c>
      <c r="AJ311" s="147">
        <v>0</v>
      </c>
      <c r="AK311" s="100">
        <v>0</v>
      </c>
      <c r="AL311" s="147">
        <v>0</v>
      </c>
      <c r="AM311" s="147">
        <v>0</v>
      </c>
      <c r="AN311" s="147">
        <v>0</v>
      </c>
      <c r="AO311" s="147">
        <v>0</v>
      </c>
      <c r="AP311" s="147">
        <v>0</v>
      </c>
      <c r="AQ311" s="147">
        <v>0</v>
      </c>
      <c r="AR311" s="100">
        <v>0</v>
      </c>
      <c r="AS311" s="100">
        <v>0</v>
      </c>
      <c r="AT311" s="147">
        <v>0</v>
      </c>
      <c r="AU311" s="147">
        <v>0</v>
      </c>
    </row>
    <row r="312" spans="1:47">
      <c r="A312" s="21"/>
      <c r="B312" s="88"/>
      <c r="C312" s="88"/>
      <c r="D312" s="88"/>
      <c r="E312" s="88"/>
      <c r="F312" s="88"/>
      <c r="G312" s="88"/>
      <c r="H312" s="88"/>
      <c r="I312" s="88"/>
      <c r="J312" s="162"/>
      <c r="K312" s="162"/>
      <c r="L312" s="88"/>
      <c r="M312" s="163"/>
      <c r="N312" s="163"/>
      <c r="O312" s="163"/>
      <c r="P312" s="163"/>
      <c r="Q312" s="88"/>
      <c r="R312" s="163"/>
      <c r="S312" s="163"/>
      <c r="T312" s="163"/>
      <c r="U312" s="163"/>
      <c r="V312" s="88"/>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c r="AS312" s="163"/>
      <c r="AT312" s="163"/>
      <c r="AU312" s="163"/>
    </row>
    <row r="313" spans="1:47" ht="16.5" thickBot="1">
      <c r="A313" s="21"/>
      <c r="B313" s="124" t="s">
        <v>337</v>
      </c>
      <c r="C313" s="124"/>
      <c r="D313" s="124"/>
      <c r="E313" s="124"/>
      <c r="F313" s="124"/>
      <c r="G313" s="124"/>
      <c r="H313" s="124"/>
      <c r="I313" s="124"/>
      <c r="J313" s="124"/>
      <c r="K313" s="124"/>
      <c r="L313" s="124"/>
      <c r="M313" s="164"/>
      <c r="N313" s="164"/>
      <c r="O313" s="164"/>
      <c r="P313" s="164"/>
      <c r="Q313" s="124"/>
      <c r="R313" s="164"/>
      <c r="S313" s="164"/>
      <c r="T313" s="164"/>
      <c r="U313" s="164"/>
      <c r="V313" s="12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c r="A314" s="21"/>
      <c r="B314" s="88"/>
      <c r="C314" s="88"/>
      <c r="D314" s="88"/>
      <c r="E314" s="88"/>
      <c r="F314" s="88"/>
      <c r="G314" s="88"/>
      <c r="H314" s="88"/>
      <c r="I314" s="88"/>
      <c r="J314" s="88"/>
      <c r="K314" s="88"/>
      <c r="L314" s="88"/>
      <c r="M314" s="134"/>
      <c r="N314" s="134"/>
      <c r="O314" s="134"/>
      <c r="P314" s="134"/>
      <c r="Q314" s="88"/>
      <c r="R314" s="134"/>
      <c r="S314" s="134"/>
      <c r="T314" s="134"/>
      <c r="U314" s="134"/>
      <c r="V314" s="88"/>
      <c r="W314" s="134"/>
      <c r="X314" s="134"/>
      <c r="Y314" s="134"/>
      <c r="Z314" s="134"/>
      <c r="AA314" s="134"/>
      <c r="AB314" s="134"/>
      <c r="AC314" s="134"/>
      <c r="AD314" s="134"/>
      <c r="AE314" s="134"/>
      <c r="AF314" s="134"/>
      <c r="AG314" s="134"/>
      <c r="AH314" s="134"/>
      <c r="AI314" s="134"/>
      <c r="AJ314" s="134"/>
      <c r="AK314" s="134"/>
      <c r="AL314" s="134"/>
      <c r="AM314" s="161" t="str">
        <f>+$AM$13</f>
        <v>IFRS 17</v>
      </c>
      <c r="AN314" s="134"/>
      <c r="AO314" s="161" t="str">
        <f>+$AM$13</f>
        <v>IFRS 17</v>
      </c>
      <c r="AP314" s="134"/>
      <c r="AQ314" s="134"/>
      <c r="AR314" s="134"/>
      <c r="AS314" s="161" t="s">
        <v>601</v>
      </c>
      <c r="AT314" s="134"/>
      <c r="AU314" s="134"/>
    </row>
    <row r="315" spans="1:47" ht="25.5">
      <c r="A315" s="21"/>
      <c r="B315" s="349" t="s">
        <v>24</v>
      </c>
      <c r="C315" s="122" t="str">
        <f t="shared" ref="C315:AU315" si="42">C$14</f>
        <v>Q1-15
Underlying</v>
      </c>
      <c r="D315" s="122" t="str">
        <f t="shared" si="42"/>
        <v>Q2-15
Underlying</v>
      </c>
      <c r="E315" s="122" t="str">
        <f t="shared" si="42"/>
        <v>Q3-15
Underlying</v>
      </c>
      <c r="F315" s="122" t="str">
        <f t="shared" si="42"/>
        <v>Q4-15
Underlying</v>
      </c>
      <c r="G315" s="122" t="e">
        <f t="shared" si="42"/>
        <v>#REF!</v>
      </c>
      <c r="H315" s="122" t="str">
        <f t="shared" si="42"/>
        <v>Q1-16
Underlying</v>
      </c>
      <c r="I315" s="122" t="str">
        <f t="shared" si="42"/>
        <v>Q2-16
Underlying</v>
      </c>
      <c r="J315" s="122" t="str">
        <f t="shared" si="42"/>
        <v>Q3-16
Underlying</v>
      </c>
      <c r="K315" s="122" t="str">
        <f t="shared" si="42"/>
        <v>Q4-16
Underlying</v>
      </c>
      <c r="L315" s="122" t="e">
        <f t="shared" si="42"/>
        <v>#REF!</v>
      </c>
      <c r="M315" s="161" t="s">
        <v>539</v>
      </c>
      <c r="N315" s="161" t="s">
        <v>540</v>
      </c>
      <c r="O315" s="161" t="s">
        <v>541</v>
      </c>
      <c r="P315" s="161" t="s">
        <v>542</v>
      </c>
      <c r="Q315" s="122" t="s">
        <v>543</v>
      </c>
      <c r="R315" s="161" t="s">
        <v>544</v>
      </c>
      <c r="S315" s="161" t="s">
        <v>545</v>
      </c>
      <c r="T315" s="161" t="s">
        <v>546</v>
      </c>
      <c r="U315" s="161" t="s">
        <v>547</v>
      </c>
      <c r="V315" s="122" t="s">
        <v>548</v>
      </c>
      <c r="W315" s="161" t="s">
        <v>549</v>
      </c>
      <c r="X315" s="161" t="s">
        <v>550</v>
      </c>
      <c r="Y315" s="161" t="s">
        <v>551</v>
      </c>
      <c r="Z315" s="161" t="s">
        <v>552</v>
      </c>
      <c r="AA315" s="161" t="s">
        <v>553</v>
      </c>
      <c r="AB315" s="161" t="s">
        <v>554</v>
      </c>
      <c r="AC315" s="161" t="s">
        <v>555</v>
      </c>
      <c r="AD315" s="161" t="s">
        <v>556</v>
      </c>
      <c r="AE315" s="161" t="s">
        <v>557</v>
      </c>
      <c r="AF315" s="161" t="s">
        <v>558</v>
      </c>
      <c r="AG315" s="161" t="s">
        <v>559</v>
      </c>
      <c r="AH315" s="161" t="s">
        <v>560</v>
      </c>
      <c r="AI315" s="161" t="s">
        <v>561</v>
      </c>
      <c r="AJ315" s="161" t="s">
        <v>562</v>
      </c>
      <c r="AK315" s="161" t="s">
        <v>563</v>
      </c>
      <c r="AL315" s="161" t="s">
        <v>564</v>
      </c>
      <c r="AM315" s="161" t="str">
        <f t="shared" si="42"/>
        <v>Q1-22
Underlying</v>
      </c>
      <c r="AN315" s="161" t="s">
        <v>571</v>
      </c>
      <c r="AO315" s="161" t="str">
        <f t="shared" si="42"/>
        <v>Q2-22
Underlying</v>
      </c>
      <c r="AP315" s="161" t="s">
        <v>576</v>
      </c>
      <c r="AQ315" s="161" t="s">
        <v>607</v>
      </c>
      <c r="AR315" s="161" t="s">
        <v>608</v>
      </c>
      <c r="AS315" s="161" t="s">
        <v>614</v>
      </c>
      <c r="AT315" s="161" t="s">
        <v>612</v>
      </c>
      <c r="AU315" s="161" t="str">
        <f t="shared" si="42"/>
        <v>Q2-23
Underlying</v>
      </c>
    </row>
    <row r="316" spans="1:47">
      <c r="A316" s="21"/>
      <c r="B316" s="336"/>
      <c r="C316" s="88"/>
      <c r="D316" s="88"/>
      <c r="E316" s="88"/>
      <c r="F316" s="88"/>
      <c r="G316" s="88"/>
      <c r="H316" s="88"/>
      <c r="I316" s="88"/>
      <c r="J316" s="88"/>
      <c r="K316" s="88"/>
      <c r="L316" s="88"/>
      <c r="M316" s="134"/>
      <c r="N316" s="134"/>
      <c r="O316" s="134"/>
      <c r="P316" s="134"/>
      <c r="Q316" s="88"/>
      <c r="R316" s="134"/>
      <c r="S316" s="134"/>
      <c r="T316" s="134"/>
      <c r="U316" s="134"/>
      <c r="V316" s="88"/>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row>
    <row r="317" spans="1:47">
      <c r="A317" s="108" t="s">
        <v>338</v>
      </c>
      <c r="B317" s="344" t="s">
        <v>26</v>
      </c>
      <c r="C317" s="109">
        <v>677</v>
      </c>
      <c r="D317" s="109">
        <v>678</v>
      </c>
      <c r="E317" s="109">
        <v>388</v>
      </c>
      <c r="F317" s="109">
        <v>378</v>
      </c>
      <c r="G317" s="80">
        <f t="shared" ref="G317:G333" si="43">SUM(C317:F317)</f>
        <v>2121</v>
      </c>
      <c r="H317" s="109">
        <v>495.69</v>
      </c>
      <c r="I317" s="109">
        <v>558.16899999999998</v>
      </c>
      <c r="J317" s="109">
        <v>699.87900000000002</v>
      </c>
      <c r="K317" s="146">
        <v>530.58660299999997</v>
      </c>
      <c r="L317" s="80">
        <v>2284.324603</v>
      </c>
      <c r="M317" s="147">
        <v>690.14300000000003</v>
      </c>
      <c r="N317" s="147">
        <v>593.83799999999997</v>
      </c>
      <c r="O317" s="147">
        <v>532.54727875077197</v>
      </c>
      <c r="P317" s="147">
        <v>524.27599999999995</v>
      </c>
      <c r="Q317" s="80">
        <v>2340.804278750772</v>
      </c>
      <c r="R317" s="147">
        <v>532.59028148912228</v>
      </c>
      <c r="S317" s="147">
        <v>612.90239829194422</v>
      </c>
      <c r="T317" s="147">
        <v>446.92</v>
      </c>
      <c r="U317" s="147">
        <v>370.78799999999995</v>
      </c>
      <c r="V317" s="80">
        <v>1963.2006797810666</v>
      </c>
      <c r="W317" s="147">
        <v>529.94164999999998</v>
      </c>
      <c r="X317" s="147">
        <v>566.27338411533515</v>
      </c>
      <c r="Y317" s="147">
        <v>543.28300000000002</v>
      </c>
      <c r="Z317" s="147">
        <v>573.67399999999998</v>
      </c>
      <c r="AA317" s="80">
        <v>2213.172034115335</v>
      </c>
      <c r="AB317" s="147">
        <v>602.65449340372561</v>
      </c>
      <c r="AC317" s="147">
        <v>779.99749399999996</v>
      </c>
      <c r="AD317" s="147">
        <v>678.192317</v>
      </c>
      <c r="AE317" s="147">
        <v>544.89186359627445</v>
      </c>
      <c r="AF317" s="80">
        <v>2605.7361680000004</v>
      </c>
      <c r="AG317" s="147">
        <v>707.66200000000003</v>
      </c>
      <c r="AH317" s="147">
        <v>616.0757430000001</v>
      </c>
      <c r="AI317" s="147">
        <v>551.50793299991096</v>
      </c>
      <c r="AJ317" s="147">
        <v>501.12006363193825</v>
      </c>
      <c r="AK317" s="80">
        <v>2376.365739631849</v>
      </c>
      <c r="AL317" s="147">
        <v>687.95417661099998</v>
      </c>
      <c r="AM317" s="147">
        <v>687.95417661099998</v>
      </c>
      <c r="AN317" s="147">
        <v>813.9529888068331</v>
      </c>
      <c r="AO317" s="147">
        <v>813.95298880683299</v>
      </c>
      <c r="AP317" s="147">
        <v>520.31537405151482</v>
      </c>
      <c r="AQ317" s="147">
        <v>611.98564366891867</v>
      </c>
      <c r="AR317" s="80">
        <v>2634.2081831382666</v>
      </c>
      <c r="AS317" s="80">
        <v>2634.2081831382666</v>
      </c>
      <c r="AT317" s="147">
        <v>941.01044111470037</v>
      </c>
      <c r="AU317" s="147">
        <v>774.41807544046219</v>
      </c>
    </row>
    <row r="318" spans="1:47">
      <c r="A318" s="110" t="s">
        <v>339</v>
      </c>
      <c r="B318" s="345" t="s">
        <v>340</v>
      </c>
      <c r="C318" s="111">
        <v>10</v>
      </c>
      <c r="D318" s="111">
        <v>57</v>
      </c>
      <c r="E318" s="111">
        <v>14</v>
      </c>
      <c r="F318" s="111">
        <v>-53</v>
      </c>
      <c r="G318" s="81">
        <f t="shared" si="43"/>
        <v>28</v>
      </c>
      <c r="H318" s="111">
        <v>0</v>
      </c>
      <c r="I318" s="111">
        <v>0</v>
      </c>
      <c r="J318" s="111">
        <v>0</v>
      </c>
      <c r="K318" s="148">
        <v>0</v>
      </c>
      <c r="L318" s="81">
        <v>0</v>
      </c>
      <c r="M318" s="149">
        <v>0</v>
      </c>
      <c r="N318" s="149">
        <v>0</v>
      </c>
      <c r="O318" s="149">
        <v>0</v>
      </c>
      <c r="P318" s="149">
        <v>0</v>
      </c>
      <c r="Q318" s="81">
        <v>0</v>
      </c>
      <c r="R318" s="149">
        <v>0</v>
      </c>
      <c r="S318" s="149">
        <v>0</v>
      </c>
      <c r="T318" s="149">
        <v>0</v>
      </c>
      <c r="U318" s="149">
        <v>0</v>
      </c>
      <c r="V318" s="81">
        <v>0</v>
      </c>
      <c r="W318" s="149">
        <v>0</v>
      </c>
      <c r="X318" s="149">
        <v>0</v>
      </c>
      <c r="Y318" s="149">
        <v>0</v>
      </c>
      <c r="Z318" s="149">
        <v>0</v>
      </c>
      <c r="AA318" s="81">
        <v>0</v>
      </c>
      <c r="AB318" s="149">
        <v>0</v>
      </c>
      <c r="AC318" s="149">
        <v>0</v>
      </c>
      <c r="AD318" s="149">
        <v>0</v>
      </c>
      <c r="AE318" s="149">
        <v>0</v>
      </c>
      <c r="AF318" s="81">
        <v>0</v>
      </c>
      <c r="AG318" s="149">
        <v>0</v>
      </c>
      <c r="AH318" s="149">
        <v>0</v>
      </c>
      <c r="AI318" s="149">
        <v>0</v>
      </c>
      <c r="AJ318" s="149">
        <v>0</v>
      </c>
      <c r="AK318" s="81">
        <v>0</v>
      </c>
      <c r="AL318" s="149">
        <v>0</v>
      </c>
      <c r="AM318" s="149">
        <v>0</v>
      </c>
      <c r="AN318" s="149">
        <v>0</v>
      </c>
      <c r="AO318" s="149">
        <v>0</v>
      </c>
      <c r="AP318" s="149">
        <v>0</v>
      </c>
      <c r="AQ318" s="149">
        <v>0</v>
      </c>
      <c r="AR318" s="81">
        <v>0</v>
      </c>
      <c r="AS318" s="81">
        <v>0</v>
      </c>
      <c r="AT318" s="149">
        <v>0</v>
      </c>
      <c r="AU318" s="149">
        <v>0</v>
      </c>
    </row>
    <row r="319" spans="1:47">
      <c r="A319" s="21" t="s">
        <v>341</v>
      </c>
      <c r="B319" s="338" t="s">
        <v>28</v>
      </c>
      <c r="C319" s="101">
        <v>-445</v>
      </c>
      <c r="D319" s="101">
        <v>-354</v>
      </c>
      <c r="E319" s="101">
        <v>-353</v>
      </c>
      <c r="F319" s="101">
        <v>-450</v>
      </c>
      <c r="G319" s="106">
        <f t="shared" si="43"/>
        <v>-1602</v>
      </c>
      <c r="H319" s="95">
        <v>-474.149</v>
      </c>
      <c r="I319" s="95">
        <v>-383.2</v>
      </c>
      <c r="J319" s="95">
        <v>-358.37599999999998</v>
      </c>
      <c r="K319" s="95">
        <v>-394.26600000000002</v>
      </c>
      <c r="L319" s="96">
        <v>-1609.991</v>
      </c>
      <c r="M319" s="95">
        <v>-496.10500000000002</v>
      </c>
      <c r="N319" s="95">
        <v>-373.34699999999998</v>
      </c>
      <c r="O319" s="95">
        <v>-369.25099999999998</v>
      </c>
      <c r="P319" s="95">
        <v>-418.07900000000001</v>
      </c>
      <c r="Q319" s="96">
        <v>-1656.7819999999999</v>
      </c>
      <c r="R319" s="95">
        <v>-483.51800000000003</v>
      </c>
      <c r="S319" s="95">
        <v>-393.161</v>
      </c>
      <c r="T319" s="95">
        <v>-378.71</v>
      </c>
      <c r="U319" s="95">
        <v>-404.28199999999998</v>
      </c>
      <c r="V319" s="96">
        <v>-1659.671</v>
      </c>
      <c r="W319" s="95">
        <v>-524.28800000000001</v>
      </c>
      <c r="X319" s="95">
        <v>-377.83100000000002</v>
      </c>
      <c r="Y319" s="95">
        <v>-384.91399999999999</v>
      </c>
      <c r="Z319" s="95">
        <v>-407.63099999999997</v>
      </c>
      <c r="AA319" s="96">
        <v>-1694.664</v>
      </c>
      <c r="AB319" s="95">
        <v>-525.54999999999995</v>
      </c>
      <c r="AC319" s="95">
        <v>-403.57100000000003</v>
      </c>
      <c r="AD319" s="95">
        <v>-378.75299999999999</v>
      </c>
      <c r="AE319" s="95">
        <v>-418.30700000000002</v>
      </c>
      <c r="AF319" s="96">
        <v>-1726.181</v>
      </c>
      <c r="AG319" s="95">
        <v>-594.14300000000003</v>
      </c>
      <c r="AH319" s="95">
        <v>-400.86</v>
      </c>
      <c r="AI319" s="95">
        <v>-403.2</v>
      </c>
      <c r="AJ319" s="95">
        <v>-447.3</v>
      </c>
      <c r="AK319" s="96">
        <v>-1845.5029999999999</v>
      </c>
      <c r="AL319" s="95">
        <v>-681.39800000000002</v>
      </c>
      <c r="AM319" s="95">
        <v>-681.39800000000002</v>
      </c>
      <c r="AN319" s="95">
        <v>-430.505</v>
      </c>
      <c r="AO319" s="95">
        <v>-430.505</v>
      </c>
      <c r="AP319" s="95">
        <v>-449.29199999999997</v>
      </c>
      <c r="AQ319" s="95">
        <v>-458.56799999999998</v>
      </c>
      <c r="AR319" s="96">
        <v>-2019.7629999999999</v>
      </c>
      <c r="AS319" s="96">
        <v>-2019.7629999999999</v>
      </c>
      <c r="AT319" s="95">
        <v>-685.83900000000006</v>
      </c>
      <c r="AU319" s="95">
        <v>-473.52300000000002</v>
      </c>
    </row>
    <row r="320" spans="1:47">
      <c r="A320" s="97" t="s">
        <v>342</v>
      </c>
      <c r="B320" s="339" t="s">
        <v>30</v>
      </c>
      <c r="C320" s="98"/>
      <c r="D320" s="98"/>
      <c r="E320" s="98"/>
      <c r="F320" s="99"/>
      <c r="G320" s="100"/>
      <c r="H320" s="99">
        <v>0</v>
      </c>
      <c r="I320" s="99">
        <v>0</v>
      </c>
      <c r="J320" s="99">
        <v>0</v>
      </c>
      <c r="K320" s="99">
        <v>0</v>
      </c>
      <c r="L320" s="100">
        <v>0</v>
      </c>
      <c r="M320" s="99">
        <v>-100.02000000000001</v>
      </c>
      <c r="N320" s="99">
        <v>0</v>
      </c>
      <c r="O320" s="99">
        <v>0</v>
      </c>
      <c r="P320" s="99">
        <v>0</v>
      </c>
      <c r="Q320" s="100">
        <v>-100.02000000000001</v>
      </c>
      <c r="R320" s="99">
        <v>-106.20670856841988</v>
      </c>
      <c r="S320" s="99">
        <v>-2.1496124616431431</v>
      </c>
      <c r="T320" s="99">
        <v>0</v>
      </c>
      <c r="U320" s="99">
        <v>0</v>
      </c>
      <c r="V320" s="100">
        <v>-108.35632103006303</v>
      </c>
      <c r="W320" s="99">
        <v>-124.9521164623317</v>
      </c>
      <c r="X320" s="99">
        <v>8.9219670531117004</v>
      </c>
      <c r="Y320" s="99">
        <v>0</v>
      </c>
      <c r="Z320" s="99">
        <v>0</v>
      </c>
      <c r="AA320" s="100">
        <v>-116.03014940922</v>
      </c>
      <c r="AB320" s="99">
        <v>-122.79042100043799</v>
      </c>
      <c r="AC320" s="99">
        <v>-38.313560828860517</v>
      </c>
      <c r="AD320" s="99">
        <v>0</v>
      </c>
      <c r="AE320" s="99">
        <v>0</v>
      </c>
      <c r="AF320" s="100">
        <v>-161.1039818292985</v>
      </c>
      <c r="AG320" s="99">
        <v>-182.40763455866067</v>
      </c>
      <c r="AH320" s="99">
        <v>1.2879053484197982</v>
      </c>
      <c r="AI320" s="99">
        <v>0</v>
      </c>
      <c r="AJ320" s="99">
        <v>0</v>
      </c>
      <c r="AK320" s="100">
        <v>-181.11972921024088</v>
      </c>
      <c r="AL320" s="99">
        <v>-257.00121079208799</v>
      </c>
      <c r="AM320" s="99">
        <v>-257.00121079208799</v>
      </c>
      <c r="AN320" s="99">
        <v>10.832641784986976</v>
      </c>
      <c r="AO320" s="99">
        <v>10.832641784986976</v>
      </c>
      <c r="AP320" s="99">
        <v>0</v>
      </c>
      <c r="AQ320" s="99">
        <v>0</v>
      </c>
      <c r="AR320" s="100">
        <v>-246.16856900710101</v>
      </c>
      <c r="AS320" s="100">
        <v>-246.16856900710101</v>
      </c>
      <c r="AT320" s="99">
        <v>-174.58025140539115</v>
      </c>
      <c r="AU320" s="99">
        <v>-2.0515902342900461</v>
      </c>
    </row>
    <row r="321" spans="1:47">
      <c r="A321" s="21" t="s">
        <v>343</v>
      </c>
      <c r="B321" s="337" t="s">
        <v>32</v>
      </c>
      <c r="C321" s="63">
        <v>232</v>
      </c>
      <c r="D321" s="63">
        <v>324</v>
      </c>
      <c r="E321" s="63">
        <v>35</v>
      </c>
      <c r="F321" s="63">
        <v>-72</v>
      </c>
      <c r="G321" s="64">
        <f t="shared" si="43"/>
        <v>519</v>
      </c>
      <c r="H321" s="63">
        <v>21.540999999999997</v>
      </c>
      <c r="I321" s="63">
        <v>174.96899999999999</v>
      </c>
      <c r="J321" s="77">
        <v>341.50299999999999</v>
      </c>
      <c r="K321" s="77">
        <v>136.32060299999998</v>
      </c>
      <c r="L321" s="64">
        <v>674.33360300000004</v>
      </c>
      <c r="M321" s="142">
        <v>194.03800000000001</v>
      </c>
      <c r="N321" s="142">
        <v>220.49100000000001</v>
      </c>
      <c r="O321" s="142">
        <v>163.29627875077202</v>
      </c>
      <c r="P321" s="142">
        <v>106.197</v>
      </c>
      <c r="Q321" s="64">
        <v>684.0222787507721</v>
      </c>
      <c r="R321" s="142">
        <v>49.072281489122361</v>
      </c>
      <c r="S321" s="142">
        <v>219.74139829194428</v>
      </c>
      <c r="T321" s="142">
        <v>68.209999999999994</v>
      </c>
      <c r="U321" s="142">
        <v>-33.494</v>
      </c>
      <c r="V321" s="64">
        <v>303.52967978106665</v>
      </c>
      <c r="W321" s="142">
        <v>5.653649999999999</v>
      </c>
      <c r="X321" s="142">
        <v>188.44238411533519</v>
      </c>
      <c r="Y321" s="142">
        <v>158.369</v>
      </c>
      <c r="Z321" s="142">
        <v>166.04300000000001</v>
      </c>
      <c r="AA321" s="64">
        <v>518.50803411533514</v>
      </c>
      <c r="AB321" s="142">
        <v>77.104493403725527</v>
      </c>
      <c r="AC321" s="142">
        <v>376.42649399999999</v>
      </c>
      <c r="AD321" s="142">
        <v>299.43931700000002</v>
      </c>
      <c r="AE321" s="142">
        <v>126.58486359627449</v>
      </c>
      <c r="AF321" s="64">
        <v>879.55516799999998</v>
      </c>
      <c r="AG321" s="142">
        <v>113.51899999999999</v>
      </c>
      <c r="AH321" s="142">
        <v>215.215743</v>
      </c>
      <c r="AI321" s="142">
        <v>148.30793299991092</v>
      </c>
      <c r="AJ321" s="142">
        <v>53.820063631938226</v>
      </c>
      <c r="AK321" s="64">
        <v>530.86273963184919</v>
      </c>
      <c r="AL321" s="142">
        <v>6.5561766110000015</v>
      </c>
      <c r="AM321" s="142">
        <v>6.5561766110000015</v>
      </c>
      <c r="AN321" s="142">
        <v>383.44798880683311</v>
      </c>
      <c r="AO321" s="142">
        <v>383.44798880683311</v>
      </c>
      <c r="AP321" s="142">
        <v>71.023374051514878</v>
      </c>
      <c r="AQ321" s="142">
        <v>153.41764366891869</v>
      </c>
      <c r="AR321" s="64">
        <v>614.44518313826666</v>
      </c>
      <c r="AS321" s="64">
        <v>614.44518313826666</v>
      </c>
      <c r="AT321" s="142">
        <v>255.17144111470031</v>
      </c>
      <c r="AU321" s="142">
        <v>300.89507544046216</v>
      </c>
    </row>
    <row r="322" spans="1:47">
      <c r="A322" s="21" t="s">
        <v>344</v>
      </c>
      <c r="B322" s="338" t="s">
        <v>34</v>
      </c>
      <c r="C322" s="101">
        <v>-2</v>
      </c>
      <c r="D322" s="101">
        <v>-33</v>
      </c>
      <c r="E322" s="101">
        <v>1</v>
      </c>
      <c r="F322" s="101">
        <v>-42</v>
      </c>
      <c r="G322" s="106">
        <f t="shared" si="43"/>
        <v>-76</v>
      </c>
      <c r="H322" s="95">
        <v>-10.458</v>
      </c>
      <c r="I322" s="95">
        <v>-30.5</v>
      </c>
      <c r="J322" s="95">
        <v>11.290999999999997</v>
      </c>
      <c r="K322" s="95">
        <v>-15.683</v>
      </c>
      <c r="L322" s="96">
        <v>-45.35</v>
      </c>
      <c r="M322" s="95">
        <v>-6.2740000000000009</v>
      </c>
      <c r="N322" s="95">
        <v>-7.3810000000000002</v>
      </c>
      <c r="O322" s="95">
        <v>-36.923000000000002</v>
      </c>
      <c r="P322" s="95">
        <v>-7.827</v>
      </c>
      <c r="Q322" s="96">
        <v>-58.405000000000001</v>
      </c>
      <c r="R322" s="95">
        <v>-10.013999999999999</v>
      </c>
      <c r="S322" s="95">
        <v>-5.2610000000000001</v>
      </c>
      <c r="T322" s="95">
        <v>-16.093</v>
      </c>
      <c r="U322" s="95">
        <v>9.5180000000000007</v>
      </c>
      <c r="V322" s="96">
        <v>-21.85</v>
      </c>
      <c r="W322" s="95">
        <v>8.3260000000000005</v>
      </c>
      <c r="X322" s="95">
        <v>-28.215</v>
      </c>
      <c r="Y322" s="95">
        <v>-7.4850000000000003</v>
      </c>
      <c r="Z322" s="95">
        <v>3.7160000000000002</v>
      </c>
      <c r="AA322" s="96">
        <v>-23.658000000000001</v>
      </c>
      <c r="AB322" s="95">
        <v>-19.504999999999999</v>
      </c>
      <c r="AC322" s="95">
        <v>-26.477</v>
      </c>
      <c r="AD322" s="95">
        <v>5.1239999999999997</v>
      </c>
      <c r="AE322" s="95">
        <v>13.638999999999999</v>
      </c>
      <c r="AF322" s="96">
        <v>-27.219000000000001</v>
      </c>
      <c r="AG322" s="95">
        <v>13.35</v>
      </c>
      <c r="AH322" s="95">
        <v>4.7380000000000004</v>
      </c>
      <c r="AI322" s="95">
        <v>-1.4330000000000001</v>
      </c>
      <c r="AJ322" s="95">
        <v>10.382999999999999</v>
      </c>
      <c r="AK322" s="96">
        <v>27.038</v>
      </c>
      <c r="AL322" s="95">
        <v>3.9209999999999998</v>
      </c>
      <c r="AM322" s="95">
        <v>3.9209999999999998</v>
      </c>
      <c r="AN322" s="95">
        <v>3.4</v>
      </c>
      <c r="AO322" s="95">
        <v>3.4</v>
      </c>
      <c r="AP322" s="95">
        <v>39.406999999999996</v>
      </c>
      <c r="AQ322" s="95">
        <v>16.855</v>
      </c>
      <c r="AR322" s="96">
        <v>63.582999999999998</v>
      </c>
      <c r="AS322" s="96">
        <v>63.582999999999998</v>
      </c>
      <c r="AT322" s="95">
        <v>-13.09</v>
      </c>
      <c r="AU322" s="95">
        <v>41.829000000000001</v>
      </c>
    </row>
    <row r="323" spans="1:47">
      <c r="A323" s="97" t="s">
        <v>345</v>
      </c>
      <c r="B323" s="339" t="s">
        <v>36</v>
      </c>
      <c r="C323" s="98"/>
      <c r="D323" s="98"/>
      <c r="E323" s="98"/>
      <c r="F323" s="99"/>
      <c r="G323" s="100"/>
      <c r="H323" s="99">
        <v>0</v>
      </c>
      <c r="I323" s="99">
        <v>-25</v>
      </c>
      <c r="J323" s="99">
        <v>-25</v>
      </c>
      <c r="K323" s="99">
        <v>0</v>
      </c>
      <c r="L323" s="100">
        <v>-50</v>
      </c>
      <c r="M323" s="99">
        <v>-20</v>
      </c>
      <c r="N323" s="99">
        <v>0</v>
      </c>
      <c r="O323" s="99">
        <v>-37.5</v>
      </c>
      <c r="P323" s="99">
        <v>0</v>
      </c>
      <c r="Q323" s="100">
        <v>-57.5</v>
      </c>
      <c r="R323" s="99">
        <v>0</v>
      </c>
      <c r="S323" s="99">
        <v>0</v>
      </c>
      <c r="T323" s="99">
        <v>0</v>
      </c>
      <c r="U323" s="99">
        <v>0</v>
      </c>
      <c r="V323" s="100">
        <v>0</v>
      </c>
      <c r="W323" s="99">
        <v>0</v>
      </c>
      <c r="X323" s="99">
        <v>0</v>
      </c>
      <c r="Y323" s="99">
        <v>0</v>
      </c>
      <c r="Z323" s="99">
        <v>0</v>
      </c>
      <c r="AA323" s="100">
        <v>0</v>
      </c>
      <c r="AB323" s="99">
        <v>0</v>
      </c>
      <c r="AC323" s="99">
        <v>0</v>
      </c>
      <c r="AD323" s="99">
        <v>0</v>
      </c>
      <c r="AE323" s="99">
        <v>0</v>
      </c>
      <c r="AF323" s="100">
        <v>0</v>
      </c>
      <c r="AG323" s="99">
        <v>0</v>
      </c>
      <c r="AH323" s="99">
        <v>0</v>
      </c>
      <c r="AI323" s="99">
        <v>0</v>
      </c>
      <c r="AJ323" s="99">
        <v>0</v>
      </c>
      <c r="AK323" s="100">
        <v>0</v>
      </c>
      <c r="AL323" s="99">
        <v>0</v>
      </c>
      <c r="AM323" s="99">
        <v>0</v>
      </c>
      <c r="AN323" s="99">
        <v>0</v>
      </c>
      <c r="AO323" s="99">
        <v>0</v>
      </c>
      <c r="AP323" s="99">
        <v>0</v>
      </c>
      <c r="AQ323" s="99">
        <v>0</v>
      </c>
      <c r="AR323" s="100">
        <v>0</v>
      </c>
      <c r="AS323" s="100">
        <v>0</v>
      </c>
      <c r="AT323" s="99">
        <v>0</v>
      </c>
      <c r="AU323" s="99">
        <v>0</v>
      </c>
    </row>
    <row r="324" spans="1:47">
      <c r="A324" s="21" t="s">
        <v>346</v>
      </c>
      <c r="B324" s="338" t="s">
        <v>38</v>
      </c>
      <c r="C324" s="101">
        <v>0</v>
      </c>
      <c r="D324" s="101">
        <v>0</v>
      </c>
      <c r="E324" s="101">
        <v>0</v>
      </c>
      <c r="F324" s="101">
        <v>0</v>
      </c>
      <c r="G324" s="106">
        <f t="shared" si="43"/>
        <v>0</v>
      </c>
      <c r="H324" s="101">
        <v>0</v>
      </c>
      <c r="I324" s="101">
        <v>0</v>
      </c>
      <c r="J324" s="75">
        <v>0</v>
      </c>
      <c r="K324" s="75">
        <v>0</v>
      </c>
      <c r="L324" s="106">
        <v>0</v>
      </c>
      <c r="M324" s="139">
        <v>0</v>
      </c>
      <c r="N324" s="139">
        <v>0</v>
      </c>
      <c r="O324" s="139">
        <v>0</v>
      </c>
      <c r="P324" s="139">
        <v>0</v>
      </c>
      <c r="Q324" s="106">
        <v>0</v>
      </c>
      <c r="R324" s="139">
        <v>0</v>
      </c>
      <c r="S324" s="139">
        <v>0</v>
      </c>
      <c r="T324" s="139">
        <v>0</v>
      </c>
      <c r="U324" s="139">
        <v>0</v>
      </c>
      <c r="V324" s="106">
        <v>0</v>
      </c>
      <c r="W324" s="139">
        <v>0</v>
      </c>
      <c r="X324" s="139">
        <v>0</v>
      </c>
      <c r="Y324" s="139">
        <v>0</v>
      </c>
      <c r="Z324" s="139">
        <v>0</v>
      </c>
      <c r="AA324" s="106">
        <v>0</v>
      </c>
      <c r="AB324" s="139">
        <v>0</v>
      </c>
      <c r="AC324" s="139">
        <v>0</v>
      </c>
      <c r="AD324" s="139">
        <v>0</v>
      </c>
      <c r="AE324" s="139">
        <v>0</v>
      </c>
      <c r="AF324" s="106">
        <v>0</v>
      </c>
      <c r="AG324" s="139">
        <v>0</v>
      </c>
      <c r="AH324" s="139">
        <v>0</v>
      </c>
      <c r="AI324" s="139">
        <v>0</v>
      </c>
      <c r="AJ324" s="139">
        <v>0</v>
      </c>
      <c r="AK324" s="106">
        <v>0</v>
      </c>
      <c r="AL324" s="139">
        <v>0</v>
      </c>
      <c r="AM324" s="139">
        <v>0</v>
      </c>
      <c r="AN324" s="139">
        <v>0</v>
      </c>
      <c r="AO324" s="139">
        <v>0</v>
      </c>
      <c r="AP324" s="139">
        <v>0</v>
      </c>
      <c r="AQ324" s="139">
        <v>0</v>
      </c>
      <c r="AR324" s="106">
        <v>0</v>
      </c>
      <c r="AS324" s="106">
        <v>0</v>
      </c>
      <c r="AT324" s="139">
        <v>0</v>
      </c>
      <c r="AU324" s="139">
        <v>0</v>
      </c>
    </row>
    <row r="325" spans="1:47">
      <c r="A325" s="21" t="s">
        <v>347</v>
      </c>
      <c r="B325" s="338" t="s">
        <v>40</v>
      </c>
      <c r="C325" s="101">
        <v>0</v>
      </c>
      <c r="D325" s="101">
        <v>0</v>
      </c>
      <c r="E325" s="101">
        <v>0</v>
      </c>
      <c r="F325" s="101">
        <v>0</v>
      </c>
      <c r="G325" s="106">
        <f t="shared" si="43"/>
        <v>0</v>
      </c>
      <c r="H325" s="101">
        <v>0</v>
      </c>
      <c r="I325" s="101">
        <v>0.26500000000000001</v>
      </c>
      <c r="J325" s="75">
        <v>-3.3000000000000002E-2</v>
      </c>
      <c r="K325" s="75">
        <v>2.7E-2</v>
      </c>
      <c r="L325" s="106">
        <v>0.25900000000000001</v>
      </c>
      <c r="M325" s="139">
        <v>0</v>
      </c>
      <c r="N325" s="139">
        <v>0</v>
      </c>
      <c r="O325" s="139">
        <v>0</v>
      </c>
      <c r="P325" s="139">
        <v>0.182</v>
      </c>
      <c r="Q325" s="106">
        <v>0.182</v>
      </c>
      <c r="R325" s="139">
        <v>0</v>
      </c>
      <c r="S325" s="139">
        <v>0</v>
      </c>
      <c r="T325" s="139">
        <v>0</v>
      </c>
      <c r="U325" s="139">
        <v>0</v>
      </c>
      <c r="V325" s="106">
        <v>0</v>
      </c>
      <c r="W325" s="139">
        <v>1.853</v>
      </c>
      <c r="X325" s="139">
        <v>6.0000000000000001E-3</v>
      </c>
      <c r="Y325" s="139">
        <v>7.6999999999999999E-2</v>
      </c>
      <c r="Z325" s="139">
        <v>0</v>
      </c>
      <c r="AA325" s="106">
        <v>1.9359999999999999</v>
      </c>
      <c r="AB325" s="139">
        <v>7.0000000000000001E-3</v>
      </c>
      <c r="AC325" s="139">
        <v>4.0000000000000001E-3</v>
      </c>
      <c r="AD325" s="139">
        <v>0</v>
      </c>
      <c r="AE325" s="139">
        <v>-1.0999999999999999E-2</v>
      </c>
      <c r="AF325" s="106">
        <v>0</v>
      </c>
      <c r="AG325" s="139">
        <v>6.8000000000000005E-2</v>
      </c>
      <c r="AH325" s="139">
        <v>3.0000000000000001E-3</v>
      </c>
      <c r="AI325" s="139">
        <v>0</v>
      </c>
      <c r="AJ325" s="139">
        <v>0.19500000000000001</v>
      </c>
      <c r="AK325" s="106">
        <v>0.26600000000000001</v>
      </c>
      <c r="AL325" s="139">
        <v>0</v>
      </c>
      <c r="AM325" s="139">
        <v>0</v>
      </c>
      <c r="AN325" s="139">
        <v>0</v>
      </c>
      <c r="AO325" s="139">
        <v>0</v>
      </c>
      <c r="AP325" s="139">
        <v>0</v>
      </c>
      <c r="AQ325" s="139">
        <v>0</v>
      </c>
      <c r="AR325" s="106">
        <v>0</v>
      </c>
      <c r="AS325" s="106">
        <v>0</v>
      </c>
      <c r="AT325" s="139">
        <v>0</v>
      </c>
      <c r="AU325" s="139">
        <v>0</v>
      </c>
    </row>
    <row r="326" spans="1:47">
      <c r="A326" s="21" t="s">
        <v>348</v>
      </c>
      <c r="B326" s="338" t="s">
        <v>42</v>
      </c>
      <c r="C326" s="101">
        <v>0</v>
      </c>
      <c r="D326" s="101">
        <v>0</v>
      </c>
      <c r="E326" s="101">
        <v>0</v>
      </c>
      <c r="F326" s="101">
        <v>0</v>
      </c>
      <c r="G326" s="106">
        <f t="shared" si="43"/>
        <v>0</v>
      </c>
      <c r="H326" s="101">
        <v>0</v>
      </c>
      <c r="I326" s="101">
        <v>0</v>
      </c>
      <c r="J326" s="75">
        <v>0</v>
      </c>
      <c r="K326" s="75">
        <v>0</v>
      </c>
      <c r="L326" s="106">
        <v>0</v>
      </c>
      <c r="M326" s="139">
        <v>0</v>
      </c>
      <c r="N326" s="139">
        <v>0</v>
      </c>
      <c r="O326" s="139">
        <v>0</v>
      </c>
      <c r="P326" s="139">
        <v>0</v>
      </c>
      <c r="Q326" s="106">
        <v>0</v>
      </c>
      <c r="R326" s="139">
        <v>0</v>
      </c>
      <c r="S326" s="139">
        <v>0</v>
      </c>
      <c r="T326" s="139">
        <v>0</v>
      </c>
      <c r="U326" s="139">
        <v>0</v>
      </c>
      <c r="V326" s="106">
        <v>0</v>
      </c>
      <c r="W326" s="139">
        <v>0</v>
      </c>
      <c r="X326" s="139">
        <v>0</v>
      </c>
      <c r="Y326" s="139">
        <v>0</v>
      </c>
      <c r="Z326" s="139">
        <v>0</v>
      </c>
      <c r="AA326" s="106">
        <v>0</v>
      </c>
      <c r="AB326" s="139">
        <v>0</v>
      </c>
      <c r="AC326" s="139">
        <v>0</v>
      </c>
      <c r="AD326" s="139">
        <v>0</v>
      </c>
      <c r="AE326" s="139">
        <v>0</v>
      </c>
      <c r="AF326" s="106">
        <v>0</v>
      </c>
      <c r="AG326" s="139">
        <v>0</v>
      </c>
      <c r="AH326" s="139">
        <v>0</v>
      </c>
      <c r="AI326" s="139">
        <v>0</v>
      </c>
      <c r="AJ326" s="139">
        <v>0</v>
      </c>
      <c r="AK326" s="106">
        <v>0</v>
      </c>
      <c r="AL326" s="139">
        <v>0</v>
      </c>
      <c r="AM326" s="139">
        <v>0</v>
      </c>
      <c r="AN326" s="139">
        <v>0</v>
      </c>
      <c r="AO326" s="139">
        <v>0</v>
      </c>
      <c r="AP326" s="139">
        <v>0</v>
      </c>
      <c r="AQ326" s="139">
        <v>0</v>
      </c>
      <c r="AR326" s="106">
        <v>0</v>
      </c>
      <c r="AS326" s="106">
        <v>0</v>
      </c>
      <c r="AT326" s="139">
        <v>0</v>
      </c>
      <c r="AU326" s="139">
        <v>0</v>
      </c>
    </row>
    <row r="327" spans="1:47">
      <c r="A327" s="21" t="s">
        <v>349</v>
      </c>
      <c r="B327" s="337" t="s">
        <v>44</v>
      </c>
      <c r="C327" s="63">
        <v>230</v>
      </c>
      <c r="D327" s="63">
        <v>291</v>
      </c>
      <c r="E327" s="63">
        <v>36</v>
      </c>
      <c r="F327" s="63">
        <v>-114</v>
      </c>
      <c r="G327" s="64">
        <f t="shared" si="43"/>
        <v>443</v>
      </c>
      <c r="H327" s="63">
        <v>11.082999999999998</v>
      </c>
      <c r="I327" s="63">
        <v>144.73400000000001</v>
      </c>
      <c r="J327" s="77">
        <v>352.76100000000002</v>
      </c>
      <c r="K327" s="77">
        <v>120.664603</v>
      </c>
      <c r="L327" s="64">
        <v>629.24260300000003</v>
      </c>
      <c r="M327" s="142">
        <v>187.76400000000001</v>
      </c>
      <c r="N327" s="142">
        <v>213.11</v>
      </c>
      <c r="O327" s="142">
        <v>126.373278750772</v>
      </c>
      <c r="P327" s="142">
        <v>98.552000000000007</v>
      </c>
      <c r="Q327" s="64">
        <v>625.79927875077192</v>
      </c>
      <c r="R327" s="142">
        <v>39.058281489122365</v>
      </c>
      <c r="S327" s="142">
        <v>214.48039829194428</v>
      </c>
      <c r="T327" s="142">
        <v>52.117000000000004</v>
      </c>
      <c r="U327" s="142">
        <v>-23.975999999999999</v>
      </c>
      <c r="V327" s="64">
        <v>281.67967978106662</v>
      </c>
      <c r="W327" s="142">
        <v>15.832650000000001</v>
      </c>
      <c r="X327" s="142">
        <v>160.23338411533518</v>
      </c>
      <c r="Y327" s="142">
        <v>150.96099999999998</v>
      </c>
      <c r="Z327" s="142">
        <v>169.75899999999999</v>
      </c>
      <c r="AA327" s="64">
        <v>496.78603411533521</v>
      </c>
      <c r="AB327" s="142">
        <v>57.606493403725523</v>
      </c>
      <c r="AC327" s="142">
        <v>349.95349400000003</v>
      </c>
      <c r="AD327" s="142">
        <v>304.56331699999998</v>
      </c>
      <c r="AE327" s="142">
        <v>140.21286359627447</v>
      </c>
      <c r="AF327" s="64">
        <v>852.33616800000004</v>
      </c>
      <c r="AG327" s="142">
        <v>126.93699999999998</v>
      </c>
      <c r="AH327" s="142">
        <v>219.95674299999999</v>
      </c>
      <c r="AI327" s="142">
        <v>146.87493299991092</v>
      </c>
      <c r="AJ327" s="142">
        <v>64.398063631938228</v>
      </c>
      <c r="AK327" s="64">
        <v>558.16673963184917</v>
      </c>
      <c r="AL327" s="142">
        <v>10.477176611000004</v>
      </c>
      <c r="AM327" s="142">
        <v>10.477176611000004</v>
      </c>
      <c r="AN327" s="142">
        <v>386.84798880683309</v>
      </c>
      <c r="AO327" s="142">
        <v>386.84798880683314</v>
      </c>
      <c r="AP327" s="142">
        <v>110.43037405151489</v>
      </c>
      <c r="AQ327" s="142">
        <v>170.27264366891868</v>
      </c>
      <c r="AR327" s="64">
        <v>678.02818313826663</v>
      </c>
      <c r="AS327" s="64">
        <v>678.02818313826663</v>
      </c>
      <c r="AT327" s="142">
        <v>242.08144111470031</v>
      </c>
      <c r="AU327" s="142">
        <v>342.72407544046217</v>
      </c>
    </row>
    <row r="328" spans="1:47">
      <c r="A328" s="21" t="s">
        <v>350</v>
      </c>
      <c r="B328" s="338" t="s">
        <v>46</v>
      </c>
      <c r="C328" s="101">
        <v>-90</v>
      </c>
      <c r="D328" s="101">
        <v>-91</v>
      </c>
      <c r="E328" s="101">
        <v>-16</v>
      </c>
      <c r="F328" s="101">
        <v>39</v>
      </c>
      <c r="G328" s="106">
        <f t="shared" si="43"/>
        <v>-158</v>
      </c>
      <c r="H328" s="101">
        <v>-24.199000000000002</v>
      </c>
      <c r="I328" s="101">
        <v>-42.656999999999996</v>
      </c>
      <c r="J328" s="75">
        <v>-66.575999999999993</v>
      </c>
      <c r="K328" s="75">
        <v>-52.610726999999997</v>
      </c>
      <c r="L328" s="106">
        <v>-186.04272699999999</v>
      </c>
      <c r="M328" s="139">
        <v>-65.971000000000004</v>
      </c>
      <c r="N328" s="139">
        <v>-62.184999999999995</v>
      </c>
      <c r="O328" s="139">
        <v>-36.110711414723262</v>
      </c>
      <c r="P328" s="139">
        <v>-23.613</v>
      </c>
      <c r="Q328" s="106">
        <v>-187.87971141472326</v>
      </c>
      <c r="R328" s="139">
        <v>-34.072861444565845</v>
      </c>
      <c r="S328" s="139">
        <v>-41.15519385889462</v>
      </c>
      <c r="T328" s="139">
        <v>-19.458651249999999</v>
      </c>
      <c r="U328" s="139">
        <v>20.625038249999999</v>
      </c>
      <c r="V328" s="106">
        <v>-74.061668303460465</v>
      </c>
      <c r="W328" s="139">
        <v>-28.465154871899554</v>
      </c>
      <c r="X328" s="139">
        <v>-25.08152119778531</v>
      </c>
      <c r="Y328" s="139">
        <v>-23.492999999999999</v>
      </c>
      <c r="Z328" s="139">
        <v>-43.575500000000005</v>
      </c>
      <c r="AA328" s="106">
        <v>-120.61517606968486</v>
      </c>
      <c r="AB328" s="139">
        <v>-36.257489713407622</v>
      </c>
      <c r="AC328" s="139">
        <v>-109.97013099999999</v>
      </c>
      <c r="AD328" s="139">
        <v>-81.597414999999998</v>
      </c>
      <c r="AE328" s="139">
        <v>-18.716000000000001</v>
      </c>
      <c r="AF328" s="106">
        <v>-246.54103571340764</v>
      </c>
      <c r="AG328" s="139">
        <v>-69.639999999999986</v>
      </c>
      <c r="AH328" s="139">
        <v>-57.628972000000005</v>
      </c>
      <c r="AI328" s="139">
        <v>-26.078911517636215</v>
      </c>
      <c r="AJ328" s="139">
        <v>-1.8161885361296439</v>
      </c>
      <c r="AK328" s="106">
        <v>-155.16407205376586</v>
      </c>
      <c r="AL328" s="139">
        <v>-58.530452308000001</v>
      </c>
      <c r="AM328" s="139">
        <v>-58.530452308000001</v>
      </c>
      <c r="AN328" s="139">
        <v>-50.567157109081187</v>
      </c>
      <c r="AO328" s="139">
        <v>-50.567157109081187</v>
      </c>
      <c r="AP328" s="139">
        <v>-17.960824372680271</v>
      </c>
      <c r="AQ328" s="139">
        <v>-38.131345313934368</v>
      </c>
      <c r="AR328" s="106">
        <v>-165.18977910369583</v>
      </c>
      <c r="AS328" s="106">
        <v>-165.18977910369583</v>
      </c>
      <c r="AT328" s="139">
        <v>-89.179500515306998</v>
      </c>
      <c r="AU328" s="139">
        <v>-42.999699787486598</v>
      </c>
    </row>
    <row r="329" spans="1:47">
      <c r="A329" s="21" t="s">
        <v>351</v>
      </c>
      <c r="B329" s="338" t="s">
        <v>48</v>
      </c>
      <c r="C329" s="101">
        <v>0</v>
      </c>
      <c r="D329" s="101">
        <v>-1</v>
      </c>
      <c r="E329" s="101">
        <v>-1</v>
      </c>
      <c r="F329" s="101">
        <v>0</v>
      </c>
      <c r="G329" s="106">
        <f t="shared" si="43"/>
        <v>-2</v>
      </c>
      <c r="H329" s="101">
        <v>-9.0999999999999998E-2</v>
      </c>
      <c r="I329" s="101">
        <v>11.255000000000001</v>
      </c>
      <c r="J329" s="75">
        <v>-0.35699999999999998</v>
      </c>
      <c r="K329" s="75">
        <v>0.09</v>
      </c>
      <c r="L329" s="106">
        <v>10.897</v>
      </c>
      <c r="M329" s="139">
        <v>0</v>
      </c>
      <c r="N329" s="139">
        <v>0</v>
      </c>
      <c r="O329" s="139">
        <v>0</v>
      </c>
      <c r="P329" s="139">
        <v>0</v>
      </c>
      <c r="Q329" s="106">
        <v>0</v>
      </c>
      <c r="R329" s="139">
        <v>0</v>
      </c>
      <c r="S329" s="139">
        <v>0</v>
      </c>
      <c r="T329" s="139">
        <v>0</v>
      </c>
      <c r="U329" s="139">
        <v>0</v>
      </c>
      <c r="V329" s="106">
        <v>0</v>
      </c>
      <c r="W329" s="139">
        <v>0</v>
      </c>
      <c r="X329" s="139">
        <v>0</v>
      </c>
      <c r="Y329" s="139">
        <v>0</v>
      </c>
      <c r="Z329" s="139">
        <v>0</v>
      </c>
      <c r="AA329" s="106">
        <v>0</v>
      </c>
      <c r="AB329" s="139">
        <v>0</v>
      </c>
      <c r="AC329" s="139">
        <v>0</v>
      </c>
      <c r="AD329" s="139">
        <v>0</v>
      </c>
      <c r="AE329" s="139">
        <v>0</v>
      </c>
      <c r="AF329" s="106">
        <v>0</v>
      </c>
      <c r="AG329" s="139">
        <v>0</v>
      </c>
      <c r="AH329" s="139">
        <v>0</v>
      </c>
      <c r="AI329" s="139">
        <v>0</v>
      </c>
      <c r="AJ329" s="139">
        <v>0</v>
      </c>
      <c r="AK329" s="106">
        <v>0</v>
      </c>
      <c r="AL329" s="139">
        <v>0</v>
      </c>
      <c r="AM329" s="139">
        <v>0</v>
      </c>
      <c r="AN329" s="139">
        <v>0</v>
      </c>
      <c r="AO329" s="139">
        <v>0</v>
      </c>
      <c r="AP329" s="139">
        <v>-1.0609999999999999</v>
      </c>
      <c r="AQ329" s="139">
        <v>1.0609999999999999</v>
      </c>
      <c r="AR329" s="106">
        <v>0</v>
      </c>
      <c r="AS329" s="106">
        <v>0</v>
      </c>
      <c r="AT329" s="139">
        <v>0</v>
      </c>
      <c r="AU329" s="139">
        <v>0</v>
      </c>
    </row>
    <row r="330" spans="1:47">
      <c r="A330" s="21" t="s">
        <v>352</v>
      </c>
      <c r="B330" s="337" t="s">
        <v>50</v>
      </c>
      <c r="C330" s="63">
        <v>140</v>
      </c>
      <c r="D330" s="63">
        <v>199</v>
      </c>
      <c r="E330" s="63">
        <v>19</v>
      </c>
      <c r="F330" s="63">
        <v>-75</v>
      </c>
      <c r="G330" s="64">
        <f t="shared" si="43"/>
        <v>283</v>
      </c>
      <c r="H330" s="63">
        <v>-13.207000000000001</v>
      </c>
      <c r="I330" s="63">
        <v>113.33199999999999</v>
      </c>
      <c r="J330" s="77">
        <v>285.82799999999997</v>
      </c>
      <c r="K330" s="77">
        <v>68.143876000000006</v>
      </c>
      <c r="L330" s="64">
        <v>454.09687600000001</v>
      </c>
      <c r="M330" s="142">
        <v>121.79300000000001</v>
      </c>
      <c r="N330" s="142">
        <v>150.92500000000001</v>
      </c>
      <c r="O330" s="142">
        <v>90.262567336048733</v>
      </c>
      <c r="P330" s="142">
        <v>74.939000000000007</v>
      </c>
      <c r="Q330" s="64">
        <v>437.91956733604877</v>
      </c>
      <c r="R330" s="142">
        <v>4.9854200445565091</v>
      </c>
      <c r="S330" s="142">
        <v>173.32520443304969</v>
      </c>
      <c r="T330" s="142">
        <v>32.658348750000002</v>
      </c>
      <c r="U330" s="142">
        <v>-3.3509617499999997</v>
      </c>
      <c r="V330" s="64">
        <v>207.61801147760619</v>
      </c>
      <c r="W330" s="142">
        <v>-12.632504871899553</v>
      </c>
      <c r="X330" s="142">
        <v>135.15186291754986</v>
      </c>
      <c r="Y330" s="142">
        <v>127.468</v>
      </c>
      <c r="Z330" s="142">
        <v>126.18350000000001</v>
      </c>
      <c r="AA330" s="64">
        <v>376.17085804565033</v>
      </c>
      <c r="AB330" s="142">
        <v>21.349003690317907</v>
      </c>
      <c r="AC330" s="142">
        <v>239.983363</v>
      </c>
      <c r="AD330" s="142">
        <v>222.965902</v>
      </c>
      <c r="AE330" s="142">
        <v>121.49686359627447</v>
      </c>
      <c r="AF330" s="64">
        <v>605.79513228659243</v>
      </c>
      <c r="AG330" s="142">
        <v>57.296999999999997</v>
      </c>
      <c r="AH330" s="142">
        <v>162.32777099999998</v>
      </c>
      <c r="AI330" s="142">
        <v>120.79602148227472</v>
      </c>
      <c r="AJ330" s="142">
        <v>62.581875095808584</v>
      </c>
      <c r="AK330" s="64">
        <v>403.00266757808328</v>
      </c>
      <c r="AL330" s="142">
        <v>-48.053275696999997</v>
      </c>
      <c r="AM330" s="142">
        <v>-48.053275696999997</v>
      </c>
      <c r="AN330" s="142">
        <v>336.28083169775192</v>
      </c>
      <c r="AO330" s="142">
        <v>336.28083169775192</v>
      </c>
      <c r="AP330" s="142">
        <v>91.408549678834618</v>
      </c>
      <c r="AQ330" s="142">
        <v>133.20229835498429</v>
      </c>
      <c r="AR330" s="64">
        <v>512.83840403457089</v>
      </c>
      <c r="AS330" s="64">
        <v>512.83840403457089</v>
      </c>
      <c r="AT330" s="142">
        <v>152.90194059939333</v>
      </c>
      <c r="AU330" s="142">
        <v>299.7243756529756</v>
      </c>
    </row>
    <row r="331" spans="1:47">
      <c r="A331" s="21" t="s">
        <v>353</v>
      </c>
      <c r="B331" s="338" t="s">
        <v>52</v>
      </c>
      <c r="C331" s="101">
        <v>-3</v>
      </c>
      <c r="D331" s="101">
        <v>-4</v>
      </c>
      <c r="E331" s="101">
        <v>-1</v>
      </c>
      <c r="F331" s="101">
        <v>2</v>
      </c>
      <c r="G331" s="106">
        <f t="shared" si="43"/>
        <v>-6</v>
      </c>
      <c r="H331" s="101">
        <v>6.3E-2</v>
      </c>
      <c r="I331" s="101">
        <v>0.34799999999999998</v>
      </c>
      <c r="J331" s="101">
        <v>-10.8558</v>
      </c>
      <c r="K331" s="101">
        <v>-0.10007300000000005</v>
      </c>
      <c r="L331" s="106">
        <v>-10.544872999999999</v>
      </c>
      <c r="M331" s="139">
        <v>-2.7759999999999998</v>
      </c>
      <c r="N331" s="139">
        <v>-2.9185172000000001</v>
      </c>
      <c r="O331" s="139">
        <v>-1.5615736515938869</v>
      </c>
      <c r="P331" s="139">
        <v>-1.5899999999999999</v>
      </c>
      <c r="Q331" s="106">
        <v>-8.8460908515938872</v>
      </c>
      <c r="R331" s="139">
        <v>-0.22898324098024322</v>
      </c>
      <c r="S331" s="139">
        <v>-3.8060564975270932</v>
      </c>
      <c r="T331" s="139">
        <v>-0.62211777712499994</v>
      </c>
      <c r="U331" s="139">
        <v>0.19917714702499983</v>
      </c>
      <c r="V331" s="106">
        <v>-4.4579803686073367</v>
      </c>
      <c r="W331" s="139">
        <v>6.6970578317045448E-3</v>
      </c>
      <c r="X331" s="139">
        <v>-2.7650364430613621</v>
      </c>
      <c r="Y331" s="139">
        <v>-2.8639999999999999</v>
      </c>
      <c r="Z331" s="139">
        <v>-4.4522461499999997</v>
      </c>
      <c r="AA331" s="106">
        <v>-10.074585535229657</v>
      </c>
      <c r="AB331" s="139">
        <v>-0.42300638229408899</v>
      </c>
      <c r="AC331" s="139">
        <v>-4.9492889999999994</v>
      </c>
      <c r="AD331" s="139">
        <v>-4.8223959999999995</v>
      </c>
      <c r="AE331" s="139">
        <v>-3.4805496176999999</v>
      </c>
      <c r="AF331" s="106">
        <v>-13.67524099999409</v>
      </c>
      <c r="AG331" s="139">
        <v>-0.7883150000000001</v>
      </c>
      <c r="AH331" s="139">
        <v>-3.2625369999999996</v>
      </c>
      <c r="AI331" s="139">
        <v>-2.4052001790547264</v>
      </c>
      <c r="AJ331" s="139">
        <v>-1.7518991056919397</v>
      </c>
      <c r="AK331" s="106">
        <v>-8.2079512847466667</v>
      </c>
      <c r="AL331" s="139">
        <v>1.0288714537284509</v>
      </c>
      <c r="AM331" s="139">
        <v>1.0288714537284509</v>
      </c>
      <c r="AN331" s="139">
        <v>-7.9054205468167691</v>
      </c>
      <c r="AO331" s="139">
        <v>-7.9054205468167691</v>
      </c>
      <c r="AP331" s="139">
        <v>-2.1223306635664625</v>
      </c>
      <c r="AQ331" s="139">
        <v>-3.46237255331615</v>
      </c>
      <c r="AR331" s="106">
        <v>-12.461252309970931</v>
      </c>
      <c r="AS331" s="106">
        <v>-12.461252309970931</v>
      </c>
      <c r="AT331" s="139">
        <v>-3.7726543753664714</v>
      </c>
      <c r="AU331" s="139">
        <v>-7.2925090770613554</v>
      </c>
    </row>
    <row r="332" spans="1:47">
      <c r="A332" s="21" t="s">
        <v>354</v>
      </c>
      <c r="B332" s="340" t="s">
        <v>54</v>
      </c>
      <c r="C332" s="64">
        <v>137</v>
      </c>
      <c r="D332" s="64">
        <v>195</v>
      </c>
      <c r="E332" s="64">
        <v>18</v>
      </c>
      <c r="F332" s="64">
        <v>-73</v>
      </c>
      <c r="G332" s="64">
        <f t="shared" si="43"/>
        <v>277</v>
      </c>
      <c r="H332" s="64">
        <v>-13.144</v>
      </c>
      <c r="I332" s="64">
        <v>113.68</v>
      </c>
      <c r="J332" s="78">
        <v>274.97219999999999</v>
      </c>
      <c r="K332" s="78">
        <v>68.043802999999997</v>
      </c>
      <c r="L332" s="64">
        <v>443.55200300000001</v>
      </c>
      <c r="M332" s="143">
        <v>119.017</v>
      </c>
      <c r="N332" s="143">
        <v>148.00648280000001</v>
      </c>
      <c r="O332" s="143">
        <v>88.700993684454858</v>
      </c>
      <c r="P332" s="143">
        <v>73.349000000000004</v>
      </c>
      <c r="Q332" s="64">
        <v>429.07347648445483</v>
      </c>
      <c r="R332" s="143">
        <v>4.7564368035762676</v>
      </c>
      <c r="S332" s="143">
        <v>169.5191479355226</v>
      </c>
      <c r="T332" s="143">
        <v>32.036230972875003</v>
      </c>
      <c r="U332" s="143">
        <v>-3.1517846029749998</v>
      </c>
      <c r="V332" s="64">
        <v>203.16003110899885</v>
      </c>
      <c r="W332" s="143">
        <v>-12.62580781406785</v>
      </c>
      <c r="X332" s="143">
        <v>132.38682647448852</v>
      </c>
      <c r="Y332" s="143">
        <v>124.604</v>
      </c>
      <c r="Z332" s="143">
        <v>121.73125385</v>
      </c>
      <c r="AA332" s="64">
        <v>366.09627251042065</v>
      </c>
      <c r="AB332" s="143">
        <v>20.92599730802382</v>
      </c>
      <c r="AC332" s="143">
        <v>235.034074</v>
      </c>
      <c r="AD332" s="143">
        <v>218.143506</v>
      </c>
      <c r="AE332" s="143">
        <v>118.01631397857447</v>
      </c>
      <c r="AF332" s="64">
        <v>592.1198912865982</v>
      </c>
      <c r="AG332" s="143">
        <v>56.508685</v>
      </c>
      <c r="AH332" s="143">
        <v>159.065234</v>
      </c>
      <c r="AI332" s="143">
        <v>118.39082130321999</v>
      </c>
      <c r="AJ332" s="143">
        <v>60.829975990116637</v>
      </c>
      <c r="AK332" s="64">
        <v>394.79471629333665</v>
      </c>
      <c r="AL332" s="143">
        <v>-47.024404243271555</v>
      </c>
      <c r="AM332" s="143">
        <v>-47.024404243271555</v>
      </c>
      <c r="AN332" s="143">
        <v>328.37541115093512</v>
      </c>
      <c r="AO332" s="143">
        <v>328.37541115093512</v>
      </c>
      <c r="AP332" s="143">
        <v>89.286219015268145</v>
      </c>
      <c r="AQ332" s="143">
        <v>129.73992580166816</v>
      </c>
      <c r="AR332" s="64">
        <v>500.37715172459991</v>
      </c>
      <c r="AS332" s="64">
        <v>500.37715172459991</v>
      </c>
      <c r="AT332" s="143">
        <v>149.12928622402688</v>
      </c>
      <c r="AU332" s="143">
        <v>292.43186657591423</v>
      </c>
    </row>
    <row r="333" spans="1:47">
      <c r="A333" s="123" t="s">
        <v>355</v>
      </c>
      <c r="B333" s="339" t="s">
        <v>340</v>
      </c>
      <c r="C333" s="98">
        <v>10</v>
      </c>
      <c r="D333" s="98">
        <v>57</v>
      </c>
      <c r="E333" s="98">
        <v>14</v>
      </c>
      <c r="F333" s="99">
        <v>-53</v>
      </c>
      <c r="G333" s="100">
        <f t="shared" si="43"/>
        <v>28</v>
      </c>
      <c r="H333" s="99">
        <v>0</v>
      </c>
      <c r="I333" s="99">
        <v>0</v>
      </c>
      <c r="J333" s="99">
        <v>0</v>
      </c>
      <c r="K333" s="99">
        <v>0</v>
      </c>
      <c r="L333" s="100">
        <v>0</v>
      </c>
      <c r="M333" s="99">
        <v>0</v>
      </c>
      <c r="N333" s="99">
        <v>0</v>
      </c>
      <c r="O333" s="99">
        <v>0</v>
      </c>
      <c r="P333" s="99">
        <v>0</v>
      </c>
      <c r="Q333" s="100">
        <v>0</v>
      </c>
      <c r="R333" s="99">
        <v>0</v>
      </c>
      <c r="S333" s="99">
        <v>0</v>
      </c>
      <c r="T333" s="99">
        <v>0</v>
      </c>
      <c r="U333" s="99">
        <v>0</v>
      </c>
      <c r="V333" s="100">
        <v>0</v>
      </c>
      <c r="W333" s="99">
        <v>0</v>
      </c>
      <c r="X333" s="99">
        <v>0</v>
      </c>
      <c r="Y333" s="99">
        <v>0</v>
      </c>
      <c r="Z333" s="99">
        <v>0</v>
      </c>
      <c r="AA333" s="100">
        <v>0</v>
      </c>
      <c r="AB333" s="99">
        <v>0</v>
      </c>
      <c r="AC333" s="99">
        <v>0</v>
      </c>
      <c r="AD333" s="99">
        <v>0</v>
      </c>
      <c r="AE333" s="99">
        <v>0</v>
      </c>
      <c r="AF333" s="100">
        <v>0</v>
      </c>
      <c r="AG333" s="99">
        <v>0</v>
      </c>
      <c r="AH333" s="99">
        <v>0</v>
      </c>
      <c r="AI333" s="99">
        <v>0</v>
      </c>
      <c r="AJ333" s="99">
        <v>0</v>
      </c>
      <c r="AK333" s="100">
        <v>0</v>
      </c>
      <c r="AL333" s="99">
        <v>0</v>
      </c>
      <c r="AM333" s="99">
        <v>0</v>
      </c>
      <c r="AN333" s="99">
        <v>0</v>
      </c>
      <c r="AO333" s="99">
        <v>0</v>
      </c>
      <c r="AP333" s="99">
        <v>0</v>
      </c>
      <c r="AQ333" s="99">
        <v>0</v>
      </c>
      <c r="AR333" s="100">
        <v>0</v>
      </c>
      <c r="AS333" s="100">
        <v>0</v>
      </c>
      <c r="AT333" s="99">
        <v>0</v>
      </c>
      <c r="AU333" s="99">
        <v>0</v>
      </c>
    </row>
    <row r="334" spans="1:47">
      <c r="A334" s="21"/>
      <c r="B334" s="21"/>
      <c r="C334" s="88"/>
      <c r="D334" s="88"/>
      <c r="E334" s="88"/>
      <c r="F334" s="88"/>
      <c r="G334" s="88"/>
      <c r="H334" s="88"/>
      <c r="I334" s="88"/>
      <c r="J334" s="101"/>
      <c r="K334" s="101"/>
      <c r="L334" s="88"/>
      <c r="M334" s="138"/>
      <c r="N334" s="138"/>
      <c r="O334" s="138"/>
      <c r="P334" s="138"/>
      <c r="Q334" s="88"/>
      <c r="R334" s="138"/>
      <c r="S334" s="138"/>
      <c r="T334" s="138"/>
      <c r="U334" s="138"/>
      <c r="V334" s="8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row>
    <row r="335" spans="1:47" ht="16.5" thickBot="1">
      <c r="A335" s="21"/>
      <c r="B335" s="118" t="s">
        <v>356</v>
      </c>
      <c r="C335" s="103"/>
      <c r="D335" s="103"/>
      <c r="E335" s="103"/>
      <c r="F335" s="103"/>
      <c r="G335" s="103"/>
      <c r="H335" s="103"/>
      <c r="I335" s="103"/>
      <c r="J335" s="103"/>
      <c r="K335" s="103"/>
      <c r="L335" s="103"/>
      <c r="M335" s="144"/>
      <c r="N335" s="144"/>
      <c r="O335" s="144"/>
      <c r="P335" s="144"/>
      <c r="Q335" s="103"/>
      <c r="R335" s="144"/>
      <c r="S335" s="144"/>
      <c r="T335" s="144"/>
      <c r="U335" s="144"/>
      <c r="V335" s="103"/>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c r="AR335" s="144"/>
      <c r="AS335" s="144"/>
      <c r="AT335" s="144"/>
      <c r="AU335" s="144"/>
    </row>
    <row r="336" spans="1:47">
      <c r="A336" s="21"/>
      <c r="B336" s="88"/>
      <c r="C336" s="88"/>
      <c r="D336" s="88"/>
      <c r="E336" s="88"/>
      <c r="F336" s="88"/>
      <c r="G336" s="88"/>
      <c r="H336" s="88"/>
      <c r="I336" s="88"/>
      <c r="J336" s="88"/>
      <c r="K336" s="88"/>
      <c r="L336" s="88"/>
      <c r="M336" s="134"/>
      <c r="N336" s="134"/>
      <c r="O336" s="134"/>
      <c r="P336" s="134"/>
      <c r="Q336" s="88"/>
      <c r="R336" s="134"/>
      <c r="S336" s="134"/>
      <c r="T336" s="134"/>
      <c r="U336" s="134"/>
      <c r="V336" s="88"/>
      <c r="W336" s="134"/>
      <c r="X336" s="134"/>
      <c r="Y336" s="134"/>
      <c r="Z336" s="134"/>
      <c r="AA336" s="134"/>
      <c r="AB336" s="134"/>
      <c r="AC336" s="134"/>
      <c r="AD336" s="134"/>
      <c r="AE336" s="134"/>
      <c r="AF336" s="134"/>
      <c r="AG336" s="134"/>
      <c r="AH336" s="134"/>
      <c r="AI336" s="134"/>
      <c r="AJ336" s="134"/>
      <c r="AK336" s="134"/>
      <c r="AL336" s="134"/>
      <c r="AM336" s="331" t="str">
        <f>+$AM$13</f>
        <v>IFRS 17</v>
      </c>
      <c r="AN336" s="134"/>
      <c r="AO336" s="331" t="str">
        <f>+$AM$13</f>
        <v>IFRS 17</v>
      </c>
      <c r="AP336" s="134"/>
      <c r="AQ336" s="134"/>
      <c r="AR336" s="134"/>
      <c r="AS336" s="331" t="s">
        <v>601</v>
      </c>
      <c r="AT336" s="134"/>
      <c r="AU336" s="134"/>
    </row>
    <row r="337" spans="1:16374" ht="25.5">
      <c r="A337" s="329"/>
      <c r="B337" s="343" t="s">
        <v>24</v>
      </c>
      <c r="C337" s="330" t="str">
        <f t="shared" ref="C337:AU337" si="44">C$14</f>
        <v>Q1-15
Underlying</v>
      </c>
      <c r="D337" s="330" t="str">
        <f t="shared" si="44"/>
        <v>Q2-15
Underlying</v>
      </c>
      <c r="E337" s="330" t="str">
        <f t="shared" si="44"/>
        <v>Q3-15
Underlying</v>
      </c>
      <c r="F337" s="330" t="str">
        <f t="shared" si="44"/>
        <v>Q4-15
Underlying</v>
      </c>
      <c r="G337" s="330" t="e">
        <f t="shared" si="44"/>
        <v>#REF!</v>
      </c>
      <c r="H337" s="330" t="str">
        <f t="shared" si="44"/>
        <v>Q1-16
Underlying</v>
      </c>
      <c r="I337" s="330" t="str">
        <f t="shared" si="44"/>
        <v>Q2-16
Underlying</v>
      </c>
      <c r="J337" s="330" t="str">
        <f t="shared" si="44"/>
        <v>Q3-16
Underlying</v>
      </c>
      <c r="K337" s="330" t="str">
        <f t="shared" si="44"/>
        <v>Q4-16
Underlying</v>
      </c>
      <c r="L337" s="331" t="e">
        <f t="shared" si="44"/>
        <v>#REF!</v>
      </c>
      <c r="M337" s="331" t="s">
        <v>539</v>
      </c>
      <c r="N337" s="331" t="s">
        <v>540</v>
      </c>
      <c r="O337" s="331" t="s">
        <v>541</v>
      </c>
      <c r="P337" s="330" t="s">
        <v>542</v>
      </c>
      <c r="Q337" s="331" t="s">
        <v>543</v>
      </c>
      <c r="R337" s="331" t="s">
        <v>544</v>
      </c>
      <c r="S337" s="331" t="s">
        <v>545</v>
      </c>
      <c r="T337" s="331" t="s">
        <v>546</v>
      </c>
      <c r="U337" s="330" t="s">
        <v>547</v>
      </c>
      <c r="V337" s="331" t="s">
        <v>548</v>
      </c>
      <c r="W337" s="331" t="s">
        <v>549</v>
      </c>
      <c r="X337" s="331" t="s">
        <v>550</v>
      </c>
      <c r="Y337" s="331" t="s">
        <v>551</v>
      </c>
      <c r="Z337" s="331" t="s">
        <v>552</v>
      </c>
      <c r="AA337" s="331" t="s">
        <v>553</v>
      </c>
      <c r="AB337" s="331" t="s">
        <v>554</v>
      </c>
      <c r="AC337" s="331" t="s">
        <v>555</v>
      </c>
      <c r="AD337" s="331" t="s">
        <v>556</v>
      </c>
      <c r="AE337" s="331" t="s">
        <v>557</v>
      </c>
      <c r="AF337" s="331" t="s">
        <v>558</v>
      </c>
      <c r="AG337" s="331" t="s">
        <v>559</v>
      </c>
      <c r="AH337" s="331" t="s">
        <v>560</v>
      </c>
      <c r="AI337" s="331" t="s">
        <v>561</v>
      </c>
      <c r="AJ337" s="331" t="s">
        <v>562</v>
      </c>
      <c r="AK337" s="331" t="s">
        <v>563</v>
      </c>
      <c r="AL337" s="331" t="s">
        <v>564</v>
      </c>
      <c r="AM337" s="331" t="str">
        <f t="shared" si="44"/>
        <v>Q1-22
Underlying</v>
      </c>
      <c r="AN337" s="331" t="s">
        <v>571</v>
      </c>
      <c r="AO337" s="331" t="str">
        <f t="shared" si="44"/>
        <v>Q2-22
Underlying</v>
      </c>
      <c r="AP337" s="331" t="s">
        <v>576</v>
      </c>
      <c r="AQ337" s="331" t="s">
        <v>607</v>
      </c>
      <c r="AR337" s="331" t="s">
        <v>608</v>
      </c>
      <c r="AS337" s="331" t="s">
        <v>614</v>
      </c>
      <c r="AT337" s="331" t="s">
        <v>612</v>
      </c>
      <c r="AU337" s="331" t="str">
        <f t="shared" si="44"/>
        <v>Q2-23
Underlying</v>
      </c>
      <c r="AW337" s="325"/>
      <c r="AX337" s="325"/>
      <c r="AY337" s="325"/>
      <c r="AZ337" s="62"/>
      <c r="BA337" s="325"/>
      <c r="BB337" s="325"/>
      <c r="BC337" s="325"/>
      <c r="BD337" s="325"/>
      <c r="BE337" s="325"/>
      <c r="BF337" s="325"/>
      <c r="BG337" s="325"/>
      <c r="BH337" s="325"/>
      <c r="BI337" s="325"/>
      <c r="BJ337" s="325"/>
      <c r="BK337" s="325"/>
      <c r="BL337" s="325"/>
      <c r="BM337" s="325"/>
      <c r="BN337" s="325"/>
      <c r="BO337" s="325"/>
      <c r="BP337" s="325"/>
      <c r="BQ337" s="325"/>
      <c r="BR337" s="324"/>
      <c r="BS337" s="62"/>
      <c r="BT337" s="62"/>
      <c r="BU337" s="62"/>
      <c r="BV337" s="62"/>
      <c r="BW337" s="62"/>
      <c r="BX337" s="62"/>
      <c r="BY337" s="62"/>
      <c r="BZ337" s="62"/>
      <c r="CA337" s="62"/>
      <c r="CB337" s="62"/>
      <c r="CC337" s="325"/>
      <c r="CD337" s="325"/>
      <c r="CE337" s="325"/>
      <c r="CF337" s="325"/>
      <c r="CG337" s="62"/>
      <c r="CH337" s="325"/>
      <c r="CI337" s="325"/>
      <c r="CJ337" s="325"/>
      <c r="CK337" s="325"/>
      <c r="CL337" s="62"/>
      <c r="CM337" s="325"/>
      <c r="CN337" s="325"/>
      <c r="CO337" s="325"/>
      <c r="CP337" s="325"/>
      <c r="CQ337" s="325"/>
      <c r="CR337" s="325"/>
      <c r="CS337" s="325"/>
      <c r="CT337" s="325"/>
      <c r="CU337" s="325"/>
      <c r="CV337" s="325"/>
      <c r="CW337" s="325"/>
      <c r="CX337" s="325"/>
      <c r="CY337" s="325"/>
      <c r="CZ337" s="325"/>
      <c r="DA337" s="325"/>
      <c r="DB337" s="325"/>
      <c r="DC337" s="325"/>
      <c r="DD337" s="324"/>
      <c r="DE337" s="62"/>
      <c r="DF337" s="62"/>
      <c r="DG337" s="62"/>
      <c r="DH337" s="62"/>
      <c r="DI337" s="62"/>
      <c r="DJ337" s="62"/>
      <c r="DK337" s="62"/>
      <c r="DL337" s="62"/>
      <c r="DM337" s="62"/>
      <c r="DN337" s="62"/>
      <c r="DO337" s="325"/>
      <c r="DP337" s="325"/>
      <c r="DQ337" s="325"/>
      <c r="DR337" s="325"/>
      <c r="DS337" s="62"/>
      <c r="DT337" s="325"/>
      <c r="DU337" s="325"/>
      <c r="DV337" s="325"/>
      <c r="DW337" s="325"/>
      <c r="DX337" s="62"/>
      <c r="DY337" s="325"/>
      <c r="DZ337" s="325"/>
      <c r="EA337" s="325"/>
      <c r="EB337" s="325"/>
      <c r="EC337" s="325"/>
      <c r="ED337" s="325"/>
      <c r="EE337" s="325"/>
      <c r="EF337" s="325"/>
      <c r="EG337" s="325"/>
      <c r="EH337" s="325"/>
      <c r="EI337" s="325"/>
      <c r="EJ337" s="325"/>
      <c r="EK337" s="325"/>
      <c r="EL337" s="325"/>
      <c r="EM337" s="325"/>
      <c r="EN337" s="325"/>
      <c r="EO337" s="325"/>
      <c r="EP337" s="324"/>
      <c r="EQ337" s="62"/>
      <c r="ER337" s="62"/>
      <c r="ES337" s="62"/>
      <c r="ET337" s="62"/>
      <c r="EU337" s="62"/>
      <c r="EV337" s="62"/>
      <c r="EW337" s="62"/>
      <c r="EX337" s="62"/>
      <c r="EY337" s="62"/>
      <c r="EZ337" s="62"/>
      <c r="FA337" s="325"/>
      <c r="FB337" s="325"/>
      <c r="FC337" s="325"/>
      <c r="FD337" s="325"/>
      <c r="FE337" s="62"/>
      <c r="FF337" s="325"/>
      <c r="FG337" s="325"/>
      <c r="FH337" s="325"/>
      <c r="FI337" s="325"/>
      <c r="FJ337" s="62"/>
      <c r="FK337" s="325"/>
      <c r="FL337" s="325"/>
      <c r="FM337" s="325"/>
      <c r="FN337" s="325"/>
      <c r="FO337" s="325"/>
      <c r="FP337" s="325"/>
      <c r="FQ337" s="325"/>
      <c r="FR337" s="325"/>
      <c r="FS337" s="325"/>
      <c r="FT337" s="325"/>
      <c r="FU337" s="325"/>
      <c r="FV337" s="325"/>
      <c r="FW337" s="325"/>
      <c r="FX337" s="325"/>
      <c r="FY337" s="325"/>
      <c r="FZ337" s="325"/>
      <c r="GA337" s="325"/>
      <c r="GB337" s="324"/>
      <c r="GC337" s="62"/>
      <c r="GD337" s="62"/>
      <c r="GE337" s="62"/>
      <c r="GF337" s="62"/>
      <c r="GG337" s="62"/>
      <c r="GH337" s="62"/>
      <c r="GI337" s="62"/>
      <c r="GJ337" s="62"/>
      <c r="GK337" s="62"/>
      <c r="GL337" s="62"/>
      <c r="GM337" s="325"/>
      <c r="GN337" s="325"/>
      <c r="GO337" s="325"/>
      <c r="GP337" s="325"/>
      <c r="GQ337" s="62"/>
      <c r="GR337" s="325"/>
      <c r="GS337" s="325"/>
      <c r="GT337" s="325"/>
      <c r="GU337" s="325"/>
      <c r="GV337" s="62"/>
      <c r="GW337" s="325"/>
      <c r="GX337" s="325"/>
      <c r="GY337" s="325"/>
      <c r="GZ337" s="325"/>
      <c r="HA337" s="325"/>
      <c r="HB337" s="325"/>
      <c r="HC337" s="325"/>
      <c r="HD337" s="325"/>
      <c r="HE337" s="325"/>
      <c r="HF337" s="325"/>
      <c r="HG337" s="325"/>
      <c r="HH337" s="325"/>
      <c r="HI337" s="325"/>
      <c r="HJ337" s="325"/>
      <c r="HK337" s="325"/>
      <c r="HL337" s="325"/>
      <c r="HM337" s="325"/>
      <c r="HN337" s="324"/>
      <c r="HO337" s="62"/>
      <c r="HP337" s="62"/>
      <c r="HQ337" s="62"/>
      <c r="HR337" s="62"/>
      <c r="HS337" s="62"/>
      <c r="HT337" s="62"/>
      <c r="HU337" s="62"/>
      <c r="HV337" s="62"/>
      <c r="HW337" s="62"/>
      <c r="HX337" s="62"/>
      <c r="HY337" s="325"/>
      <c r="HZ337" s="325"/>
      <c r="IA337" s="325"/>
      <c r="IB337" s="325"/>
      <c r="IC337" s="62"/>
      <c r="ID337" s="325"/>
      <c r="IE337" s="325"/>
      <c r="IF337" s="325"/>
      <c r="IG337" s="325"/>
      <c r="IH337" s="62"/>
      <c r="II337" s="325"/>
      <c r="IJ337" s="325"/>
      <c r="IK337" s="325"/>
      <c r="IL337" s="325"/>
      <c r="IM337" s="325"/>
      <c r="IN337" s="325"/>
      <c r="IO337" s="325"/>
      <c r="IP337" s="325"/>
      <c r="IQ337" s="325"/>
      <c r="IR337" s="325"/>
      <c r="IS337" s="325"/>
      <c r="IT337" s="325"/>
      <c r="IU337" s="325"/>
      <c r="IV337" s="325"/>
      <c r="IW337" s="325"/>
      <c r="IX337" s="325"/>
      <c r="IY337" s="325"/>
      <c r="IZ337" s="324"/>
      <c r="JA337" s="62"/>
      <c r="JB337" s="62"/>
      <c r="JC337" s="62"/>
      <c r="JD337" s="62"/>
      <c r="JE337" s="62"/>
      <c r="JF337" s="62"/>
      <c r="JG337" s="62"/>
      <c r="JH337" s="62"/>
      <c r="JI337" s="62"/>
      <c r="JJ337" s="62"/>
      <c r="JK337" s="325"/>
      <c r="JL337" s="325"/>
      <c r="JM337" s="325"/>
      <c r="JN337" s="325"/>
      <c r="JO337" s="62"/>
      <c r="JP337" s="325"/>
      <c r="JQ337" s="325"/>
      <c r="JR337" s="325"/>
      <c r="JS337" s="325"/>
      <c r="JT337" s="62"/>
      <c r="JU337" s="325"/>
      <c r="JV337" s="325"/>
      <c r="JW337" s="325"/>
      <c r="JX337" s="325"/>
      <c r="JY337" s="325"/>
      <c r="JZ337" s="325"/>
      <c r="KA337" s="325"/>
      <c r="KB337" s="325"/>
      <c r="KC337" s="325"/>
      <c r="KD337" s="325"/>
      <c r="KE337" s="325"/>
      <c r="KF337" s="325"/>
      <c r="KG337" s="325"/>
      <c r="KH337" s="325"/>
      <c r="KI337" s="325"/>
      <c r="KJ337" s="325"/>
      <c r="KK337" s="325"/>
      <c r="KL337" s="324"/>
      <c r="KM337" s="62"/>
      <c r="KN337" s="62"/>
      <c r="KO337" s="62"/>
      <c r="KP337" s="62"/>
      <c r="KQ337" s="62"/>
      <c r="KR337" s="62"/>
      <c r="KS337" s="62"/>
      <c r="KT337" s="62"/>
      <c r="KU337" s="62"/>
      <c r="KV337" s="62"/>
      <c r="KW337" s="325"/>
      <c r="KX337" s="325"/>
      <c r="KY337" s="325"/>
      <c r="KZ337" s="325"/>
      <c r="LA337" s="62"/>
      <c r="LB337" s="325"/>
      <c r="LC337" s="325"/>
      <c r="LD337" s="325"/>
      <c r="LE337" s="325"/>
      <c r="LF337" s="62"/>
      <c r="LG337" s="325"/>
      <c r="LH337" s="325"/>
      <c r="LI337" s="325"/>
      <c r="LJ337" s="325"/>
      <c r="LK337" s="325"/>
      <c r="LL337" s="325"/>
      <c r="LM337" s="325"/>
      <c r="LN337" s="325"/>
      <c r="LO337" s="325"/>
      <c r="LP337" s="325"/>
      <c r="LQ337" s="325"/>
      <c r="LR337" s="325"/>
      <c r="LS337" s="325"/>
      <c r="LT337" s="325"/>
      <c r="LU337" s="325"/>
      <c r="LV337" s="325"/>
      <c r="LW337" s="325"/>
      <c r="LX337" s="324"/>
      <c r="LY337" s="62"/>
      <c r="LZ337" s="62"/>
      <c r="MA337" s="62"/>
      <c r="MB337" s="62"/>
      <c r="MC337" s="62"/>
      <c r="MD337" s="62"/>
      <c r="ME337" s="62"/>
      <c r="MF337" s="62"/>
      <c r="MG337" s="62"/>
      <c r="MH337" s="62"/>
      <c r="MI337" s="325"/>
      <c r="MJ337" s="325"/>
      <c r="MK337" s="325"/>
      <c r="ML337" s="325"/>
      <c r="MM337" s="62"/>
      <c r="MN337" s="325"/>
      <c r="MO337" s="325"/>
      <c r="MP337" s="325"/>
      <c r="MQ337" s="325"/>
      <c r="MR337" s="62"/>
      <c r="MS337" s="325"/>
      <c r="MT337" s="325"/>
      <c r="MU337" s="325"/>
      <c r="MV337" s="325"/>
      <c r="MW337" s="325"/>
      <c r="MX337" s="325"/>
      <c r="MY337" s="325"/>
      <c r="MZ337" s="325"/>
      <c r="NA337" s="325"/>
      <c r="NB337" s="325"/>
      <c r="NC337" s="325"/>
      <c r="ND337" s="325"/>
      <c r="NE337" s="325"/>
      <c r="NF337" s="325"/>
      <c r="NG337" s="325"/>
      <c r="NH337" s="325"/>
      <c r="NI337" s="325"/>
      <c r="NJ337" s="324"/>
      <c r="NK337" s="62"/>
      <c r="NL337" s="62"/>
      <c r="NM337" s="62"/>
      <c r="NN337" s="62"/>
      <c r="NO337" s="62"/>
      <c r="NP337" s="62"/>
      <c r="NQ337" s="62"/>
      <c r="NR337" s="62"/>
      <c r="NS337" s="62"/>
      <c r="NT337" s="62"/>
      <c r="NU337" s="325"/>
      <c r="NV337" s="325"/>
      <c r="NW337" s="325"/>
      <c r="NX337" s="325"/>
      <c r="NY337" s="62"/>
      <c r="NZ337" s="325"/>
      <c r="OA337" s="325"/>
      <c r="OB337" s="325"/>
      <c r="OC337" s="325"/>
      <c r="OD337" s="62"/>
      <c r="OE337" s="325"/>
      <c r="OF337" s="325"/>
      <c r="OG337" s="325"/>
      <c r="OH337" s="325"/>
      <c r="OI337" s="325"/>
      <c r="OJ337" s="325"/>
      <c r="OK337" s="325"/>
      <c r="OL337" s="325"/>
      <c r="OM337" s="325"/>
      <c r="ON337" s="325"/>
      <c r="OO337" s="325"/>
      <c r="OP337" s="325"/>
      <c r="OQ337" s="325"/>
      <c r="OR337" s="325"/>
      <c r="OS337" s="325"/>
      <c r="OT337" s="325"/>
      <c r="OU337" s="325"/>
      <c r="OV337" s="324"/>
      <c r="OW337" s="62"/>
      <c r="OX337" s="62"/>
      <c r="OY337" s="62"/>
      <c r="OZ337" s="62"/>
      <c r="PA337" s="62"/>
      <c r="PB337" s="62"/>
      <c r="PC337" s="62"/>
      <c r="PD337" s="62"/>
      <c r="PE337" s="62"/>
      <c r="PF337" s="62"/>
      <c r="PG337" s="325"/>
      <c r="PH337" s="325"/>
      <c r="PI337" s="325"/>
      <c r="PJ337" s="325"/>
      <c r="PK337" s="62"/>
      <c r="PL337" s="325"/>
      <c r="PM337" s="325"/>
      <c r="PN337" s="325"/>
      <c r="PO337" s="325"/>
      <c r="PP337" s="62"/>
      <c r="PQ337" s="325"/>
      <c r="PR337" s="325"/>
      <c r="PS337" s="325"/>
      <c r="PT337" s="325"/>
      <c r="PU337" s="325"/>
      <c r="PV337" s="325"/>
      <c r="PW337" s="325"/>
      <c r="PX337" s="325"/>
      <c r="PY337" s="325"/>
      <c r="PZ337" s="325"/>
      <c r="QA337" s="325"/>
      <c r="QB337" s="325"/>
      <c r="QC337" s="325"/>
      <c r="QD337" s="325"/>
      <c r="QE337" s="325"/>
      <c r="QF337" s="325"/>
      <c r="QG337" s="325"/>
      <c r="QH337" s="324"/>
      <c r="QI337" s="62"/>
      <c r="QJ337" s="62"/>
      <c r="QK337" s="62"/>
      <c r="QL337" s="62"/>
      <c r="QM337" s="62"/>
      <c r="QN337" s="62"/>
      <c r="QO337" s="62"/>
      <c r="QP337" s="62"/>
      <c r="QQ337" s="62"/>
      <c r="QR337" s="62"/>
      <c r="QS337" s="325"/>
      <c r="QT337" s="325"/>
      <c r="QU337" s="325"/>
      <c r="QV337" s="325"/>
      <c r="QW337" s="62"/>
      <c r="QX337" s="325"/>
      <c r="QY337" s="325"/>
      <c r="QZ337" s="325"/>
      <c r="RA337" s="325"/>
      <c r="RB337" s="62"/>
      <c r="RC337" s="325"/>
      <c r="RD337" s="325"/>
      <c r="RE337" s="325"/>
      <c r="RF337" s="325"/>
      <c r="RG337" s="325"/>
      <c r="RH337" s="325"/>
      <c r="RI337" s="325"/>
      <c r="RJ337" s="325"/>
      <c r="RK337" s="325"/>
      <c r="RL337" s="325"/>
      <c r="RM337" s="325"/>
      <c r="RN337" s="325"/>
      <c r="RO337" s="325"/>
      <c r="RP337" s="325"/>
      <c r="RQ337" s="325"/>
      <c r="RR337" s="325"/>
      <c r="RS337" s="325"/>
      <c r="RT337" s="324"/>
      <c r="RU337" s="62"/>
      <c r="RV337" s="62"/>
      <c r="RW337" s="62"/>
      <c r="RX337" s="62"/>
      <c r="RY337" s="62"/>
      <c r="RZ337" s="62"/>
      <c r="SA337" s="62"/>
      <c r="SB337" s="62"/>
      <c r="SC337" s="62"/>
      <c r="SD337" s="62"/>
      <c r="SE337" s="325"/>
      <c r="SF337" s="325"/>
      <c r="SG337" s="325"/>
      <c r="SH337" s="325"/>
      <c r="SI337" s="62"/>
      <c r="SJ337" s="325"/>
      <c r="SK337" s="325"/>
      <c r="SL337" s="325"/>
      <c r="SM337" s="325"/>
      <c r="SN337" s="62"/>
      <c r="SO337" s="325"/>
      <c r="SP337" s="325"/>
      <c r="SQ337" s="325"/>
      <c r="SR337" s="325"/>
      <c r="SS337" s="325"/>
      <c r="ST337" s="325"/>
      <c r="SU337" s="325"/>
      <c r="SV337" s="325"/>
      <c r="SW337" s="325"/>
      <c r="SX337" s="325"/>
      <c r="SY337" s="325"/>
      <c r="SZ337" s="325"/>
      <c r="TA337" s="325"/>
      <c r="TB337" s="325"/>
      <c r="TC337" s="325"/>
      <c r="TD337" s="325"/>
      <c r="TE337" s="325"/>
      <c r="TF337" s="324"/>
      <c r="TG337" s="62"/>
      <c r="TH337" s="62"/>
      <c r="TI337" s="62"/>
      <c r="TJ337" s="62"/>
      <c r="TK337" s="62"/>
      <c r="TL337" s="62"/>
      <c r="TM337" s="62"/>
      <c r="TN337" s="62"/>
      <c r="TO337" s="62"/>
      <c r="TP337" s="62"/>
      <c r="TQ337" s="325"/>
      <c r="TR337" s="325"/>
      <c r="TS337" s="325"/>
      <c r="TT337" s="325"/>
      <c r="TU337" s="62"/>
      <c r="TV337" s="325"/>
      <c r="TW337" s="325"/>
      <c r="TX337" s="325"/>
      <c r="TY337" s="325"/>
      <c r="TZ337" s="62"/>
      <c r="UA337" s="325"/>
      <c r="UB337" s="325"/>
      <c r="UC337" s="325"/>
      <c r="UD337" s="325"/>
      <c r="UE337" s="325"/>
      <c r="UF337" s="325"/>
      <c r="UG337" s="325"/>
      <c r="UH337" s="325"/>
      <c r="UI337" s="325"/>
      <c r="UJ337" s="325"/>
      <c r="UK337" s="325"/>
      <c r="UL337" s="325"/>
      <c r="UM337" s="325"/>
      <c r="UN337" s="325"/>
      <c r="UO337" s="325"/>
      <c r="UP337" s="325"/>
      <c r="UQ337" s="325"/>
      <c r="UR337" s="324"/>
      <c r="US337" s="62"/>
      <c r="UT337" s="62"/>
      <c r="UU337" s="62"/>
      <c r="UV337" s="62"/>
      <c r="UW337" s="62"/>
      <c r="UX337" s="62"/>
      <c r="UY337" s="62"/>
      <c r="UZ337" s="62"/>
      <c r="VA337" s="62"/>
      <c r="VB337" s="62"/>
      <c r="VC337" s="325"/>
      <c r="VD337" s="325"/>
      <c r="VE337" s="325"/>
      <c r="VF337" s="325"/>
      <c r="VG337" s="62"/>
      <c r="VH337" s="325"/>
      <c r="VI337" s="325"/>
      <c r="VJ337" s="325"/>
      <c r="VK337" s="325"/>
      <c r="VL337" s="62"/>
      <c r="VM337" s="325"/>
      <c r="VN337" s="325"/>
      <c r="VO337" s="325"/>
      <c r="VP337" s="325"/>
      <c r="VQ337" s="325"/>
      <c r="VR337" s="325"/>
      <c r="VS337" s="325"/>
      <c r="VT337" s="325"/>
      <c r="VU337" s="325"/>
      <c r="VV337" s="325"/>
      <c r="VW337" s="325"/>
      <c r="VX337" s="325"/>
      <c r="VY337" s="325"/>
      <c r="VZ337" s="325"/>
      <c r="WA337" s="325"/>
      <c r="WB337" s="325"/>
      <c r="WC337" s="325"/>
      <c r="WD337" s="324"/>
      <c r="WE337" s="62"/>
      <c r="WF337" s="62"/>
      <c r="WG337" s="62"/>
      <c r="WH337" s="62"/>
      <c r="WI337" s="62"/>
      <c r="WJ337" s="62"/>
      <c r="WK337" s="62"/>
      <c r="WL337" s="62"/>
      <c r="WM337" s="62"/>
      <c r="WN337" s="62"/>
      <c r="WO337" s="325"/>
      <c r="WP337" s="325"/>
      <c r="WQ337" s="325"/>
      <c r="WR337" s="325"/>
      <c r="WS337" s="62"/>
      <c r="WT337" s="325"/>
      <c r="WU337" s="325"/>
      <c r="WV337" s="325"/>
      <c r="WW337" s="325"/>
      <c r="WX337" s="62"/>
      <c r="WY337" s="325"/>
      <c r="WZ337" s="325"/>
      <c r="XA337" s="325"/>
      <c r="XB337" s="325"/>
      <c r="XC337" s="325"/>
      <c r="XD337" s="325"/>
      <c r="XE337" s="325"/>
      <c r="XF337" s="325"/>
      <c r="XG337" s="325"/>
      <c r="XH337" s="325"/>
      <c r="XI337" s="325"/>
      <c r="XJ337" s="325"/>
      <c r="XK337" s="325"/>
      <c r="XL337" s="325"/>
      <c r="XM337" s="325"/>
      <c r="XN337" s="325"/>
      <c r="XO337" s="325"/>
      <c r="XP337" s="324"/>
      <c r="XQ337" s="62"/>
      <c r="XR337" s="62"/>
      <c r="XS337" s="62"/>
      <c r="XT337" s="62"/>
      <c r="XU337" s="62"/>
      <c r="XV337" s="62"/>
      <c r="XW337" s="62"/>
      <c r="XX337" s="62"/>
      <c r="XY337" s="62"/>
      <c r="XZ337" s="62"/>
      <c r="YA337" s="325"/>
      <c r="YB337" s="325"/>
      <c r="YC337" s="325"/>
      <c r="YD337" s="325"/>
      <c r="YE337" s="62"/>
      <c r="YF337" s="325"/>
      <c r="YG337" s="325"/>
      <c r="YH337" s="325"/>
      <c r="YI337" s="325"/>
      <c r="YJ337" s="62"/>
      <c r="YK337" s="325"/>
      <c r="YL337" s="325"/>
      <c r="YM337" s="325"/>
      <c r="YN337" s="325"/>
      <c r="YO337" s="325"/>
      <c r="YP337" s="325"/>
      <c r="YQ337" s="325"/>
      <c r="YR337" s="325"/>
      <c r="YS337" s="325"/>
      <c r="YT337" s="325"/>
      <c r="YU337" s="325"/>
      <c r="YV337" s="325"/>
      <c r="YW337" s="325"/>
      <c r="YX337" s="325"/>
      <c r="YY337" s="325"/>
      <c r="YZ337" s="325"/>
      <c r="ZA337" s="325"/>
      <c r="ZB337" s="324"/>
      <c r="ZC337" s="62"/>
      <c r="ZD337" s="62"/>
      <c r="ZE337" s="62"/>
      <c r="ZF337" s="62"/>
      <c r="ZG337" s="62"/>
      <c r="ZH337" s="62"/>
      <c r="ZI337" s="62"/>
      <c r="ZJ337" s="62"/>
      <c r="ZK337" s="62"/>
      <c r="ZL337" s="62"/>
      <c r="ZM337" s="325"/>
      <c r="ZN337" s="325"/>
      <c r="ZO337" s="325"/>
      <c r="ZP337" s="325"/>
      <c r="ZQ337" s="62"/>
      <c r="ZR337" s="325"/>
      <c r="ZS337" s="325"/>
      <c r="ZT337" s="325"/>
      <c r="ZU337" s="325"/>
      <c r="ZV337" s="62"/>
      <c r="ZW337" s="325"/>
      <c r="ZX337" s="325"/>
      <c r="ZY337" s="325"/>
      <c r="ZZ337" s="325"/>
      <c r="AAA337" s="325"/>
      <c r="AAB337" s="325"/>
      <c r="AAC337" s="325"/>
      <c r="AAD337" s="325"/>
      <c r="AAE337" s="325"/>
      <c r="AAF337" s="325"/>
      <c r="AAG337" s="325"/>
      <c r="AAH337" s="325"/>
      <c r="AAI337" s="325"/>
      <c r="AAJ337" s="325"/>
      <c r="AAK337" s="325"/>
      <c r="AAL337" s="325"/>
      <c r="AAM337" s="325"/>
      <c r="AAN337" s="324"/>
      <c r="AAO337" s="62"/>
      <c r="AAP337" s="62"/>
      <c r="AAQ337" s="62"/>
      <c r="AAR337" s="62"/>
      <c r="AAS337" s="62"/>
      <c r="AAT337" s="62"/>
      <c r="AAU337" s="62"/>
      <c r="AAV337" s="62"/>
      <c r="AAW337" s="62"/>
      <c r="AAX337" s="62"/>
      <c r="AAY337" s="325"/>
      <c r="AAZ337" s="325"/>
      <c r="ABA337" s="325"/>
      <c r="ABB337" s="325"/>
      <c r="ABC337" s="62"/>
      <c r="ABD337" s="325"/>
      <c r="ABE337" s="325"/>
      <c r="ABF337" s="325"/>
      <c r="ABG337" s="325"/>
      <c r="ABH337" s="62"/>
      <c r="ABI337" s="325"/>
      <c r="ABJ337" s="325"/>
      <c r="ABK337" s="325"/>
      <c r="ABL337" s="325"/>
      <c r="ABM337" s="325"/>
      <c r="ABN337" s="325"/>
      <c r="ABO337" s="325"/>
      <c r="ABP337" s="325"/>
      <c r="ABQ337" s="325"/>
      <c r="ABR337" s="325"/>
      <c r="ABS337" s="325"/>
      <c r="ABT337" s="325"/>
      <c r="ABU337" s="325"/>
      <c r="ABV337" s="325"/>
      <c r="ABW337" s="325"/>
      <c r="ABX337" s="325"/>
      <c r="ABY337" s="325"/>
      <c r="ABZ337" s="324"/>
      <c r="ACA337" s="62"/>
      <c r="ACB337" s="62"/>
      <c r="ACC337" s="62"/>
      <c r="ACD337" s="62"/>
      <c r="ACE337" s="62"/>
      <c r="ACF337" s="62"/>
      <c r="ACG337" s="62"/>
      <c r="ACH337" s="62"/>
      <c r="ACI337" s="62"/>
      <c r="ACJ337" s="62"/>
      <c r="ACK337" s="325"/>
      <c r="ACL337" s="325"/>
      <c r="ACM337" s="325"/>
      <c r="ACN337" s="325"/>
      <c r="ACO337" s="62"/>
      <c r="ACP337" s="325"/>
      <c r="ACQ337" s="325"/>
      <c r="ACR337" s="325"/>
      <c r="ACS337" s="325"/>
      <c r="ACT337" s="62"/>
      <c r="ACU337" s="325"/>
      <c r="ACV337" s="325"/>
      <c r="ACW337" s="325"/>
      <c r="ACX337" s="325"/>
      <c r="ACY337" s="325"/>
      <c r="ACZ337" s="325"/>
      <c r="ADA337" s="325"/>
      <c r="ADB337" s="325"/>
      <c r="ADC337" s="325"/>
      <c r="ADD337" s="325"/>
      <c r="ADE337" s="325"/>
      <c r="ADF337" s="325"/>
      <c r="ADG337" s="325"/>
      <c r="ADH337" s="325"/>
      <c r="ADI337" s="325"/>
      <c r="ADJ337" s="325"/>
      <c r="ADK337" s="325"/>
      <c r="ADL337" s="324"/>
      <c r="ADM337" s="62"/>
      <c r="ADN337" s="62"/>
      <c r="ADO337" s="62"/>
      <c r="ADP337" s="62"/>
      <c r="ADQ337" s="62"/>
      <c r="ADR337" s="62"/>
      <c r="ADS337" s="62"/>
      <c r="ADT337" s="62"/>
      <c r="ADU337" s="62"/>
      <c r="ADV337" s="62"/>
      <c r="ADW337" s="325"/>
      <c r="ADX337" s="325"/>
      <c r="ADY337" s="325"/>
      <c r="ADZ337" s="325"/>
      <c r="AEA337" s="62"/>
      <c r="AEB337" s="325"/>
      <c r="AEC337" s="325"/>
      <c r="AED337" s="325"/>
      <c r="AEE337" s="325"/>
      <c r="AEF337" s="62"/>
      <c r="AEG337" s="325"/>
      <c r="AEH337" s="325"/>
      <c r="AEI337" s="325"/>
      <c r="AEJ337" s="325"/>
      <c r="AEK337" s="325"/>
      <c r="AEL337" s="325"/>
      <c r="AEM337" s="325"/>
      <c r="AEN337" s="325"/>
      <c r="AEO337" s="325"/>
      <c r="AEP337" s="325"/>
      <c r="AEQ337" s="325"/>
      <c r="AER337" s="325"/>
      <c r="AES337" s="325"/>
      <c r="AET337" s="325"/>
      <c r="AEU337" s="325"/>
      <c r="AEV337" s="325"/>
      <c r="AEW337" s="325"/>
      <c r="AEX337" s="324"/>
      <c r="AEY337" s="62"/>
      <c r="AEZ337" s="62"/>
      <c r="AFA337" s="62"/>
      <c r="AFB337" s="62"/>
      <c r="AFC337" s="62"/>
      <c r="AFD337" s="62"/>
      <c r="AFE337" s="62"/>
      <c r="AFF337" s="62"/>
      <c r="AFG337" s="62"/>
      <c r="AFH337" s="62"/>
      <c r="AFI337" s="325"/>
      <c r="AFJ337" s="325"/>
      <c r="AFK337" s="325"/>
      <c r="AFL337" s="325"/>
      <c r="AFM337" s="62"/>
      <c r="AFN337" s="325"/>
      <c r="AFO337" s="325"/>
      <c r="AFP337" s="325"/>
      <c r="AFQ337" s="325"/>
      <c r="AFR337" s="62"/>
      <c r="AFS337" s="325"/>
      <c r="AFT337" s="325"/>
      <c r="AFU337" s="325"/>
      <c r="AFV337" s="325"/>
      <c r="AFW337" s="325"/>
      <c r="AFX337" s="325"/>
      <c r="AFY337" s="325"/>
      <c r="AFZ337" s="325"/>
      <c r="AGA337" s="325"/>
      <c r="AGB337" s="325"/>
      <c r="AGC337" s="325"/>
      <c r="AGD337" s="325"/>
      <c r="AGE337" s="325"/>
      <c r="AGF337" s="325"/>
      <c r="AGG337" s="325"/>
      <c r="AGH337" s="325"/>
      <c r="AGI337" s="325"/>
      <c r="AGJ337" s="324"/>
      <c r="AGK337" s="62"/>
      <c r="AGL337" s="62"/>
      <c r="AGM337" s="62"/>
      <c r="AGN337" s="62"/>
      <c r="AGO337" s="62"/>
      <c r="AGP337" s="62"/>
      <c r="AGQ337" s="62"/>
      <c r="AGR337" s="62"/>
      <c r="AGS337" s="62"/>
      <c r="AGT337" s="62"/>
      <c r="AGU337" s="325"/>
      <c r="AGV337" s="325"/>
      <c r="AGW337" s="325"/>
      <c r="AGX337" s="325"/>
      <c r="AGY337" s="62"/>
      <c r="AGZ337" s="325"/>
      <c r="AHA337" s="325"/>
      <c r="AHB337" s="325"/>
      <c r="AHC337" s="325"/>
      <c r="AHD337" s="62"/>
      <c r="AHE337" s="325"/>
      <c r="AHF337" s="325"/>
      <c r="AHG337" s="325"/>
      <c r="AHH337" s="325"/>
      <c r="AHI337" s="325"/>
      <c r="AHJ337" s="325"/>
      <c r="AHK337" s="325"/>
      <c r="AHL337" s="325"/>
      <c r="AHM337" s="325"/>
      <c r="AHN337" s="325"/>
      <c r="AHO337" s="325"/>
      <c r="AHP337" s="325"/>
      <c r="AHQ337" s="325"/>
      <c r="AHR337" s="325"/>
      <c r="AHS337" s="325"/>
      <c r="AHT337" s="325"/>
      <c r="AHU337" s="325"/>
      <c r="AHV337" s="324"/>
      <c r="AHW337" s="62"/>
      <c r="AHX337" s="62"/>
      <c r="AHY337" s="62"/>
      <c r="AHZ337" s="62"/>
      <c r="AIA337" s="62"/>
      <c r="AIB337" s="62"/>
      <c r="AIC337" s="62"/>
      <c r="AID337" s="62"/>
      <c r="AIE337" s="62"/>
      <c r="AIF337" s="62"/>
      <c r="AIG337" s="325"/>
      <c r="AIH337" s="325"/>
      <c r="AII337" s="325"/>
      <c r="AIJ337" s="325"/>
      <c r="AIK337" s="62"/>
      <c r="AIL337" s="325"/>
      <c r="AIM337" s="325"/>
      <c r="AIN337" s="325"/>
      <c r="AIO337" s="325"/>
      <c r="AIP337" s="62"/>
      <c r="AIQ337" s="325"/>
      <c r="AIR337" s="325"/>
      <c r="AIS337" s="325"/>
      <c r="AIT337" s="325"/>
      <c r="AIU337" s="325"/>
      <c r="AIV337" s="325"/>
      <c r="AIW337" s="325"/>
      <c r="AIX337" s="325"/>
      <c r="AIY337" s="325"/>
      <c r="AIZ337" s="325"/>
      <c r="AJA337" s="325"/>
      <c r="AJB337" s="325"/>
      <c r="AJC337" s="325"/>
      <c r="AJD337" s="325"/>
      <c r="AJE337" s="325"/>
      <c r="AJF337" s="325"/>
      <c r="AJG337" s="325"/>
      <c r="AJH337" s="324"/>
      <c r="AJI337" s="62"/>
      <c r="AJJ337" s="62"/>
      <c r="AJK337" s="62"/>
      <c r="AJL337" s="62"/>
      <c r="AJM337" s="62"/>
      <c r="AJN337" s="62"/>
      <c r="AJO337" s="62"/>
      <c r="AJP337" s="62"/>
      <c r="AJQ337" s="62"/>
      <c r="AJR337" s="62"/>
      <c r="AJS337" s="325"/>
      <c r="AJT337" s="325"/>
      <c r="AJU337" s="325"/>
      <c r="AJV337" s="325"/>
      <c r="AJW337" s="62"/>
      <c r="AJX337" s="325"/>
      <c r="AJY337" s="325"/>
      <c r="AJZ337" s="325"/>
      <c r="AKA337" s="325"/>
      <c r="AKB337" s="62"/>
      <c r="AKC337" s="325"/>
      <c r="AKD337" s="325"/>
      <c r="AKE337" s="325"/>
      <c r="AKF337" s="325"/>
      <c r="AKG337" s="325"/>
      <c r="AKH337" s="325"/>
      <c r="AKI337" s="325"/>
      <c r="AKJ337" s="325"/>
      <c r="AKK337" s="325"/>
      <c r="AKL337" s="325"/>
      <c r="AKM337" s="325"/>
      <c r="AKN337" s="325"/>
      <c r="AKO337" s="325"/>
      <c r="AKP337" s="325"/>
      <c r="AKQ337" s="325"/>
      <c r="AKR337" s="325"/>
      <c r="AKS337" s="325"/>
      <c r="AKT337" s="324"/>
      <c r="AKU337" s="62"/>
      <c r="AKV337" s="62"/>
      <c r="AKW337" s="62"/>
      <c r="AKX337" s="62"/>
      <c r="AKY337" s="62"/>
      <c r="AKZ337" s="62"/>
      <c r="ALA337" s="62"/>
      <c r="ALB337" s="62"/>
      <c r="ALC337" s="62"/>
      <c r="ALD337" s="62"/>
      <c r="ALE337" s="325"/>
      <c r="ALF337" s="325"/>
      <c r="ALG337" s="325"/>
      <c r="ALH337" s="325"/>
      <c r="ALI337" s="62"/>
      <c r="ALJ337" s="325"/>
      <c r="ALK337" s="325"/>
      <c r="ALL337" s="325"/>
      <c r="ALM337" s="325"/>
      <c r="ALN337" s="62"/>
      <c r="ALO337" s="325"/>
      <c r="ALP337" s="325"/>
      <c r="ALQ337" s="325"/>
      <c r="ALR337" s="325"/>
      <c r="ALS337" s="325"/>
      <c r="ALT337" s="325"/>
      <c r="ALU337" s="325"/>
      <c r="ALV337" s="325"/>
      <c r="ALW337" s="325"/>
      <c r="ALX337" s="325"/>
      <c r="ALY337" s="325"/>
      <c r="ALZ337" s="325"/>
      <c r="AMA337" s="325"/>
      <c r="AMB337" s="325"/>
      <c r="AMC337" s="325"/>
      <c r="AMD337" s="325"/>
      <c r="AME337" s="325"/>
      <c r="AMF337" s="324"/>
      <c r="AMG337" s="62"/>
      <c r="AMH337" s="62"/>
      <c r="AMI337" s="62"/>
      <c r="AMJ337" s="62"/>
      <c r="AMK337" s="62"/>
      <c r="AML337" s="62"/>
      <c r="AMM337" s="62"/>
      <c r="AMN337" s="62"/>
      <c r="AMO337" s="62"/>
      <c r="AMP337" s="62"/>
      <c r="AMQ337" s="325"/>
      <c r="AMR337" s="325"/>
      <c r="AMS337" s="325"/>
      <c r="AMT337" s="325"/>
      <c r="AMU337" s="62"/>
      <c r="AMV337" s="325"/>
      <c r="AMW337" s="325"/>
      <c r="AMX337" s="325"/>
      <c r="AMY337" s="325"/>
      <c r="AMZ337" s="62"/>
      <c r="ANA337" s="325"/>
      <c r="ANB337" s="325"/>
      <c r="ANC337" s="325"/>
      <c r="AND337" s="325"/>
      <c r="ANE337" s="325"/>
      <c r="ANF337" s="325"/>
      <c r="ANG337" s="325"/>
      <c r="ANH337" s="325"/>
      <c r="ANI337" s="325"/>
      <c r="ANJ337" s="325"/>
      <c r="ANK337" s="325"/>
      <c r="ANL337" s="325"/>
      <c r="ANM337" s="325"/>
      <c r="ANN337" s="325"/>
      <c r="ANO337" s="325"/>
      <c r="ANP337" s="325"/>
      <c r="ANQ337" s="325"/>
      <c r="ANR337" s="324"/>
      <c r="ANS337" s="62"/>
      <c r="ANT337" s="62"/>
      <c r="ANU337" s="62"/>
      <c r="ANV337" s="62"/>
      <c r="ANW337" s="62"/>
      <c r="ANX337" s="62"/>
      <c r="ANY337" s="62"/>
      <c r="ANZ337" s="62"/>
      <c r="AOA337" s="62"/>
      <c r="AOB337" s="62"/>
      <c r="AOC337" s="325"/>
      <c r="AOD337" s="325"/>
      <c r="AOE337" s="325"/>
      <c r="AOF337" s="325"/>
      <c r="AOG337" s="62"/>
      <c r="AOH337" s="325"/>
      <c r="AOI337" s="325"/>
      <c r="AOJ337" s="325"/>
      <c r="AOK337" s="325"/>
      <c r="AOL337" s="62"/>
      <c r="AOM337" s="325"/>
      <c r="AON337" s="325"/>
      <c r="AOO337" s="325"/>
      <c r="AOP337" s="325"/>
      <c r="AOQ337" s="325"/>
      <c r="AOR337" s="325"/>
      <c r="AOS337" s="325"/>
      <c r="AOT337" s="325"/>
      <c r="AOU337" s="325"/>
      <c r="AOV337" s="325"/>
      <c r="AOW337" s="325"/>
      <c r="AOX337" s="325"/>
      <c r="AOY337" s="325"/>
      <c r="AOZ337" s="325"/>
      <c r="APA337" s="325"/>
      <c r="APB337" s="325"/>
      <c r="APC337" s="325"/>
      <c r="APD337" s="324"/>
      <c r="APE337" s="62"/>
      <c r="APF337" s="62"/>
      <c r="APG337" s="62"/>
      <c r="APH337" s="62"/>
      <c r="API337" s="62"/>
      <c r="APJ337" s="62"/>
      <c r="APK337" s="62"/>
      <c r="APL337" s="62"/>
      <c r="APM337" s="62"/>
      <c r="APN337" s="62"/>
      <c r="APO337" s="325"/>
      <c r="APP337" s="325"/>
      <c r="APQ337" s="325"/>
      <c r="APR337" s="325"/>
      <c r="APS337" s="62"/>
      <c r="APT337" s="325"/>
      <c r="APU337" s="325"/>
      <c r="APV337" s="325"/>
      <c r="APW337" s="325"/>
      <c r="APX337" s="62"/>
      <c r="APY337" s="325"/>
      <c r="APZ337" s="325"/>
      <c r="AQA337" s="325"/>
      <c r="AQB337" s="325"/>
      <c r="AQC337" s="325"/>
      <c r="AQD337" s="325"/>
      <c r="AQE337" s="325"/>
      <c r="AQF337" s="325"/>
      <c r="AQG337" s="325"/>
      <c r="AQH337" s="325"/>
      <c r="AQI337" s="325"/>
      <c r="AQJ337" s="325"/>
      <c r="AQK337" s="325"/>
      <c r="AQL337" s="325"/>
      <c r="AQM337" s="325"/>
      <c r="AQN337" s="325"/>
      <c r="AQO337" s="325"/>
      <c r="AQP337" s="324"/>
      <c r="AQQ337" s="62"/>
      <c r="AQR337" s="62"/>
      <c r="AQS337" s="62"/>
      <c r="AQT337" s="62"/>
      <c r="AQU337" s="62"/>
      <c r="AQV337" s="62"/>
      <c r="AQW337" s="62"/>
      <c r="AQX337" s="62"/>
      <c r="AQY337" s="62"/>
      <c r="AQZ337" s="62"/>
      <c r="ARA337" s="325"/>
      <c r="ARB337" s="325"/>
      <c r="ARC337" s="325"/>
      <c r="ARD337" s="325"/>
      <c r="ARE337" s="62"/>
      <c r="ARF337" s="325"/>
      <c r="ARG337" s="325"/>
      <c r="ARH337" s="325"/>
      <c r="ARI337" s="325"/>
      <c r="ARJ337" s="62"/>
      <c r="ARK337" s="325"/>
      <c r="ARL337" s="325"/>
      <c r="ARM337" s="325"/>
      <c r="ARN337" s="325"/>
      <c r="ARO337" s="325"/>
      <c r="ARP337" s="325"/>
      <c r="ARQ337" s="325"/>
      <c r="ARR337" s="325"/>
      <c r="ARS337" s="325"/>
      <c r="ART337" s="325"/>
      <c r="ARU337" s="325"/>
      <c r="ARV337" s="325"/>
      <c r="ARW337" s="325"/>
      <c r="ARX337" s="325"/>
      <c r="ARY337" s="325"/>
      <c r="ARZ337" s="325"/>
      <c r="ASA337" s="325"/>
      <c r="ASB337" s="324"/>
      <c r="ASC337" s="62"/>
      <c r="ASD337" s="62"/>
      <c r="ASE337" s="62"/>
      <c r="ASF337" s="62"/>
      <c r="ASG337" s="62"/>
      <c r="ASH337" s="62"/>
      <c r="ASI337" s="62"/>
      <c r="ASJ337" s="62"/>
      <c r="ASK337" s="62"/>
      <c r="ASL337" s="62"/>
      <c r="ASM337" s="325"/>
      <c r="ASN337" s="325"/>
      <c r="ASO337" s="325"/>
      <c r="ASP337" s="325"/>
      <c r="ASQ337" s="62"/>
      <c r="ASR337" s="325"/>
      <c r="ASS337" s="325"/>
      <c r="AST337" s="325"/>
      <c r="ASU337" s="325"/>
      <c r="ASV337" s="62"/>
      <c r="ASW337" s="325"/>
      <c r="ASX337" s="325"/>
      <c r="ASY337" s="325"/>
      <c r="ASZ337" s="325"/>
      <c r="ATA337" s="325"/>
      <c r="ATB337" s="325"/>
      <c r="ATC337" s="325"/>
      <c r="ATD337" s="325"/>
      <c r="ATE337" s="325"/>
      <c r="ATF337" s="325"/>
      <c r="ATG337" s="325"/>
      <c r="ATH337" s="325"/>
      <c r="ATI337" s="325"/>
      <c r="ATJ337" s="325"/>
      <c r="ATK337" s="325"/>
      <c r="ATL337" s="325"/>
      <c r="ATM337" s="325"/>
      <c r="ATN337" s="324"/>
      <c r="ATO337" s="62"/>
      <c r="ATP337" s="62"/>
      <c r="ATQ337" s="62"/>
      <c r="ATR337" s="62"/>
      <c r="ATS337" s="62"/>
      <c r="ATT337" s="62"/>
      <c r="ATU337" s="62"/>
      <c r="ATV337" s="62"/>
      <c r="ATW337" s="62"/>
      <c r="ATX337" s="62"/>
      <c r="ATY337" s="325"/>
      <c r="ATZ337" s="325"/>
      <c r="AUA337" s="325"/>
      <c r="AUB337" s="325"/>
      <c r="AUC337" s="62"/>
      <c r="AUD337" s="325"/>
      <c r="AUE337" s="325"/>
      <c r="AUF337" s="325"/>
      <c r="AUG337" s="325"/>
      <c r="AUH337" s="62"/>
      <c r="AUI337" s="325"/>
      <c r="AUJ337" s="325"/>
      <c r="AUK337" s="325"/>
      <c r="AUL337" s="325"/>
      <c r="AUM337" s="325"/>
      <c r="AUN337" s="325"/>
      <c r="AUO337" s="325"/>
      <c r="AUP337" s="325"/>
      <c r="AUQ337" s="325"/>
      <c r="AUR337" s="325"/>
      <c r="AUS337" s="325"/>
      <c r="AUT337" s="325"/>
      <c r="AUU337" s="325"/>
      <c r="AUV337" s="325"/>
      <c r="AUW337" s="325"/>
      <c r="AUX337" s="325"/>
      <c r="AUY337" s="325"/>
      <c r="AUZ337" s="324"/>
      <c r="AVA337" s="62"/>
      <c r="AVB337" s="62"/>
      <c r="AVC337" s="62"/>
      <c r="AVD337" s="62"/>
      <c r="AVE337" s="62"/>
      <c r="AVF337" s="62"/>
      <c r="AVG337" s="62"/>
      <c r="AVH337" s="62"/>
      <c r="AVI337" s="62"/>
      <c r="AVJ337" s="62"/>
      <c r="AVK337" s="325"/>
      <c r="AVL337" s="325"/>
      <c r="AVM337" s="325"/>
      <c r="AVN337" s="325"/>
      <c r="AVO337" s="62"/>
      <c r="AVP337" s="325"/>
      <c r="AVQ337" s="325"/>
      <c r="AVR337" s="325"/>
      <c r="AVS337" s="325"/>
      <c r="AVT337" s="62"/>
      <c r="AVU337" s="325"/>
      <c r="AVV337" s="325"/>
      <c r="AVW337" s="325"/>
      <c r="AVX337" s="325"/>
      <c r="AVY337" s="325"/>
      <c r="AVZ337" s="325"/>
      <c r="AWA337" s="325"/>
      <c r="AWB337" s="325"/>
      <c r="AWC337" s="325"/>
      <c r="AWD337" s="325"/>
      <c r="AWE337" s="325"/>
      <c r="AWF337" s="325"/>
      <c r="AWG337" s="325"/>
      <c r="AWH337" s="325"/>
      <c r="AWI337" s="325"/>
      <c r="AWJ337" s="325"/>
      <c r="AWK337" s="325"/>
      <c r="AWL337" s="324"/>
      <c r="AWM337" s="62"/>
      <c r="AWN337" s="62"/>
      <c r="AWO337" s="62"/>
      <c r="AWP337" s="62"/>
      <c r="AWQ337" s="62"/>
      <c r="AWR337" s="62"/>
      <c r="AWS337" s="62"/>
      <c r="AWT337" s="62"/>
      <c r="AWU337" s="62"/>
      <c r="AWV337" s="62"/>
      <c r="AWW337" s="325"/>
      <c r="AWX337" s="325"/>
      <c r="AWY337" s="325"/>
      <c r="AWZ337" s="325"/>
      <c r="AXA337" s="62"/>
      <c r="AXB337" s="325"/>
      <c r="AXC337" s="325"/>
      <c r="AXD337" s="325"/>
      <c r="AXE337" s="325"/>
      <c r="AXF337" s="62"/>
      <c r="AXG337" s="325"/>
      <c r="AXH337" s="325"/>
      <c r="AXI337" s="325"/>
      <c r="AXJ337" s="325"/>
      <c r="AXK337" s="325"/>
      <c r="AXL337" s="325"/>
      <c r="AXM337" s="325"/>
      <c r="AXN337" s="325"/>
      <c r="AXO337" s="325"/>
      <c r="AXP337" s="325"/>
      <c r="AXQ337" s="325"/>
      <c r="AXR337" s="325"/>
      <c r="AXS337" s="325"/>
      <c r="AXT337" s="325"/>
      <c r="AXU337" s="325"/>
      <c r="AXV337" s="325"/>
      <c r="AXW337" s="325"/>
      <c r="AXX337" s="324"/>
      <c r="AXY337" s="62"/>
      <c r="AXZ337" s="62"/>
      <c r="AYA337" s="62"/>
      <c r="AYB337" s="62"/>
      <c r="AYC337" s="62"/>
      <c r="AYD337" s="62"/>
      <c r="AYE337" s="62"/>
      <c r="AYF337" s="62"/>
      <c r="AYG337" s="62"/>
      <c r="AYH337" s="62"/>
      <c r="AYI337" s="325"/>
      <c r="AYJ337" s="325"/>
      <c r="AYK337" s="325"/>
      <c r="AYL337" s="325"/>
      <c r="AYM337" s="62"/>
      <c r="AYN337" s="325"/>
      <c r="AYO337" s="325"/>
      <c r="AYP337" s="325"/>
      <c r="AYQ337" s="325"/>
      <c r="AYR337" s="62"/>
      <c r="AYS337" s="325"/>
      <c r="AYT337" s="325"/>
      <c r="AYU337" s="325"/>
      <c r="AYV337" s="325"/>
      <c r="AYW337" s="325"/>
      <c r="AYX337" s="325"/>
      <c r="AYY337" s="325"/>
      <c r="AYZ337" s="325"/>
      <c r="AZA337" s="325"/>
      <c r="AZB337" s="325"/>
      <c r="AZC337" s="325"/>
      <c r="AZD337" s="325"/>
      <c r="AZE337" s="325"/>
      <c r="AZF337" s="325"/>
      <c r="AZG337" s="325"/>
      <c r="AZH337" s="325"/>
      <c r="AZI337" s="325"/>
      <c r="AZJ337" s="324"/>
      <c r="AZK337" s="62"/>
      <c r="AZL337" s="62"/>
      <c r="AZM337" s="62"/>
      <c r="AZN337" s="62"/>
      <c r="AZO337" s="62"/>
      <c r="AZP337" s="62"/>
      <c r="AZQ337" s="62"/>
      <c r="AZR337" s="62"/>
      <c r="AZS337" s="62"/>
      <c r="AZT337" s="62"/>
      <c r="AZU337" s="325"/>
      <c r="AZV337" s="325"/>
      <c r="AZW337" s="325"/>
      <c r="AZX337" s="325"/>
      <c r="AZY337" s="62"/>
      <c r="AZZ337" s="325"/>
      <c r="BAA337" s="325"/>
      <c r="BAB337" s="325"/>
      <c r="BAC337" s="325"/>
      <c r="BAD337" s="62"/>
      <c r="BAE337" s="325"/>
      <c r="BAF337" s="325"/>
      <c r="BAG337" s="325"/>
      <c r="BAH337" s="325"/>
      <c r="BAI337" s="325"/>
      <c r="BAJ337" s="325"/>
      <c r="BAK337" s="325"/>
      <c r="BAL337" s="325"/>
      <c r="BAM337" s="325"/>
      <c r="BAN337" s="325"/>
      <c r="BAO337" s="325"/>
      <c r="BAP337" s="325"/>
      <c r="BAQ337" s="325"/>
      <c r="BAR337" s="325"/>
      <c r="BAS337" s="325"/>
      <c r="BAT337" s="325"/>
      <c r="BAU337" s="325"/>
      <c r="BAV337" s="324"/>
      <c r="BAW337" s="62"/>
      <c r="BAX337" s="62"/>
      <c r="BAY337" s="62"/>
      <c r="BAZ337" s="62"/>
      <c r="BBA337" s="62"/>
      <c r="BBB337" s="62"/>
      <c r="BBC337" s="62"/>
      <c r="BBD337" s="62"/>
      <c r="BBE337" s="62"/>
      <c r="BBF337" s="62"/>
      <c r="BBG337" s="325"/>
      <c r="BBH337" s="325"/>
      <c r="BBI337" s="325"/>
      <c r="BBJ337" s="325"/>
      <c r="BBK337" s="62"/>
      <c r="BBL337" s="325"/>
      <c r="BBM337" s="325"/>
      <c r="BBN337" s="325"/>
      <c r="BBO337" s="325"/>
      <c r="BBP337" s="62"/>
      <c r="BBQ337" s="325"/>
      <c r="BBR337" s="325"/>
      <c r="BBS337" s="325"/>
      <c r="BBT337" s="325"/>
      <c r="BBU337" s="325"/>
      <c r="BBV337" s="325"/>
      <c r="BBW337" s="325"/>
      <c r="BBX337" s="325"/>
      <c r="BBY337" s="325"/>
      <c r="BBZ337" s="325"/>
      <c r="BCA337" s="325"/>
      <c r="BCB337" s="325"/>
      <c r="BCC337" s="325"/>
      <c r="BCD337" s="325"/>
      <c r="BCE337" s="325"/>
      <c r="BCF337" s="325"/>
      <c r="BCG337" s="325"/>
      <c r="BCH337" s="324"/>
      <c r="BCI337" s="62"/>
      <c r="BCJ337" s="62"/>
      <c r="BCK337" s="62"/>
      <c r="BCL337" s="62"/>
      <c r="BCM337" s="62"/>
      <c r="BCN337" s="62"/>
      <c r="BCO337" s="62"/>
      <c r="BCP337" s="62"/>
      <c r="BCQ337" s="62"/>
      <c r="BCR337" s="62"/>
      <c r="BCS337" s="325"/>
      <c r="BCT337" s="325"/>
      <c r="BCU337" s="325"/>
      <c r="BCV337" s="325"/>
      <c r="BCW337" s="62"/>
      <c r="BCX337" s="325"/>
      <c r="BCY337" s="325"/>
      <c r="BCZ337" s="325"/>
      <c r="BDA337" s="325"/>
      <c r="BDB337" s="62"/>
      <c r="BDC337" s="325"/>
      <c r="BDD337" s="325"/>
      <c r="BDE337" s="325"/>
      <c r="BDF337" s="325"/>
      <c r="BDG337" s="325"/>
      <c r="BDH337" s="325"/>
      <c r="BDI337" s="325"/>
      <c r="BDJ337" s="325"/>
      <c r="BDK337" s="325"/>
      <c r="BDL337" s="325"/>
      <c r="BDM337" s="325"/>
      <c r="BDN337" s="325"/>
      <c r="BDO337" s="325"/>
      <c r="BDP337" s="325"/>
      <c r="BDQ337" s="325"/>
      <c r="BDR337" s="325"/>
      <c r="BDS337" s="325"/>
      <c r="BDT337" s="324"/>
      <c r="BDU337" s="62"/>
      <c r="BDV337" s="62"/>
      <c r="BDW337" s="62"/>
      <c r="BDX337" s="62"/>
      <c r="BDY337" s="62"/>
      <c r="BDZ337" s="62"/>
      <c r="BEA337" s="62"/>
      <c r="BEB337" s="62"/>
      <c r="BEC337" s="62"/>
      <c r="BED337" s="62"/>
      <c r="BEE337" s="325"/>
      <c r="BEF337" s="325"/>
      <c r="BEG337" s="325"/>
      <c r="BEH337" s="325"/>
      <c r="BEI337" s="62"/>
      <c r="BEJ337" s="325"/>
      <c r="BEK337" s="325"/>
      <c r="BEL337" s="325"/>
      <c r="BEM337" s="325"/>
      <c r="BEN337" s="62"/>
      <c r="BEO337" s="325"/>
      <c r="BEP337" s="325"/>
      <c r="BEQ337" s="325"/>
      <c r="BER337" s="325"/>
      <c r="BES337" s="325"/>
      <c r="BET337" s="325"/>
      <c r="BEU337" s="325"/>
      <c r="BEV337" s="325"/>
      <c r="BEW337" s="325"/>
      <c r="BEX337" s="325"/>
      <c r="BEY337" s="325"/>
      <c r="BEZ337" s="325"/>
      <c r="BFA337" s="325"/>
      <c r="BFB337" s="325"/>
      <c r="BFC337" s="325"/>
      <c r="BFD337" s="325"/>
      <c r="BFE337" s="325"/>
      <c r="BFF337" s="324"/>
      <c r="BFG337" s="62"/>
      <c r="BFH337" s="62"/>
      <c r="BFI337" s="62"/>
      <c r="BFJ337" s="62"/>
      <c r="BFK337" s="62"/>
      <c r="BFL337" s="62"/>
      <c r="BFM337" s="62"/>
      <c r="BFN337" s="62"/>
      <c r="BFO337" s="62"/>
      <c r="BFP337" s="62"/>
      <c r="BFQ337" s="325"/>
      <c r="BFR337" s="325"/>
      <c r="BFS337" s="325"/>
      <c r="BFT337" s="325"/>
      <c r="BFU337" s="62"/>
      <c r="BFV337" s="325"/>
      <c r="BFW337" s="325"/>
      <c r="BFX337" s="325"/>
      <c r="BFY337" s="325"/>
      <c r="BFZ337" s="62"/>
      <c r="BGA337" s="325"/>
      <c r="BGB337" s="325"/>
      <c r="BGC337" s="325"/>
      <c r="BGD337" s="325"/>
      <c r="BGE337" s="325"/>
      <c r="BGF337" s="325"/>
      <c r="BGG337" s="325"/>
      <c r="BGH337" s="325"/>
      <c r="BGI337" s="325"/>
      <c r="BGJ337" s="325"/>
      <c r="BGK337" s="325"/>
      <c r="BGL337" s="325"/>
      <c r="BGM337" s="325"/>
      <c r="BGN337" s="325"/>
      <c r="BGO337" s="325"/>
      <c r="BGP337" s="325"/>
      <c r="BGQ337" s="325"/>
      <c r="BGR337" s="324"/>
      <c r="BGS337" s="62"/>
      <c r="BGT337" s="62"/>
      <c r="BGU337" s="62"/>
      <c r="BGV337" s="62"/>
      <c r="BGW337" s="62"/>
      <c r="BGX337" s="62"/>
      <c r="BGY337" s="62"/>
      <c r="BGZ337" s="62"/>
      <c r="BHA337" s="62"/>
      <c r="BHB337" s="62"/>
      <c r="BHC337" s="325"/>
      <c r="BHD337" s="325"/>
      <c r="BHE337" s="325"/>
      <c r="BHF337" s="325"/>
      <c r="BHG337" s="62"/>
      <c r="BHH337" s="325"/>
      <c r="BHI337" s="325"/>
      <c r="BHJ337" s="325"/>
      <c r="BHK337" s="325"/>
      <c r="BHL337" s="62"/>
      <c r="BHM337" s="325"/>
      <c r="BHN337" s="325"/>
      <c r="BHO337" s="325"/>
      <c r="BHP337" s="325"/>
      <c r="BHQ337" s="325"/>
      <c r="BHR337" s="325"/>
      <c r="BHS337" s="325"/>
      <c r="BHT337" s="325"/>
      <c r="BHU337" s="325"/>
      <c r="BHV337" s="325"/>
      <c r="BHW337" s="325"/>
      <c r="BHX337" s="325"/>
      <c r="BHY337" s="325"/>
      <c r="BHZ337" s="325"/>
      <c r="BIA337" s="325"/>
      <c r="BIB337" s="325"/>
      <c r="BIC337" s="325"/>
      <c r="BID337" s="324"/>
      <c r="BIE337" s="62"/>
      <c r="BIF337" s="62"/>
      <c r="BIG337" s="62"/>
      <c r="BIH337" s="62"/>
      <c r="BII337" s="62"/>
      <c r="BIJ337" s="62"/>
      <c r="BIK337" s="62"/>
      <c r="BIL337" s="62"/>
      <c r="BIM337" s="62"/>
      <c r="BIN337" s="62"/>
      <c r="BIO337" s="325"/>
      <c r="BIP337" s="325"/>
      <c r="BIQ337" s="325"/>
      <c r="BIR337" s="325"/>
      <c r="BIS337" s="62"/>
      <c r="BIT337" s="325"/>
      <c r="BIU337" s="325"/>
      <c r="BIV337" s="325"/>
      <c r="BIW337" s="325"/>
      <c r="BIX337" s="62"/>
      <c r="BIY337" s="325"/>
      <c r="BIZ337" s="325"/>
      <c r="BJA337" s="325"/>
      <c r="BJB337" s="325"/>
      <c r="BJC337" s="325"/>
      <c r="BJD337" s="325"/>
      <c r="BJE337" s="325"/>
      <c r="BJF337" s="325"/>
      <c r="BJG337" s="325"/>
      <c r="BJH337" s="325"/>
      <c r="BJI337" s="325"/>
      <c r="BJJ337" s="325"/>
      <c r="BJK337" s="325"/>
      <c r="BJL337" s="325"/>
      <c r="BJM337" s="325"/>
      <c r="BJN337" s="325"/>
      <c r="BJO337" s="325"/>
      <c r="BJP337" s="324"/>
      <c r="BJQ337" s="62"/>
      <c r="BJR337" s="62"/>
      <c r="BJS337" s="62"/>
      <c r="BJT337" s="62"/>
      <c r="BJU337" s="62"/>
      <c r="BJV337" s="62"/>
      <c r="BJW337" s="62"/>
      <c r="BJX337" s="62"/>
      <c r="BJY337" s="62"/>
      <c r="BJZ337" s="62"/>
      <c r="BKA337" s="325"/>
      <c r="BKB337" s="325"/>
      <c r="BKC337" s="325"/>
      <c r="BKD337" s="325"/>
      <c r="BKE337" s="62"/>
      <c r="BKF337" s="325"/>
      <c r="BKG337" s="325"/>
      <c r="BKH337" s="325"/>
      <c r="BKI337" s="325"/>
      <c r="BKJ337" s="62"/>
      <c r="BKK337" s="325"/>
      <c r="BKL337" s="325"/>
      <c r="BKM337" s="325"/>
      <c r="BKN337" s="325"/>
      <c r="BKO337" s="325"/>
      <c r="BKP337" s="325"/>
      <c r="BKQ337" s="325"/>
      <c r="BKR337" s="325"/>
      <c r="BKS337" s="325"/>
      <c r="BKT337" s="325"/>
      <c r="BKU337" s="325"/>
      <c r="BKV337" s="325"/>
      <c r="BKW337" s="325"/>
      <c r="BKX337" s="325"/>
      <c r="BKY337" s="325"/>
      <c r="BKZ337" s="325"/>
      <c r="BLA337" s="325"/>
      <c r="BLB337" s="324"/>
      <c r="BLC337" s="62"/>
      <c r="BLD337" s="62"/>
      <c r="BLE337" s="62"/>
      <c r="BLF337" s="62"/>
      <c r="BLG337" s="62"/>
      <c r="BLH337" s="62"/>
      <c r="BLI337" s="62"/>
      <c r="BLJ337" s="62"/>
      <c r="BLK337" s="62"/>
      <c r="BLL337" s="62"/>
      <c r="BLM337" s="325"/>
      <c r="BLN337" s="325"/>
      <c r="BLO337" s="325"/>
      <c r="BLP337" s="325"/>
      <c r="BLQ337" s="62"/>
      <c r="BLR337" s="325"/>
      <c r="BLS337" s="325"/>
      <c r="BLT337" s="325"/>
      <c r="BLU337" s="325"/>
      <c r="BLV337" s="62"/>
      <c r="BLW337" s="325"/>
      <c r="BLX337" s="325"/>
      <c r="BLY337" s="325"/>
      <c r="BLZ337" s="325"/>
      <c r="BMA337" s="325"/>
      <c r="BMB337" s="325"/>
      <c r="BMC337" s="325"/>
      <c r="BMD337" s="325"/>
      <c r="BME337" s="325"/>
      <c r="BMF337" s="325"/>
      <c r="BMG337" s="325"/>
      <c r="BMH337" s="325"/>
      <c r="BMI337" s="325"/>
      <c r="BMJ337" s="325"/>
      <c r="BMK337" s="325"/>
      <c r="BML337" s="325"/>
      <c r="BMM337" s="325"/>
      <c r="BMN337" s="324"/>
      <c r="BMO337" s="62"/>
      <c r="BMP337" s="62"/>
      <c r="BMQ337" s="62"/>
      <c r="BMR337" s="62"/>
      <c r="BMS337" s="62"/>
      <c r="BMT337" s="62"/>
      <c r="BMU337" s="62"/>
      <c r="BMV337" s="62"/>
      <c r="BMW337" s="62"/>
      <c r="BMX337" s="62"/>
      <c r="BMY337" s="325"/>
      <c r="BMZ337" s="325"/>
      <c r="BNA337" s="325"/>
      <c r="BNB337" s="325"/>
      <c r="BNC337" s="62"/>
      <c r="BND337" s="325"/>
      <c r="BNE337" s="325"/>
      <c r="BNF337" s="325"/>
      <c r="BNG337" s="325"/>
      <c r="BNH337" s="62"/>
      <c r="BNI337" s="325"/>
      <c r="BNJ337" s="325"/>
      <c r="BNK337" s="325"/>
      <c r="BNL337" s="325"/>
      <c r="BNM337" s="325"/>
      <c r="BNN337" s="325"/>
      <c r="BNO337" s="325"/>
      <c r="BNP337" s="325"/>
      <c r="BNQ337" s="325"/>
      <c r="BNR337" s="325"/>
      <c r="BNS337" s="325"/>
      <c r="BNT337" s="325"/>
      <c r="BNU337" s="325"/>
      <c r="BNV337" s="325"/>
      <c r="BNW337" s="325"/>
      <c r="BNX337" s="325"/>
      <c r="BNY337" s="325"/>
      <c r="BNZ337" s="324"/>
      <c r="BOA337" s="62"/>
      <c r="BOB337" s="62"/>
      <c r="BOC337" s="62"/>
      <c r="BOD337" s="62"/>
      <c r="BOE337" s="62"/>
      <c r="BOF337" s="62"/>
      <c r="BOG337" s="62"/>
      <c r="BOH337" s="62"/>
      <c r="BOI337" s="62"/>
      <c r="BOJ337" s="62"/>
      <c r="BOK337" s="325"/>
      <c r="BOL337" s="325"/>
      <c r="BOM337" s="325"/>
      <c r="BON337" s="325"/>
      <c r="BOO337" s="62"/>
      <c r="BOP337" s="325"/>
      <c r="BOQ337" s="325"/>
      <c r="BOR337" s="325"/>
      <c r="BOS337" s="325"/>
      <c r="BOT337" s="62"/>
      <c r="BOU337" s="325"/>
      <c r="BOV337" s="325"/>
      <c r="BOW337" s="325"/>
      <c r="BOX337" s="325"/>
      <c r="BOY337" s="325"/>
      <c r="BOZ337" s="325"/>
      <c r="BPA337" s="325"/>
      <c r="BPB337" s="325"/>
      <c r="BPC337" s="325"/>
      <c r="BPD337" s="325"/>
      <c r="BPE337" s="325"/>
      <c r="BPF337" s="325"/>
      <c r="BPG337" s="325"/>
      <c r="BPH337" s="325"/>
      <c r="BPI337" s="325"/>
      <c r="BPJ337" s="325"/>
      <c r="BPK337" s="325"/>
      <c r="BPL337" s="324"/>
      <c r="BPM337" s="62"/>
      <c r="BPN337" s="62"/>
      <c r="BPO337" s="62"/>
      <c r="BPP337" s="62"/>
      <c r="BPQ337" s="62"/>
      <c r="BPR337" s="62"/>
      <c r="BPS337" s="62"/>
      <c r="BPT337" s="62"/>
      <c r="BPU337" s="62"/>
      <c r="BPV337" s="62"/>
      <c r="BPW337" s="325"/>
      <c r="BPX337" s="325"/>
      <c r="BPY337" s="325"/>
      <c r="BPZ337" s="325"/>
      <c r="BQA337" s="62"/>
      <c r="BQB337" s="325"/>
      <c r="BQC337" s="325"/>
      <c r="BQD337" s="325"/>
      <c r="BQE337" s="325"/>
      <c r="BQF337" s="62"/>
      <c r="BQG337" s="325"/>
      <c r="BQH337" s="325"/>
      <c r="BQI337" s="325"/>
      <c r="BQJ337" s="325"/>
      <c r="BQK337" s="325"/>
      <c r="BQL337" s="325"/>
      <c r="BQM337" s="325"/>
      <c r="BQN337" s="325"/>
      <c r="BQO337" s="325"/>
      <c r="BQP337" s="325"/>
      <c r="BQQ337" s="325"/>
      <c r="BQR337" s="325"/>
      <c r="BQS337" s="325"/>
      <c r="BQT337" s="325"/>
      <c r="BQU337" s="325"/>
      <c r="BQV337" s="325"/>
      <c r="BQW337" s="325"/>
      <c r="BQX337" s="324"/>
      <c r="BQY337" s="62"/>
      <c r="BQZ337" s="62"/>
      <c r="BRA337" s="62"/>
      <c r="BRB337" s="62"/>
      <c r="BRC337" s="62"/>
      <c r="BRD337" s="62"/>
      <c r="BRE337" s="62"/>
      <c r="BRF337" s="62"/>
      <c r="BRG337" s="62"/>
      <c r="BRH337" s="62"/>
      <c r="BRI337" s="325"/>
      <c r="BRJ337" s="325"/>
      <c r="BRK337" s="325"/>
      <c r="BRL337" s="325"/>
      <c r="BRM337" s="62"/>
      <c r="BRN337" s="325"/>
      <c r="BRO337" s="325"/>
      <c r="BRP337" s="325"/>
      <c r="BRQ337" s="325"/>
      <c r="BRR337" s="62"/>
      <c r="BRS337" s="325"/>
      <c r="BRT337" s="325"/>
      <c r="BRU337" s="325"/>
      <c r="BRV337" s="325"/>
      <c r="BRW337" s="325"/>
      <c r="BRX337" s="325"/>
      <c r="BRY337" s="325"/>
      <c r="BRZ337" s="325"/>
      <c r="BSA337" s="325"/>
      <c r="BSB337" s="325"/>
      <c r="BSC337" s="325"/>
      <c r="BSD337" s="325"/>
      <c r="BSE337" s="325"/>
      <c r="BSF337" s="325"/>
      <c r="BSG337" s="325"/>
      <c r="BSH337" s="325"/>
      <c r="BSI337" s="325"/>
      <c r="BSJ337" s="324"/>
      <c r="BSK337" s="62"/>
      <c r="BSL337" s="62"/>
      <c r="BSM337" s="62"/>
      <c r="BSN337" s="62"/>
      <c r="BSO337" s="62"/>
      <c r="BSP337" s="62"/>
      <c r="BSQ337" s="62"/>
      <c r="BSR337" s="62"/>
      <c r="BSS337" s="62"/>
      <c r="BST337" s="62"/>
      <c r="BSU337" s="325"/>
      <c r="BSV337" s="325"/>
      <c r="BSW337" s="325"/>
      <c r="BSX337" s="325"/>
      <c r="BSY337" s="62"/>
      <c r="BSZ337" s="325"/>
      <c r="BTA337" s="325"/>
      <c r="BTB337" s="325"/>
      <c r="BTC337" s="325"/>
      <c r="BTD337" s="62"/>
      <c r="BTE337" s="325"/>
      <c r="BTF337" s="325"/>
      <c r="BTG337" s="325"/>
      <c r="BTH337" s="325"/>
      <c r="BTI337" s="325"/>
      <c r="BTJ337" s="325"/>
      <c r="BTK337" s="325"/>
      <c r="BTL337" s="325"/>
      <c r="BTM337" s="325"/>
      <c r="BTN337" s="325"/>
      <c r="BTO337" s="325"/>
      <c r="BTP337" s="325"/>
      <c r="BTQ337" s="325"/>
      <c r="BTR337" s="325"/>
      <c r="BTS337" s="325"/>
      <c r="BTT337" s="325"/>
      <c r="BTU337" s="325"/>
      <c r="BTV337" s="324"/>
      <c r="BTW337" s="62"/>
      <c r="BTX337" s="62"/>
      <c r="BTY337" s="62"/>
      <c r="BTZ337" s="62"/>
      <c r="BUA337" s="62"/>
      <c r="BUB337" s="62"/>
      <c r="BUC337" s="62"/>
      <c r="BUD337" s="62"/>
      <c r="BUE337" s="62"/>
      <c r="BUF337" s="62"/>
      <c r="BUG337" s="325"/>
      <c r="BUH337" s="325"/>
      <c r="BUI337" s="325"/>
      <c r="BUJ337" s="325"/>
      <c r="BUK337" s="62"/>
      <c r="BUL337" s="325"/>
      <c r="BUM337" s="325"/>
      <c r="BUN337" s="325"/>
      <c r="BUO337" s="325"/>
      <c r="BUP337" s="62"/>
      <c r="BUQ337" s="325"/>
      <c r="BUR337" s="325"/>
      <c r="BUS337" s="325"/>
      <c r="BUT337" s="325"/>
      <c r="BUU337" s="325"/>
      <c r="BUV337" s="325"/>
      <c r="BUW337" s="325"/>
      <c r="BUX337" s="325"/>
      <c r="BUY337" s="325"/>
      <c r="BUZ337" s="325"/>
      <c r="BVA337" s="325"/>
      <c r="BVB337" s="325"/>
      <c r="BVC337" s="325"/>
      <c r="BVD337" s="325"/>
      <c r="BVE337" s="325"/>
      <c r="BVF337" s="325"/>
      <c r="BVG337" s="325"/>
      <c r="BVH337" s="324"/>
      <c r="BVI337" s="62"/>
      <c r="BVJ337" s="62"/>
      <c r="BVK337" s="62"/>
      <c r="BVL337" s="62"/>
      <c r="BVM337" s="62"/>
      <c r="BVN337" s="62"/>
      <c r="BVO337" s="62"/>
      <c r="BVP337" s="62"/>
      <c r="BVQ337" s="62"/>
      <c r="BVR337" s="62"/>
      <c r="BVS337" s="325"/>
      <c r="BVT337" s="325"/>
      <c r="BVU337" s="325"/>
      <c r="BVV337" s="325"/>
      <c r="BVW337" s="62"/>
      <c r="BVX337" s="325"/>
      <c r="BVY337" s="325"/>
      <c r="BVZ337" s="325"/>
      <c r="BWA337" s="325"/>
      <c r="BWB337" s="62"/>
      <c r="BWC337" s="325"/>
      <c r="BWD337" s="325"/>
      <c r="BWE337" s="325"/>
      <c r="BWF337" s="325"/>
      <c r="BWG337" s="325"/>
      <c r="BWH337" s="325"/>
      <c r="BWI337" s="325"/>
      <c r="BWJ337" s="325"/>
      <c r="BWK337" s="325"/>
      <c r="BWL337" s="325"/>
      <c r="BWM337" s="325"/>
      <c r="BWN337" s="325"/>
      <c r="BWO337" s="325"/>
      <c r="BWP337" s="325"/>
      <c r="BWQ337" s="325"/>
      <c r="BWR337" s="325"/>
      <c r="BWS337" s="325"/>
      <c r="BWT337" s="324"/>
      <c r="BWU337" s="62"/>
      <c r="BWV337" s="62"/>
      <c r="BWW337" s="62"/>
      <c r="BWX337" s="62"/>
      <c r="BWY337" s="62"/>
      <c r="BWZ337" s="62"/>
      <c r="BXA337" s="62"/>
      <c r="BXB337" s="62"/>
      <c r="BXC337" s="62"/>
      <c r="BXD337" s="62"/>
      <c r="BXE337" s="325"/>
      <c r="BXF337" s="325"/>
      <c r="BXG337" s="325"/>
      <c r="BXH337" s="325"/>
      <c r="BXI337" s="62"/>
      <c r="BXJ337" s="325"/>
      <c r="BXK337" s="325"/>
      <c r="BXL337" s="325"/>
      <c r="BXM337" s="325"/>
      <c r="BXN337" s="62"/>
      <c r="BXO337" s="325"/>
      <c r="BXP337" s="325"/>
      <c r="BXQ337" s="325"/>
      <c r="BXR337" s="325"/>
      <c r="BXS337" s="325"/>
      <c r="BXT337" s="325"/>
      <c r="BXU337" s="325"/>
      <c r="BXV337" s="325"/>
      <c r="BXW337" s="325"/>
      <c r="BXX337" s="325"/>
      <c r="BXY337" s="325"/>
      <c r="BXZ337" s="325"/>
      <c r="BYA337" s="325"/>
      <c r="BYB337" s="325"/>
      <c r="BYC337" s="325"/>
      <c r="BYD337" s="325"/>
      <c r="BYE337" s="325"/>
      <c r="BYF337" s="324"/>
      <c r="BYG337" s="62"/>
      <c r="BYH337" s="62"/>
      <c r="BYI337" s="62"/>
      <c r="BYJ337" s="62"/>
      <c r="BYK337" s="62"/>
      <c r="BYL337" s="62"/>
      <c r="BYM337" s="62"/>
      <c r="BYN337" s="62"/>
      <c r="BYO337" s="62"/>
      <c r="BYP337" s="62"/>
      <c r="BYQ337" s="325"/>
      <c r="BYR337" s="325"/>
      <c r="BYS337" s="325"/>
      <c r="BYT337" s="325"/>
      <c r="BYU337" s="62"/>
      <c r="BYV337" s="325"/>
      <c r="BYW337" s="325"/>
      <c r="BYX337" s="325"/>
      <c r="BYY337" s="325"/>
      <c r="BYZ337" s="62"/>
      <c r="BZA337" s="325"/>
      <c r="BZB337" s="325"/>
      <c r="BZC337" s="325"/>
      <c r="BZD337" s="325"/>
      <c r="BZE337" s="325"/>
      <c r="BZF337" s="325"/>
      <c r="BZG337" s="325"/>
      <c r="BZH337" s="325"/>
      <c r="BZI337" s="325"/>
      <c r="BZJ337" s="325"/>
      <c r="BZK337" s="325"/>
      <c r="BZL337" s="325"/>
      <c r="BZM337" s="325"/>
      <c r="BZN337" s="325"/>
      <c r="BZO337" s="325"/>
      <c r="BZP337" s="325"/>
      <c r="BZQ337" s="325"/>
      <c r="BZR337" s="324"/>
      <c r="BZS337" s="62"/>
      <c r="BZT337" s="62"/>
      <c r="BZU337" s="62"/>
      <c r="BZV337" s="62"/>
      <c r="BZW337" s="62"/>
      <c r="BZX337" s="62"/>
      <c r="BZY337" s="62"/>
      <c r="BZZ337" s="62"/>
      <c r="CAA337" s="62"/>
      <c r="CAB337" s="62"/>
      <c r="CAC337" s="325"/>
      <c r="CAD337" s="325"/>
      <c r="CAE337" s="325"/>
      <c r="CAF337" s="325"/>
      <c r="CAG337" s="62"/>
      <c r="CAH337" s="325"/>
      <c r="CAI337" s="325"/>
      <c r="CAJ337" s="325"/>
      <c r="CAK337" s="325"/>
      <c r="CAL337" s="62"/>
      <c r="CAM337" s="325"/>
      <c r="CAN337" s="325"/>
      <c r="CAO337" s="325"/>
      <c r="CAP337" s="325"/>
      <c r="CAQ337" s="325"/>
      <c r="CAR337" s="325"/>
      <c r="CAS337" s="325"/>
      <c r="CAT337" s="325"/>
      <c r="CAU337" s="325"/>
      <c r="CAV337" s="325"/>
      <c r="CAW337" s="325"/>
      <c r="CAX337" s="325"/>
      <c r="CAY337" s="325"/>
      <c r="CAZ337" s="325"/>
      <c r="CBA337" s="325"/>
      <c r="CBB337" s="325"/>
      <c r="CBC337" s="325"/>
      <c r="CBD337" s="324"/>
      <c r="CBE337" s="62"/>
      <c r="CBF337" s="62"/>
      <c r="CBG337" s="62"/>
      <c r="CBH337" s="62"/>
      <c r="CBI337" s="62"/>
      <c r="CBJ337" s="62"/>
      <c r="CBK337" s="62"/>
      <c r="CBL337" s="62"/>
      <c r="CBM337" s="62"/>
      <c r="CBN337" s="62"/>
      <c r="CBO337" s="325"/>
      <c r="CBP337" s="325"/>
      <c r="CBQ337" s="325"/>
      <c r="CBR337" s="325"/>
      <c r="CBS337" s="62"/>
      <c r="CBT337" s="325"/>
      <c r="CBU337" s="325"/>
      <c r="CBV337" s="325"/>
      <c r="CBW337" s="325"/>
      <c r="CBX337" s="62"/>
      <c r="CBY337" s="325"/>
      <c r="CBZ337" s="325"/>
      <c r="CCA337" s="325"/>
      <c r="CCB337" s="325"/>
      <c r="CCC337" s="325"/>
      <c r="CCD337" s="325"/>
      <c r="CCE337" s="325"/>
      <c r="CCF337" s="325"/>
      <c r="CCG337" s="325"/>
      <c r="CCH337" s="325"/>
      <c r="CCI337" s="325"/>
      <c r="CCJ337" s="325"/>
      <c r="CCK337" s="325"/>
      <c r="CCL337" s="325"/>
      <c r="CCM337" s="325"/>
      <c r="CCN337" s="325"/>
      <c r="CCO337" s="325"/>
      <c r="CCP337" s="324"/>
      <c r="CCQ337" s="62"/>
      <c r="CCR337" s="62"/>
      <c r="CCS337" s="62"/>
      <c r="CCT337" s="62"/>
      <c r="CCU337" s="62"/>
      <c r="CCV337" s="62"/>
      <c r="CCW337" s="62"/>
      <c r="CCX337" s="62"/>
      <c r="CCY337" s="62"/>
      <c r="CCZ337" s="62"/>
      <c r="CDA337" s="325"/>
      <c r="CDB337" s="325"/>
      <c r="CDC337" s="325"/>
      <c r="CDD337" s="325"/>
      <c r="CDE337" s="62"/>
      <c r="CDF337" s="325"/>
      <c r="CDG337" s="325"/>
      <c r="CDH337" s="325"/>
      <c r="CDI337" s="325"/>
      <c r="CDJ337" s="62"/>
      <c r="CDK337" s="325"/>
      <c r="CDL337" s="325"/>
      <c r="CDM337" s="325"/>
      <c r="CDN337" s="325"/>
      <c r="CDO337" s="325"/>
      <c r="CDP337" s="325"/>
      <c r="CDQ337" s="325"/>
      <c r="CDR337" s="325"/>
      <c r="CDS337" s="325"/>
      <c r="CDT337" s="325"/>
      <c r="CDU337" s="325"/>
      <c r="CDV337" s="325"/>
      <c r="CDW337" s="325"/>
      <c r="CDX337" s="325"/>
      <c r="CDY337" s="325"/>
      <c r="CDZ337" s="325"/>
      <c r="CEA337" s="325"/>
      <c r="CEB337" s="324"/>
      <c r="CEC337" s="62"/>
      <c r="CED337" s="62"/>
      <c r="CEE337" s="62"/>
      <c r="CEF337" s="62"/>
      <c r="CEG337" s="62"/>
      <c r="CEH337" s="62"/>
      <c r="CEI337" s="62"/>
      <c r="CEJ337" s="62"/>
      <c r="CEK337" s="62"/>
      <c r="CEL337" s="62"/>
      <c r="CEM337" s="325"/>
      <c r="CEN337" s="325"/>
      <c r="CEO337" s="325"/>
      <c r="CEP337" s="325"/>
      <c r="CEQ337" s="62"/>
      <c r="CER337" s="325"/>
      <c r="CES337" s="325"/>
      <c r="CET337" s="325"/>
      <c r="CEU337" s="325"/>
      <c r="CEV337" s="62"/>
      <c r="CEW337" s="325"/>
      <c r="CEX337" s="325"/>
      <c r="CEY337" s="325"/>
      <c r="CEZ337" s="325"/>
      <c r="CFA337" s="325"/>
      <c r="CFB337" s="325"/>
      <c r="CFC337" s="325"/>
      <c r="CFD337" s="325"/>
      <c r="CFE337" s="325"/>
      <c r="CFF337" s="325"/>
      <c r="CFG337" s="325"/>
      <c r="CFH337" s="325"/>
      <c r="CFI337" s="325"/>
      <c r="CFJ337" s="325"/>
      <c r="CFK337" s="325"/>
      <c r="CFL337" s="325"/>
      <c r="CFM337" s="325"/>
      <c r="CFN337" s="324"/>
      <c r="CFO337" s="62"/>
      <c r="CFP337" s="62"/>
      <c r="CFQ337" s="62"/>
      <c r="CFR337" s="62"/>
      <c r="CFS337" s="62"/>
      <c r="CFT337" s="62"/>
      <c r="CFU337" s="62"/>
      <c r="CFV337" s="62"/>
      <c r="CFW337" s="62"/>
      <c r="CFX337" s="62"/>
      <c r="CFY337" s="325"/>
      <c r="CFZ337" s="325"/>
      <c r="CGA337" s="325"/>
      <c r="CGB337" s="325"/>
      <c r="CGC337" s="62"/>
      <c r="CGD337" s="325"/>
      <c r="CGE337" s="325"/>
      <c r="CGF337" s="325"/>
      <c r="CGG337" s="325"/>
      <c r="CGH337" s="62"/>
      <c r="CGI337" s="325"/>
      <c r="CGJ337" s="325"/>
      <c r="CGK337" s="325"/>
      <c r="CGL337" s="325"/>
      <c r="CGM337" s="325"/>
      <c r="CGN337" s="325"/>
      <c r="CGO337" s="325"/>
      <c r="CGP337" s="325"/>
      <c r="CGQ337" s="325"/>
      <c r="CGR337" s="325"/>
      <c r="CGS337" s="325"/>
      <c r="CGT337" s="325"/>
      <c r="CGU337" s="325"/>
      <c r="CGV337" s="325"/>
      <c r="CGW337" s="325"/>
      <c r="CGX337" s="325"/>
      <c r="CGY337" s="325"/>
      <c r="CGZ337" s="324"/>
      <c r="CHA337" s="62"/>
      <c r="CHB337" s="62"/>
      <c r="CHC337" s="62"/>
      <c r="CHD337" s="62"/>
      <c r="CHE337" s="62"/>
      <c r="CHF337" s="62"/>
      <c r="CHG337" s="62"/>
      <c r="CHH337" s="62"/>
      <c r="CHI337" s="62"/>
      <c r="CHJ337" s="62"/>
      <c r="CHK337" s="325"/>
      <c r="CHL337" s="325"/>
      <c r="CHM337" s="325"/>
      <c r="CHN337" s="325"/>
      <c r="CHO337" s="62"/>
      <c r="CHP337" s="325"/>
      <c r="CHQ337" s="325"/>
      <c r="CHR337" s="325"/>
      <c r="CHS337" s="325"/>
      <c r="CHT337" s="62"/>
      <c r="CHU337" s="325"/>
      <c r="CHV337" s="325"/>
      <c r="CHW337" s="325"/>
      <c r="CHX337" s="325"/>
      <c r="CHY337" s="325"/>
      <c r="CHZ337" s="325"/>
      <c r="CIA337" s="325"/>
      <c r="CIB337" s="325"/>
      <c r="CIC337" s="325"/>
      <c r="CID337" s="325"/>
      <c r="CIE337" s="325"/>
      <c r="CIF337" s="325"/>
      <c r="CIG337" s="325"/>
      <c r="CIH337" s="325"/>
      <c r="CII337" s="325"/>
      <c r="CIJ337" s="325"/>
      <c r="CIK337" s="325"/>
      <c r="CIL337" s="324"/>
      <c r="CIM337" s="62"/>
      <c r="CIN337" s="62"/>
      <c r="CIO337" s="62"/>
      <c r="CIP337" s="62"/>
      <c r="CIQ337" s="62"/>
      <c r="CIR337" s="62"/>
      <c r="CIS337" s="62"/>
      <c r="CIT337" s="62"/>
      <c r="CIU337" s="62"/>
      <c r="CIV337" s="62"/>
      <c r="CIW337" s="325"/>
      <c r="CIX337" s="325"/>
      <c r="CIY337" s="325"/>
      <c r="CIZ337" s="325"/>
      <c r="CJA337" s="62"/>
      <c r="CJB337" s="325"/>
      <c r="CJC337" s="325"/>
      <c r="CJD337" s="325"/>
      <c r="CJE337" s="325"/>
      <c r="CJF337" s="62"/>
      <c r="CJG337" s="325"/>
      <c r="CJH337" s="325"/>
      <c r="CJI337" s="325"/>
      <c r="CJJ337" s="325"/>
      <c r="CJK337" s="325"/>
      <c r="CJL337" s="325"/>
      <c r="CJM337" s="325"/>
      <c r="CJN337" s="325"/>
      <c r="CJO337" s="325"/>
      <c r="CJP337" s="325"/>
      <c r="CJQ337" s="325"/>
      <c r="CJR337" s="325"/>
      <c r="CJS337" s="325"/>
      <c r="CJT337" s="325"/>
      <c r="CJU337" s="325"/>
      <c r="CJV337" s="325"/>
      <c r="CJW337" s="325"/>
      <c r="CJX337" s="324"/>
      <c r="CJY337" s="62"/>
      <c r="CJZ337" s="62"/>
      <c r="CKA337" s="62"/>
      <c r="CKB337" s="62"/>
      <c r="CKC337" s="62"/>
      <c r="CKD337" s="62"/>
      <c r="CKE337" s="62"/>
      <c r="CKF337" s="62"/>
      <c r="CKG337" s="62"/>
      <c r="CKH337" s="62"/>
      <c r="CKI337" s="325"/>
      <c r="CKJ337" s="325"/>
      <c r="CKK337" s="325"/>
      <c r="CKL337" s="325"/>
      <c r="CKM337" s="62"/>
      <c r="CKN337" s="325"/>
      <c r="CKO337" s="325"/>
      <c r="CKP337" s="325"/>
      <c r="CKQ337" s="325"/>
      <c r="CKR337" s="62"/>
      <c r="CKS337" s="325"/>
      <c r="CKT337" s="325"/>
      <c r="CKU337" s="325"/>
      <c r="CKV337" s="325"/>
      <c r="CKW337" s="325"/>
      <c r="CKX337" s="325"/>
      <c r="CKY337" s="325"/>
      <c r="CKZ337" s="325"/>
      <c r="CLA337" s="325"/>
      <c r="CLB337" s="325"/>
      <c r="CLC337" s="325"/>
      <c r="CLD337" s="325"/>
      <c r="CLE337" s="325"/>
      <c r="CLF337" s="325"/>
      <c r="CLG337" s="325"/>
      <c r="CLH337" s="325"/>
      <c r="CLI337" s="325"/>
      <c r="CLJ337" s="324"/>
      <c r="CLK337" s="62"/>
      <c r="CLL337" s="62"/>
      <c r="CLM337" s="62"/>
      <c r="CLN337" s="62"/>
      <c r="CLO337" s="62"/>
      <c r="CLP337" s="62"/>
      <c r="CLQ337" s="62"/>
      <c r="CLR337" s="62"/>
      <c r="CLS337" s="62"/>
      <c r="CLT337" s="62"/>
      <c r="CLU337" s="325"/>
      <c r="CLV337" s="325"/>
      <c r="CLW337" s="325"/>
      <c r="CLX337" s="325"/>
      <c r="CLY337" s="62"/>
      <c r="CLZ337" s="325"/>
      <c r="CMA337" s="325"/>
      <c r="CMB337" s="325"/>
      <c r="CMC337" s="325"/>
      <c r="CMD337" s="62"/>
      <c r="CME337" s="325"/>
      <c r="CMF337" s="325"/>
      <c r="CMG337" s="325"/>
      <c r="CMH337" s="325"/>
      <c r="CMI337" s="325"/>
      <c r="CMJ337" s="325"/>
      <c r="CMK337" s="325"/>
      <c r="CML337" s="325"/>
      <c r="CMM337" s="325"/>
      <c r="CMN337" s="325"/>
      <c r="CMO337" s="325"/>
      <c r="CMP337" s="325"/>
      <c r="CMQ337" s="325"/>
      <c r="CMR337" s="325"/>
      <c r="CMS337" s="325"/>
      <c r="CMT337" s="325"/>
      <c r="CMU337" s="325"/>
      <c r="CMV337" s="324"/>
      <c r="CMW337" s="62"/>
      <c r="CMX337" s="62"/>
      <c r="CMY337" s="62"/>
      <c r="CMZ337" s="62"/>
      <c r="CNA337" s="62"/>
      <c r="CNB337" s="62"/>
      <c r="CNC337" s="62"/>
      <c r="CND337" s="62"/>
      <c r="CNE337" s="62"/>
      <c r="CNF337" s="62"/>
      <c r="CNG337" s="325"/>
      <c r="CNH337" s="325"/>
      <c r="CNI337" s="325"/>
      <c r="CNJ337" s="325"/>
      <c r="CNK337" s="62"/>
      <c r="CNL337" s="325"/>
      <c r="CNM337" s="325"/>
      <c r="CNN337" s="325"/>
      <c r="CNO337" s="325"/>
      <c r="CNP337" s="62"/>
      <c r="CNQ337" s="325"/>
      <c r="CNR337" s="325"/>
      <c r="CNS337" s="325"/>
      <c r="CNT337" s="325"/>
      <c r="CNU337" s="325"/>
      <c r="CNV337" s="325"/>
      <c r="CNW337" s="325"/>
      <c r="CNX337" s="325"/>
      <c r="CNY337" s="325"/>
      <c r="CNZ337" s="325"/>
      <c r="COA337" s="325"/>
      <c r="COB337" s="325"/>
      <c r="COC337" s="325"/>
      <c r="COD337" s="325"/>
      <c r="COE337" s="325"/>
      <c r="COF337" s="325"/>
      <c r="COG337" s="325"/>
      <c r="COH337" s="324"/>
      <c r="COI337" s="62"/>
      <c r="COJ337" s="62"/>
      <c r="COK337" s="62"/>
      <c r="COL337" s="62"/>
      <c r="COM337" s="62"/>
      <c r="CON337" s="62"/>
      <c r="COO337" s="62"/>
      <c r="COP337" s="62"/>
      <c r="COQ337" s="62"/>
      <c r="COR337" s="62"/>
      <c r="COS337" s="325"/>
      <c r="COT337" s="325"/>
      <c r="COU337" s="325"/>
      <c r="COV337" s="325"/>
      <c r="COW337" s="62"/>
      <c r="COX337" s="325"/>
      <c r="COY337" s="325"/>
      <c r="COZ337" s="325"/>
      <c r="CPA337" s="325"/>
      <c r="CPB337" s="62"/>
      <c r="CPC337" s="325"/>
      <c r="CPD337" s="325"/>
      <c r="CPE337" s="325"/>
      <c r="CPF337" s="325"/>
      <c r="CPG337" s="325"/>
      <c r="CPH337" s="325"/>
      <c r="CPI337" s="325"/>
      <c r="CPJ337" s="325"/>
      <c r="CPK337" s="325"/>
      <c r="CPL337" s="325"/>
      <c r="CPM337" s="325"/>
      <c r="CPN337" s="325"/>
      <c r="CPO337" s="325"/>
      <c r="CPP337" s="325"/>
      <c r="CPQ337" s="325"/>
      <c r="CPR337" s="325"/>
      <c r="CPS337" s="325"/>
      <c r="CPT337" s="324"/>
      <c r="CPU337" s="62"/>
      <c r="CPV337" s="62"/>
      <c r="CPW337" s="62"/>
      <c r="CPX337" s="62"/>
      <c r="CPY337" s="62"/>
      <c r="CPZ337" s="62"/>
      <c r="CQA337" s="62"/>
      <c r="CQB337" s="62"/>
      <c r="CQC337" s="62"/>
      <c r="CQD337" s="62"/>
      <c r="CQE337" s="325"/>
      <c r="CQF337" s="325"/>
      <c r="CQG337" s="325"/>
      <c r="CQH337" s="325"/>
      <c r="CQI337" s="62"/>
      <c r="CQJ337" s="325"/>
      <c r="CQK337" s="325"/>
      <c r="CQL337" s="325"/>
      <c r="CQM337" s="325"/>
      <c r="CQN337" s="62"/>
      <c r="CQO337" s="325"/>
      <c r="CQP337" s="325"/>
      <c r="CQQ337" s="325"/>
      <c r="CQR337" s="325"/>
      <c r="CQS337" s="325"/>
      <c r="CQT337" s="325"/>
      <c r="CQU337" s="325"/>
      <c r="CQV337" s="325"/>
      <c r="CQW337" s="325"/>
      <c r="CQX337" s="325"/>
      <c r="CQY337" s="325"/>
      <c r="CQZ337" s="325"/>
      <c r="CRA337" s="325"/>
      <c r="CRB337" s="325"/>
      <c r="CRC337" s="325"/>
      <c r="CRD337" s="325"/>
      <c r="CRE337" s="325"/>
      <c r="CRF337" s="324"/>
      <c r="CRG337" s="62"/>
      <c r="CRH337" s="62"/>
      <c r="CRI337" s="62"/>
      <c r="CRJ337" s="62"/>
      <c r="CRK337" s="62"/>
      <c r="CRL337" s="62"/>
      <c r="CRM337" s="62"/>
      <c r="CRN337" s="62"/>
      <c r="CRO337" s="62"/>
      <c r="CRP337" s="62"/>
      <c r="CRQ337" s="325"/>
      <c r="CRR337" s="325"/>
      <c r="CRS337" s="325"/>
      <c r="CRT337" s="325"/>
      <c r="CRU337" s="62"/>
      <c r="CRV337" s="325"/>
      <c r="CRW337" s="325"/>
      <c r="CRX337" s="325"/>
      <c r="CRY337" s="325"/>
      <c r="CRZ337" s="62"/>
      <c r="CSA337" s="325"/>
      <c r="CSB337" s="325"/>
      <c r="CSC337" s="325"/>
      <c r="CSD337" s="325"/>
      <c r="CSE337" s="325"/>
      <c r="CSF337" s="325"/>
      <c r="CSG337" s="325"/>
      <c r="CSH337" s="325"/>
      <c r="CSI337" s="325"/>
      <c r="CSJ337" s="325"/>
      <c r="CSK337" s="325"/>
      <c r="CSL337" s="325"/>
      <c r="CSM337" s="325"/>
      <c r="CSN337" s="325"/>
      <c r="CSO337" s="325"/>
      <c r="CSP337" s="325"/>
      <c r="CSQ337" s="325"/>
      <c r="CSR337" s="324"/>
      <c r="CSS337" s="62"/>
      <c r="CST337" s="62"/>
      <c r="CSU337" s="62"/>
      <c r="CSV337" s="62"/>
      <c r="CSW337" s="62"/>
      <c r="CSX337" s="62"/>
      <c r="CSY337" s="62"/>
      <c r="CSZ337" s="62"/>
      <c r="CTA337" s="62"/>
      <c r="CTB337" s="62"/>
      <c r="CTC337" s="325"/>
      <c r="CTD337" s="325"/>
      <c r="CTE337" s="325"/>
      <c r="CTF337" s="325"/>
      <c r="CTG337" s="62"/>
      <c r="CTH337" s="325"/>
      <c r="CTI337" s="325"/>
      <c r="CTJ337" s="325"/>
      <c r="CTK337" s="325"/>
      <c r="CTL337" s="62"/>
      <c r="CTM337" s="325"/>
      <c r="CTN337" s="325"/>
      <c r="CTO337" s="325"/>
      <c r="CTP337" s="325"/>
      <c r="CTQ337" s="325"/>
      <c r="CTR337" s="325"/>
      <c r="CTS337" s="325"/>
      <c r="CTT337" s="325"/>
      <c r="CTU337" s="325"/>
      <c r="CTV337" s="325"/>
      <c r="CTW337" s="325"/>
      <c r="CTX337" s="325"/>
      <c r="CTY337" s="325"/>
      <c r="CTZ337" s="325"/>
      <c r="CUA337" s="325"/>
      <c r="CUB337" s="325"/>
      <c r="CUC337" s="325"/>
      <c r="CUD337" s="324"/>
      <c r="CUE337" s="62"/>
      <c r="CUF337" s="62"/>
      <c r="CUG337" s="62"/>
      <c r="CUH337" s="62"/>
      <c r="CUI337" s="62"/>
      <c r="CUJ337" s="62"/>
      <c r="CUK337" s="62"/>
      <c r="CUL337" s="62"/>
      <c r="CUM337" s="62"/>
      <c r="CUN337" s="62"/>
      <c r="CUO337" s="325"/>
      <c r="CUP337" s="325"/>
      <c r="CUQ337" s="325"/>
      <c r="CUR337" s="325"/>
      <c r="CUS337" s="62"/>
      <c r="CUT337" s="325"/>
      <c r="CUU337" s="325"/>
      <c r="CUV337" s="325"/>
      <c r="CUW337" s="325"/>
      <c r="CUX337" s="62"/>
      <c r="CUY337" s="325"/>
      <c r="CUZ337" s="325"/>
      <c r="CVA337" s="325"/>
      <c r="CVB337" s="325"/>
      <c r="CVC337" s="325"/>
      <c r="CVD337" s="325"/>
      <c r="CVE337" s="325"/>
      <c r="CVF337" s="325"/>
      <c r="CVG337" s="325"/>
      <c r="CVH337" s="325"/>
      <c r="CVI337" s="325"/>
      <c r="CVJ337" s="325"/>
      <c r="CVK337" s="325"/>
      <c r="CVL337" s="325"/>
      <c r="CVM337" s="325"/>
      <c r="CVN337" s="325"/>
      <c r="CVO337" s="325"/>
      <c r="CVP337" s="324"/>
      <c r="CVQ337" s="62"/>
      <c r="CVR337" s="62"/>
      <c r="CVS337" s="62"/>
      <c r="CVT337" s="62"/>
      <c r="CVU337" s="62"/>
      <c r="CVV337" s="62"/>
      <c r="CVW337" s="62"/>
      <c r="CVX337" s="62"/>
      <c r="CVY337" s="62"/>
      <c r="CVZ337" s="62"/>
      <c r="CWA337" s="325"/>
      <c r="CWB337" s="325"/>
      <c r="CWC337" s="325"/>
      <c r="CWD337" s="325"/>
      <c r="CWE337" s="62"/>
      <c r="CWF337" s="325"/>
      <c r="CWG337" s="325"/>
      <c r="CWH337" s="325"/>
      <c r="CWI337" s="325"/>
      <c r="CWJ337" s="62"/>
      <c r="CWK337" s="325"/>
      <c r="CWL337" s="325"/>
      <c r="CWM337" s="325"/>
      <c r="CWN337" s="325"/>
      <c r="CWO337" s="325"/>
      <c r="CWP337" s="325"/>
      <c r="CWQ337" s="325"/>
      <c r="CWR337" s="325"/>
      <c r="CWS337" s="325"/>
      <c r="CWT337" s="325"/>
      <c r="CWU337" s="325"/>
      <c r="CWV337" s="325"/>
      <c r="CWW337" s="325"/>
      <c r="CWX337" s="325"/>
      <c r="CWY337" s="325"/>
      <c r="CWZ337" s="325"/>
      <c r="CXA337" s="325"/>
      <c r="CXB337" s="324"/>
      <c r="CXC337" s="62"/>
      <c r="CXD337" s="62"/>
      <c r="CXE337" s="62"/>
      <c r="CXF337" s="62"/>
      <c r="CXG337" s="62"/>
      <c r="CXH337" s="62"/>
      <c r="CXI337" s="62"/>
      <c r="CXJ337" s="62"/>
      <c r="CXK337" s="62"/>
      <c r="CXL337" s="62"/>
      <c r="CXM337" s="325"/>
      <c r="CXN337" s="325"/>
      <c r="CXO337" s="325"/>
      <c r="CXP337" s="325"/>
      <c r="CXQ337" s="62"/>
      <c r="CXR337" s="325"/>
      <c r="CXS337" s="325"/>
      <c r="CXT337" s="325"/>
      <c r="CXU337" s="325"/>
      <c r="CXV337" s="62"/>
      <c r="CXW337" s="325"/>
      <c r="CXX337" s="325"/>
      <c r="CXY337" s="325"/>
      <c r="CXZ337" s="325"/>
      <c r="CYA337" s="325"/>
      <c r="CYB337" s="325"/>
      <c r="CYC337" s="325"/>
      <c r="CYD337" s="325"/>
      <c r="CYE337" s="325"/>
      <c r="CYF337" s="325"/>
      <c r="CYG337" s="325"/>
      <c r="CYH337" s="325"/>
      <c r="CYI337" s="325"/>
      <c r="CYJ337" s="325"/>
      <c r="CYK337" s="325"/>
      <c r="CYL337" s="325"/>
      <c r="CYM337" s="325"/>
      <c r="CYN337" s="324"/>
      <c r="CYO337" s="62"/>
      <c r="CYP337" s="62"/>
      <c r="CYQ337" s="62"/>
      <c r="CYR337" s="62"/>
      <c r="CYS337" s="62"/>
      <c r="CYT337" s="62"/>
      <c r="CYU337" s="62"/>
      <c r="CYV337" s="62"/>
      <c r="CYW337" s="62"/>
      <c r="CYX337" s="62"/>
      <c r="CYY337" s="325"/>
      <c r="CYZ337" s="325"/>
      <c r="CZA337" s="325"/>
      <c r="CZB337" s="325"/>
      <c r="CZC337" s="62"/>
      <c r="CZD337" s="325"/>
      <c r="CZE337" s="325"/>
      <c r="CZF337" s="325"/>
      <c r="CZG337" s="325"/>
      <c r="CZH337" s="62"/>
      <c r="CZI337" s="325"/>
      <c r="CZJ337" s="325"/>
      <c r="CZK337" s="325"/>
      <c r="CZL337" s="325"/>
      <c r="CZM337" s="325"/>
      <c r="CZN337" s="325"/>
      <c r="CZO337" s="325"/>
      <c r="CZP337" s="325"/>
      <c r="CZQ337" s="325"/>
      <c r="CZR337" s="325"/>
      <c r="CZS337" s="325"/>
      <c r="CZT337" s="325"/>
      <c r="CZU337" s="325"/>
      <c r="CZV337" s="325"/>
      <c r="CZW337" s="325"/>
      <c r="CZX337" s="325"/>
      <c r="CZY337" s="325"/>
      <c r="CZZ337" s="324"/>
      <c r="DAA337" s="62"/>
      <c r="DAB337" s="62"/>
      <c r="DAC337" s="62"/>
      <c r="DAD337" s="62"/>
      <c r="DAE337" s="62"/>
      <c r="DAF337" s="62"/>
      <c r="DAG337" s="62"/>
      <c r="DAH337" s="62"/>
      <c r="DAI337" s="62"/>
      <c r="DAJ337" s="62"/>
      <c r="DAK337" s="325"/>
      <c r="DAL337" s="325"/>
      <c r="DAM337" s="325"/>
      <c r="DAN337" s="325"/>
      <c r="DAO337" s="62"/>
      <c r="DAP337" s="325"/>
      <c r="DAQ337" s="325"/>
      <c r="DAR337" s="325"/>
      <c r="DAS337" s="325"/>
      <c r="DAT337" s="62"/>
      <c r="DAU337" s="325"/>
      <c r="DAV337" s="325"/>
      <c r="DAW337" s="325"/>
      <c r="DAX337" s="325"/>
      <c r="DAY337" s="325"/>
      <c r="DAZ337" s="325"/>
      <c r="DBA337" s="325"/>
      <c r="DBB337" s="325"/>
      <c r="DBC337" s="325"/>
      <c r="DBD337" s="325"/>
      <c r="DBE337" s="325"/>
      <c r="DBF337" s="325"/>
      <c r="DBG337" s="325"/>
      <c r="DBH337" s="325"/>
      <c r="DBI337" s="325"/>
      <c r="DBJ337" s="325"/>
      <c r="DBK337" s="325"/>
      <c r="DBL337" s="324"/>
      <c r="DBM337" s="62"/>
      <c r="DBN337" s="62"/>
      <c r="DBO337" s="62"/>
      <c r="DBP337" s="62"/>
      <c r="DBQ337" s="62"/>
      <c r="DBR337" s="62"/>
      <c r="DBS337" s="62"/>
      <c r="DBT337" s="62"/>
      <c r="DBU337" s="62"/>
      <c r="DBV337" s="62"/>
      <c r="DBW337" s="325"/>
      <c r="DBX337" s="325"/>
      <c r="DBY337" s="325"/>
      <c r="DBZ337" s="325"/>
      <c r="DCA337" s="62"/>
      <c r="DCB337" s="325"/>
      <c r="DCC337" s="325"/>
      <c r="DCD337" s="325"/>
      <c r="DCE337" s="325"/>
      <c r="DCF337" s="62"/>
      <c r="DCG337" s="325"/>
      <c r="DCH337" s="325"/>
      <c r="DCI337" s="325"/>
      <c r="DCJ337" s="325"/>
      <c r="DCK337" s="325"/>
      <c r="DCL337" s="325"/>
      <c r="DCM337" s="325"/>
      <c r="DCN337" s="325"/>
      <c r="DCO337" s="325"/>
      <c r="DCP337" s="325"/>
      <c r="DCQ337" s="325"/>
      <c r="DCR337" s="325"/>
      <c r="DCS337" s="325"/>
      <c r="DCT337" s="325"/>
      <c r="DCU337" s="325"/>
      <c r="DCV337" s="325"/>
      <c r="DCW337" s="325"/>
      <c r="DCX337" s="324"/>
      <c r="DCY337" s="62"/>
      <c r="DCZ337" s="62"/>
      <c r="DDA337" s="62"/>
      <c r="DDB337" s="62"/>
      <c r="DDC337" s="62"/>
      <c r="DDD337" s="62"/>
      <c r="DDE337" s="62"/>
      <c r="DDF337" s="62"/>
      <c r="DDG337" s="62"/>
      <c r="DDH337" s="62"/>
      <c r="DDI337" s="325"/>
      <c r="DDJ337" s="325"/>
      <c r="DDK337" s="325"/>
      <c r="DDL337" s="325"/>
      <c r="DDM337" s="62"/>
      <c r="DDN337" s="325"/>
      <c r="DDO337" s="325"/>
      <c r="DDP337" s="325"/>
      <c r="DDQ337" s="325"/>
      <c r="DDR337" s="62"/>
      <c r="DDS337" s="325"/>
      <c r="DDT337" s="325"/>
      <c r="DDU337" s="325"/>
      <c r="DDV337" s="325"/>
      <c r="DDW337" s="325"/>
      <c r="DDX337" s="325"/>
      <c r="DDY337" s="325"/>
      <c r="DDZ337" s="325"/>
      <c r="DEA337" s="325"/>
      <c r="DEB337" s="325"/>
      <c r="DEC337" s="325"/>
      <c r="DED337" s="325"/>
      <c r="DEE337" s="325"/>
      <c r="DEF337" s="325"/>
      <c r="DEG337" s="325"/>
      <c r="DEH337" s="325"/>
      <c r="DEI337" s="325"/>
      <c r="DEJ337" s="324"/>
      <c r="DEK337" s="62"/>
      <c r="DEL337" s="62"/>
      <c r="DEM337" s="62"/>
      <c r="DEN337" s="62"/>
      <c r="DEO337" s="62"/>
      <c r="DEP337" s="62"/>
      <c r="DEQ337" s="62"/>
      <c r="DER337" s="62"/>
      <c r="DES337" s="62"/>
      <c r="DET337" s="62"/>
      <c r="DEU337" s="325"/>
      <c r="DEV337" s="325"/>
      <c r="DEW337" s="325"/>
      <c r="DEX337" s="325"/>
      <c r="DEY337" s="62"/>
      <c r="DEZ337" s="325"/>
      <c r="DFA337" s="325"/>
      <c r="DFB337" s="325"/>
      <c r="DFC337" s="325"/>
      <c r="DFD337" s="62"/>
      <c r="DFE337" s="325"/>
      <c r="DFF337" s="325"/>
      <c r="DFG337" s="325"/>
      <c r="DFH337" s="325"/>
      <c r="DFI337" s="325"/>
      <c r="DFJ337" s="325"/>
      <c r="DFK337" s="325"/>
      <c r="DFL337" s="325"/>
      <c r="DFM337" s="325"/>
      <c r="DFN337" s="325"/>
      <c r="DFO337" s="325"/>
      <c r="DFP337" s="325"/>
      <c r="DFQ337" s="325"/>
      <c r="DFR337" s="325"/>
      <c r="DFS337" s="325"/>
      <c r="DFT337" s="325"/>
      <c r="DFU337" s="325"/>
      <c r="DFV337" s="324"/>
      <c r="DFW337" s="62"/>
      <c r="DFX337" s="62"/>
      <c r="DFY337" s="62"/>
      <c r="DFZ337" s="62"/>
      <c r="DGA337" s="62"/>
      <c r="DGB337" s="62"/>
      <c r="DGC337" s="62"/>
      <c r="DGD337" s="62"/>
      <c r="DGE337" s="62"/>
      <c r="DGF337" s="62"/>
      <c r="DGG337" s="325"/>
      <c r="DGH337" s="325"/>
      <c r="DGI337" s="325"/>
      <c r="DGJ337" s="325"/>
      <c r="DGK337" s="62"/>
      <c r="DGL337" s="325"/>
      <c r="DGM337" s="325"/>
      <c r="DGN337" s="325"/>
      <c r="DGO337" s="325"/>
      <c r="DGP337" s="62"/>
      <c r="DGQ337" s="325"/>
      <c r="DGR337" s="325"/>
      <c r="DGS337" s="325"/>
      <c r="DGT337" s="325"/>
      <c r="DGU337" s="325"/>
      <c r="DGV337" s="325"/>
      <c r="DGW337" s="325"/>
      <c r="DGX337" s="325"/>
      <c r="DGY337" s="325"/>
      <c r="DGZ337" s="325"/>
      <c r="DHA337" s="325"/>
      <c r="DHB337" s="325"/>
      <c r="DHC337" s="325"/>
      <c r="DHD337" s="325"/>
      <c r="DHE337" s="325"/>
      <c r="DHF337" s="325"/>
      <c r="DHG337" s="325"/>
      <c r="DHH337" s="324"/>
      <c r="DHI337" s="62"/>
      <c r="DHJ337" s="62"/>
      <c r="DHK337" s="62"/>
      <c r="DHL337" s="62"/>
      <c r="DHM337" s="62"/>
      <c r="DHN337" s="62"/>
      <c r="DHO337" s="62"/>
      <c r="DHP337" s="62"/>
      <c r="DHQ337" s="62"/>
      <c r="DHR337" s="62"/>
      <c r="DHS337" s="325"/>
      <c r="DHT337" s="325"/>
      <c r="DHU337" s="325"/>
      <c r="DHV337" s="325"/>
      <c r="DHW337" s="62"/>
      <c r="DHX337" s="325"/>
      <c r="DHY337" s="325"/>
      <c r="DHZ337" s="325"/>
      <c r="DIA337" s="325"/>
      <c r="DIB337" s="62"/>
      <c r="DIC337" s="325"/>
      <c r="DID337" s="325"/>
      <c r="DIE337" s="325"/>
      <c r="DIF337" s="325"/>
      <c r="DIG337" s="325"/>
      <c r="DIH337" s="325"/>
      <c r="DII337" s="325"/>
      <c r="DIJ337" s="325"/>
      <c r="DIK337" s="325"/>
      <c r="DIL337" s="325"/>
      <c r="DIM337" s="325"/>
      <c r="DIN337" s="325"/>
      <c r="DIO337" s="325"/>
      <c r="DIP337" s="325"/>
      <c r="DIQ337" s="325"/>
      <c r="DIR337" s="325"/>
      <c r="DIS337" s="325"/>
      <c r="DIT337" s="324"/>
      <c r="DIU337" s="62"/>
      <c r="DIV337" s="62"/>
      <c r="DIW337" s="62"/>
      <c r="DIX337" s="62"/>
      <c r="DIY337" s="62"/>
      <c r="DIZ337" s="62"/>
      <c r="DJA337" s="62"/>
      <c r="DJB337" s="62"/>
      <c r="DJC337" s="62"/>
      <c r="DJD337" s="62"/>
      <c r="DJE337" s="325"/>
      <c r="DJF337" s="325"/>
      <c r="DJG337" s="325"/>
      <c r="DJH337" s="325"/>
      <c r="DJI337" s="62"/>
      <c r="DJJ337" s="325"/>
      <c r="DJK337" s="325"/>
      <c r="DJL337" s="325"/>
      <c r="DJM337" s="325"/>
      <c r="DJN337" s="62"/>
      <c r="DJO337" s="325"/>
      <c r="DJP337" s="325"/>
      <c r="DJQ337" s="325"/>
      <c r="DJR337" s="325"/>
      <c r="DJS337" s="325"/>
      <c r="DJT337" s="325"/>
      <c r="DJU337" s="325"/>
      <c r="DJV337" s="325"/>
      <c r="DJW337" s="325"/>
      <c r="DJX337" s="325"/>
      <c r="DJY337" s="325"/>
      <c r="DJZ337" s="325"/>
      <c r="DKA337" s="325"/>
      <c r="DKB337" s="325"/>
      <c r="DKC337" s="325"/>
      <c r="DKD337" s="325"/>
      <c r="DKE337" s="325"/>
      <c r="DKF337" s="324"/>
      <c r="DKG337" s="62"/>
      <c r="DKH337" s="62"/>
      <c r="DKI337" s="62"/>
      <c r="DKJ337" s="62"/>
      <c r="DKK337" s="62"/>
      <c r="DKL337" s="62"/>
      <c r="DKM337" s="62"/>
      <c r="DKN337" s="62"/>
      <c r="DKO337" s="62"/>
      <c r="DKP337" s="62"/>
      <c r="DKQ337" s="325"/>
      <c r="DKR337" s="325"/>
      <c r="DKS337" s="325"/>
      <c r="DKT337" s="325"/>
      <c r="DKU337" s="62"/>
      <c r="DKV337" s="325"/>
      <c r="DKW337" s="325"/>
      <c r="DKX337" s="325"/>
      <c r="DKY337" s="325"/>
      <c r="DKZ337" s="62"/>
      <c r="DLA337" s="325"/>
      <c r="DLB337" s="325"/>
      <c r="DLC337" s="325"/>
      <c r="DLD337" s="325"/>
      <c r="DLE337" s="325"/>
      <c r="DLF337" s="325"/>
      <c r="DLG337" s="325"/>
      <c r="DLH337" s="325"/>
      <c r="DLI337" s="325"/>
      <c r="DLJ337" s="325"/>
      <c r="DLK337" s="325"/>
      <c r="DLL337" s="325"/>
      <c r="DLM337" s="325"/>
      <c r="DLN337" s="325"/>
      <c r="DLO337" s="325"/>
      <c r="DLP337" s="325"/>
      <c r="DLQ337" s="325"/>
      <c r="DLR337" s="324"/>
      <c r="DLS337" s="62"/>
      <c r="DLT337" s="62"/>
      <c r="DLU337" s="62"/>
      <c r="DLV337" s="62"/>
      <c r="DLW337" s="62"/>
      <c r="DLX337" s="62"/>
      <c r="DLY337" s="62"/>
      <c r="DLZ337" s="62"/>
      <c r="DMA337" s="62"/>
      <c r="DMB337" s="62"/>
      <c r="DMC337" s="325"/>
      <c r="DMD337" s="325"/>
      <c r="DME337" s="325"/>
      <c r="DMF337" s="325"/>
      <c r="DMG337" s="62"/>
      <c r="DMH337" s="325"/>
      <c r="DMI337" s="325"/>
      <c r="DMJ337" s="325"/>
      <c r="DMK337" s="325"/>
      <c r="DML337" s="62"/>
      <c r="DMM337" s="325"/>
      <c r="DMN337" s="325"/>
      <c r="DMO337" s="325"/>
      <c r="DMP337" s="325"/>
      <c r="DMQ337" s="325"/>
      <c r="DMR337" s="325"/>
      <c r="DMS337" s="325"/>
      <c r="DMT337" s="325"/>
      <c r="DMU337" s="325"/>
      <c r="DMV337" s="325"/>
      <c r="DMW337" s="325"/>
      <c r="DMX337" s="325"/>
      <c r="DMY337" s="325"/>
      <c r="DMZ337" s="325"/>
      <c r="DNA337" s="325"/>
      <c r="DNB337" s="325"/>
      <c r="DNC337" s="325"/>
      <c r="DND337" s="324"/>
      <c r="DNE337" s="62"/>
      <c r="DNF337" s="62"/>
      <c r="DNG337" s="62"/>
      <c r="DNH337" s="62"/>
      <c r="DNI337" s="62"/>
      <c r="DNJ337" s="62"/>
      <c r="DNK337" s="62"/>
      <c r="DNL337" s="62"/>
      <c r="DNM337" s="62"/>
      <c r="DNN337" s="62"/>
      <c r="DNO337" s="325"/>
      <c r="DNP337" s="325"/>
      <c r="DNQ337" s="325"/>
      <c r="DNR337" s="325"/>
      <c r="DNS337" s="62"/>
      <c r="DNT337" s="325"/>
      <c r="DNU337" s="325"/>
      <c r="DNV337" s="325"/>
      <c r="DNW337" s="325"/>
      <c r="DNX337" s="62"/>
      <c r="DNY337" s="325"/>
      <c r="DNZ337" s="325"/>
      <c r="DOA337" s="325"/>
      <c r="DOB337" s="325"/>
      <c r="DOC337" s="325"/>
      <c r="DOD337" s="325"/>
      <c r="DOE337" s="325"/>
      <c r="DOF337" s="325"/>
      <c r="DOG337" s="325"/>
      <c r="DOH337" s="325"/>
      <c r="DOI337" s="325"/>
      <c r="DOJ337" s="325"/>
      <c r="DOK337" s="325"/>
      <c r="DOL337" s="325"/>
      <c r="DOM337" s="325"/>
      <c r="DON337" s="325"/>
      <c r="DOO337" s="325"/>
      <c r="DOP337" s="324"/>
      <c r="DOQ337" s="62"/>
      <c r="DOR337" s="62"/>
      <c r="DOS337" s="62"/>
      <c r="DOT337" s="62"/>
      <c r="DOU337" s="62"/>
      <c r="DOV337" s="62"/>
      <c r="DOW337" s="62"/>
      <c r="DOX337" s="62"/>
      <c r="DOY337" s="62"/>
      <c r="DOZ337" s="62"/>
      <c r="DPA337" s="325"/>
      <c r="DPB337" s="325"/>
      <c r="DPC337" s="325"/>
      <c r="DPD337" s="325"/>
      <c r="DPE337" s="62"/>
      <c r="DPF337" s="325"/>
      <c r="DPG337" s="325"/>
      <c r="DPH337" s="325"/>
      <c r="DPI337" s="325"/>
      <c r="DPJ337" s="62"/>
      <c r="DPK337" s="325"/>
      <c r="DPL337" s="325"/>
      <c r="DPM337" s="325"/>
      <c r="DPN337" s="325"/>
      <c r="DPO337" s="325"/>
      <c r="DPP337" s="325"/>
      <c r="DPQ337" s="325"/>
      <c r="DPR337" s="325"/>
      <c r="DPS337" s="325"/>
      <c r="DPT337" s="325"/>
      <c r="DPU337" s="325"/>
      <c r="DPV337" s="325"/>
      <c r="DPW337" s="325"/>
      <c r="DPX337" s="325"/>
      <c r="DPY337" s="325"/>
      <c r="DPZ337" s="325"/>
      <c r="DQA337" s="325"/>
      <c r="DQB337" s="324"/>
      <c r="DQC337" s="62"/>
      <c r="DQD337" s="62"/>
      <c r="DQE337" s="62"/>
      <c r="DQF337" s="62"/>
      <c r="DQG337" s="62"/>
      <c r="DQH337" s="62"/>
      <c r="DQI337" s="62"/>
      <c r="DQJ337" s="62"/>
      <c r="DQK337" s="62"/>
      <c r="DQL337" s="62"/>
      <c r="DQM337" s="325"/>
      <c r="DQN337" s="325"/>
      <c r="DQO337" s="325"/>
      <c r="DQP337" s="325"/>
      <c r="DQQ337" s="62"/>
      <c r="DQR337" s="325"/>
      <c r="DQS337" s="325"/>
      <c r="DQT337" s="325"/>
      <c r="DQU337" s="325"/>
      <c r="DQV337" s="62"/>
      <c r="DQW337" s="325"/>
      <c r="DQX337" s="325"/>
      <c r="DQY337" s="325"/>
      <c r="DQZ337" s="325"/>
      <c r="DRA337" s="325"/>
      <c r="DRB337" s="325"/>
      <c r="DRC337" s="325"/>
      <c r="DRD337" s="325"/>
      <c r="DRE337" s="325"/>
      <c r="DRF337" s="325"/>
      <c r="DRG337" s="325"/>
      <c r="DRH337" s="325"/>
      <c r="DRI337" s="325"/>
      <c r="DRJ337" s="325"/>
      <c r="DRK337" s="325"/>
      <c r="DRL337" s="325"/>
      <c r="DRM337" s="325"/>
      <c r="DRN337" s="324"/>
      <c r="DRO337" s="62"/>
      <c r="DRP337" s="62"/>
      <c r="DRQ337" s="62"/>
      <c r="DRR337" s="62"/>
      <c r="DRS337" s="62"/>
      <c r="DRT337" s="62"/>
      <c r="DRU337" s="62"/>
      <c r="DRV337" s="62"/>
      <c r="DRW337" s="62"/>
      <c r="DRX337" s="62"/>
      <c r="DRY337" s="325"/>
      <c r="DRZ337" s="325"/>
      <c r="DSA337" s="325"/>
      <c r="DSB337" s="325"/>
      <c r="DSC337" s="62"/>
      <c r="DSD337" s="325"/>
      <c r="DSE337" s="325"/>
      <c r="DSF337" s="325"/>
      <c r="DSG337" s="325"/>
      <c r="DSH337" s="62"/>
      <c r="DSI337" s="325"/>
      <c r="DSJ337" s="325"/>
      <c r="DSK337" s="325"/>
      <c r="DSL337" s="325"/>
      <c r="DSM337" s="325"/>
      <c r="DSN337" s="325"/>
      <c r="DSO337" s="325"/>
      <c r="DSP337" s="325"/>
      <c r="DSQ337" s="325"/>
      <c r="DSR337" s="325"/>
      <c r="DSS337" s="325"/>
      <c r="DST337" s="325"/>
      <c r="DSU337" s="325"/>
      <c r="DSV337" s="325"/>
      <c r="DSW337" s="325"/>
      <c r="DSX337" s="325"/>
      <c r="DSY337" s="325"/>
      <c r="DSZ337" s="324"/>
      <c r="DTA337" s="62"/>
      <c r="DTB337" s="62"/>
      <c r="DTC337" s="62"/>
      <c r="DTD337" s="62"/>
      <c r="DTE337" s="62"/>
      <c r="DTF337" s="62"/>
      <c r="DTG337" s="62"/>
      <c r="DTH337" s="62"/>
      <c r="DTI337" s="62"/>
      <c r="DTJ337" s="62"/>
      <c r="DTK337" s="325"/>
      <c r="DTL337" s="325"/>
      <c r="DTM337" s="325"/>
      <c r="DTN337" s="325"/>
      <c r="DTO337" s="62"/>
      <c r="DTP337" s="325"/>
      <c r="DTQ337" s="325"/>
      <c r="DTR337" s="325"/>
      <c r="DTS337" s="325"/>
      <c r="DTT337" s="62"/>
      <c r="DTU337" s="325"/>
      <c r="DTV337" s="325"/>
      <c r="DTW337" s="325"/>
      <c r="DTX337" s="325"/>
      <c r="DTY337" s="325"/>
      <c r="DTZ337" s="325"/>
      <c r="DUA337" s="325"/>
      <c r="DUB337" s="325"/>
      <c r="DUC337" s="325"/>
      <c r="DUD337" s="325"/>
      <c r="DUE337" s="325"/>
      <c r="DUF337" s="325"/>
      <c r="DUG337" s="325"/>
      <c r="DUH337" s="325"/>
      <c r="DUI337" s="325"/>
      <c r="DUJ337" s="325"/>
      <c r="DUK337" s="325"/>
      <c r="DUL337" s="324"/>
      <c r="DUM337" s="62"/>
      <c r="DUN337" s="62"/>
      <c r="DUO337" s="62"/>
      <c r="DUP337" s="62"/>
      <c r="DUQ337" s="62"/>
      <c r="DUR337" s="62"/>
      <c r="DUS337" s="62"/>
      <c r="DUT337" s="62"/>
      <c r="DUU337" s="62"/>
      <c r="DUV337" s="62"/>
      <c r="DUW337" s="325"/>
      <c r="DUX337" s="325"/>
      <c r="DUY337" s="325"/>
      <c r="DUZ337" s="325"/>
      <c r="DVA337" s="62"/>
      <c r="DVB337" s="325"/>
      <c r="DVC337" s="325"/>
      <c r="DVD337" s="325"/>
      <c r="DVE337" s="325"/>
      <c r="DVF337" s="62"/>
      <c r="DVG337" s="325"/>
      <c r="DVH337" s="325"/>
      <c r="DVI337" s="325"/>
      <c r="DVJ337" s="325"/>
      <c r="DVK337" s="325"/>
      <c r="DVL337" s="325"/>
      <c r="DVM337" s="325"/>
      <c r="DVN337" s="325"/>
      <c r="DVO337" s="325"/>
      <c r="DVP337" s="325"/>
      <c r="DVQ337" s="325"/>
      <c r="DVR337" s="325"/>
      <c r="DVS337" s="325"/>
      <c r="DVT337" s="325"/>
      <c r="DVU337" s="325"/>
      <c r="DVV337" s="325"/>
      <c r="DVW337" s="325"/>
      <c r="DVX337" s="324"/>
      <c r="DVY337" s="62"/>
      <c r="DVZ337" s="62"/>
      <c r="DWA337" s="62"/>
      <c r="DWB337" s="62"/>
      <c r="DWC337" s="62"/>
      <c r="DWD337" s="62"/>
      <c r="DWE337" s="62"/>
      <c r="DWF337" s="62"/>
      <c r="DWG337" s="62"/>
      <c r="DWH337" s="62"/>
      <c r="DWI337" s="325"/>
      <c r="DWJ337" s="325"/>
      <c r="DWK337" s="325"/>
      <c r="DWL337" s="325"/>
      <c r="DWM337" s="62"/>
      <c r="DWN337" s="325"/>
      <c r="DWO337" s="325"/>
      <c r="DWP337" s="325"/>
      <c r="DWQ337" s="325"/>
      <c r="DWR337" s="62"/>
      <c r="DWS337" s="325"/>
      <c r="DWT337" s="325"/>
      <c r="DWU337" s="325"/>
      <c r="DWV337" s="325"/>
      <c r="DWW337" s="325"/>
      <c r="DWX337" s="325"/>
      <c r="DWY337" s="325"/>
      <c r="DWZ337" s="325"/>
      <c r="DXA337" s="325"/>
      <c r="DXB337" s="325"/>
      <c r="DXC337" s="325"/>
      <c r="DXD337" s="325"/>
      <c r="DXE337" s="325"/>
      <c r="DXF337" s="325"/>
      <c r="DXG337" s="325"/>
      <c r="DXH337" s="325"/>
      <c r="DXI337" s="325"/>
      <c r="DXJ337" s="324"/>
      <c r="DXK337" s="62"/>
      <c r="DXL337" s="62"/>
      <c r="DXM337" s="62"/>
      <c r="DXN337" s="62"/>
      <c r="DXO337" s="62"/>
      <c r="DXP337" s="62"/>
      <c r="DXQ337" s="62"/>
      <c r="DXR337" s="62"/>
      <c r="DXS337" s="62"/>
      <c r="DXT337" s="62"/>
      <c r="DXU337" s="325"/>
      <c r="DXV337" s="325"/>
      <c r="DXW337" s="325"/>
      <c r="DXX337" s="325"/>
      <c r="DXY337" s="62"/>
      <c r="DXZ337" s="325"/>
      <c r="DYA337" s="325"/>
      <c r="DYB337" s="325"/>
      <c r="DYC337" s="325"/>
      <c r="DYD337" s="62"/>
      <c r="DYE337" s="325"/>
      <c r="DYF337" s="325"/>
      <c r="DYG337" s="325"/>
      <c r="DYH337" s="325"/>
      <c r="DYI337" s="325"/>
      <c r="DYJ337" s="325"/>
      <c r="DYK337" s="325"/>
      <c r="DYL337" s="325"/>
      <c r="DYM337" s="325"/>
      <c r="DYN337" s="325"/>
      <c r="DYO337" s="325"/>
      <c r="DYP337" s="325"/>
      <c r="DYQ337" s="325"/>
      <c r="DYR337" s="325"/>
      <c r="DYS337" s="325"/>
      <c r="DYT337" s="325"/>
      <c r="DYU337" s="325"/>
      <c r="DYV337" s="324"/>
      <c r="DYW337" s="62"/>
      <c r="DYX337" s="62"/>
      <c r="DYY337" s="62"/>
      <c r="DYZ337" s="62"/>
      <c r="DZA337" s="62"/>
      <c r="DZB337" s="62"/>
      <c r="DZC337" s="62"/>
      <c r="DZD337" s="62"/>
      <c r="DZE337" s="62"/>
      <c r="DZF337" s="62"/>
      <c r="DZG337" s="325"/>
      <c r="DZH337" s="325"/>
      <c r="DZI337" s="325"/>
      <c r="DZJ337" s="325"/>
      <c r="DZK337" s="62"/>
      <c r="DZL337" s="325"/>
      <c r="DZM337" s="325"/>
      <c r="DZN337" s="325"/>
      <c r="DZO337" s="325"/>
      <c r="DZP337" s="62"/>
      <c r="DZQ337" s="325"/>
      <c r="DZR337" s="325"/>
      <c r="DZS337" s="325"/>
      <c r="DZT337" s="325"/>
      <c r="DZU337" s="325"/>
      <c r="DZV337" s="325"/>
      <c r="DZW337" s="325"/>
      <c r="DZX337" s="325"/>
      <c r="DZY337" s="325"/>
      <c r="DZZ337" s="325"/>
      <c r="EAA337" s="325"/>
      <c r="EAB337" s="325"/>
      <c r="EAC337" s="325"/>
      <c r="EAD337" s="325"/>
      <c r="EAE337" s="325"/>
      <c r="EAF337" s="325"/>
      <c r="EAG337" s="325"/>
      <c r="EAH337" s="324"/>
      <c r="EAI337" s="62"/>
      <c r="EAJ337" s="62"/>
      <c r="EAK337" s="62"/>
      <c r="EAL337" s="62"/>
      <c r="EAM337" s="62"/>
      <c r="EAN337" s="62"/>
      <c r="EAO337" s="62"/>
      <c r="EAP337" s="62"/>
      <c r="EAQ337" s="62"/>
      <c r="EAR337" s="62"/>
      <c r="EAS337" s="325"/>
      <c r="EAT337" s="325"/>
      <c r="EAU337" s="325"/>
      <c r="EAV337" s="325"/>
      <c r="EAW337" s="62"/>
      <c r="EAX337" s="325"/>
      <c r="EAY337" s="325"/>
      <c r="EAZ337" s="325"/>
      <c r="EBA337" s="325"/>
      <c r="EBB337" s="62"/>
      <c r="EBC337" s="325"/>
      <c r="EBD337" s="325"/>
      <c r="EBE337" s="325"/>
      <c r="EBF337" s="325"/>
      <c r="EBG337" s="325"/>
      <c r="EBH337" s="325"/>
      <c r="EBI337" s="325"/>
      <c r="EBJ337" s="325"/>
      <c r="EBK337" s="325"/>
      <c r="EBL337" s="325"/>
      <c r="EBM337" s="325"/>
      <c r="EBN337" s="325"/>
      <c r="EBO337" s="325"/>
      <c r="EBP337" s="325"/>
      <c r="EBQ337" s="325"/>
      <c r="EBR337" s="325"/>
      <c r="EBS337" s="325"/>
      <c r="EBT337" s="324"/>
      <c r="EBU337" s="62"/>
      <c r="EBV337" s="62"/>
      <c r="EBW337" s="62"/>
      <c r="EBX337" s="62"/>
      <c r="EBY337" s="62"/>
      <c r="EBZ337" s="62"/>
      <c r="ECA337" s="62"/>
      <c r="ECB337" s="62"/>
      <c r="ECC337" s="62"/>
      <c r="ECD337" s="62"/>
      <c r="ECE337" s="325"/>
      <c r="ECF337" s="325"/>
      <c r="ECG337" s="325"/>
      <c r="ECH337" s="325"/>
      <c r="ECI337" s="62"/>
      <c r="ECJ337" s="325"/>
      <c r="ECK337" s="325"/>
      <c r="ECL337" s="325"/>
      <c r="ECM337" s="325"/>
      <c r="ECN337" s="62"/>
      <c r="ECO337" s="325"/>
      <c r="ECP337" s="325"/>
      <c r="ECQ337" s="325"/>
      <c r="ECR337" s="325"/>
      <c r="ECS337" s="325"/>
      <c r="ECT337" s="325"/>
      <c r="ECU337" s="325"/>
      <c r="ECV337" s="325"/>
      <c r="ECW337" s="325"/>
      <c r="ECX337" s="325"/>
      <c r="ECY337" s="325"/>
      <c r="ECZ337" s="325"/>
      <c r="EDA337" s="325"/>
      <c r="EDB337" s="325"/>
      <c r="EDC337" s="325"/>
      <c r="EDD337" s="325"/>
      <c r="EDE337" s="325"/>
      <c r="EDF337" s="324"/>
      <c r="EDG337" s="62"/>
      <c r="EDH337" s="62"/>
      <c r="EDI337" s="62"/>
      <c r="EDJ337" s="62"/>
      <c r="EDK337" s="62"/>
      <c r="EDL337" s="62"/>
      <c r="EDM337" s="62"/>
      <c r="EDN337" s="62"/>
      <c r="EDO337" s="62"/>
      <c r="EDP337" s="62"/>
      <c r="EDQ337" s="325"/>
      <c r="EDR337" s="325"/>
      <c r="EDS337" s="325"/>
      <c r="EDT337" s="325"/>
      <c r="EDU337" s="62"/>
      <c r="EDV337" s="325"/>
      <c r="EDW337" s="325"/>
      <c r="EDX337" s="325"/>
      <c r="EDY337" s="325"/>
      <c r="EDZ337" s="62"/>
      <c r="EEA337" s="325"/>
      <c r="EEB337" s="325"/>
      <c r="EEC337" s="325"/>
      <c r="EED337" s="325"/>
      <c r="EEE337" s="325"/>
      <c r="EEF337" s="325"/>
      <c r="EEG337" s="325"/>
      <c r="EEH337" s="325"/>
      <c r="EEI337" s="325"/>
      <c r="EEJ337" s="325"/>
      <c r="EEK337" s="325"/>
      <c r="EEL337" s="325"/>
      <c r="EEM337" s="325"/>
      <c r="EEN337" s="325"/>
      <c r="EEO337" s="325"/>
      <c r="EEP337" s="325"/>
      <c r="EEQ337" s="325"/>
      <c r="EER337" s="324"/>
      <c r="EES337" s="62"/>
      <c r="EET337" s="62"/>
      <c r="EEU337" s="62"/>
      <c r="EEV337" s="62"/>
      <c r="EEW337" s="62"/>
      <c r="EEX337" s="62"/>
      <c r="EEY337" s="62"/>
      <c r="EEZ337" s="62"/>
      <c r="EFA337" s="62"/>
      <c r="EFB337" s="62"/>
      <c r="EFC337" s="325"/>
      <c r="EFD337" s="325"/>
      <c r="EFE337" s="325"/>
      <c r="EFF337" s="325"/>
      <c r="EFG337" s="62"/>
      <c r="EFH337" s="325"/>
      <c r="EFI337" s="325"/>
      <c r="EFJ337" s="325"/>
      <c r="EFK337" s="325"/>
      <c r="EFL337" s="62"/>
      <c r="EFM337" s="325"/>
      <c r="EFN337" s="325"/>
      <c r="EFO337" s="325"/>
      <c r="EFP337" s="325"/>
      <c r="EFQ337" s="325"/>
      <c r="EFR337" s="325"/>
      <c r="EFS337" s="325"/>
      <c r="EFT337" s="325"/>
      <c r="EFU337" s="325"/>
      <c r="EFV337" s="325"/>
      <c r="EFW337" s="325"/>
      <c r="EFX337" s="325"/>
      <c r="EFY337" s="325"/>
      <c r="EFZ337" s="325"/>
      <c r="EGA337" s="325"/>
      <c r="EGB337" s="325"/>
      <c r="EGC337" s="325"/>
      <c r="EGD337" s="324"/>
      <c r="EGE337" s="62"/>
      <c r="EGF337" s="62"/>
      <c r="EGG337" s="62"/>
      <c r="EGH337" s="62"/>
      <c r="EGI337" s="62"/>
      <c r="EGJ337" s="62"/>
      <c r="EGK337" s="62"/>
      <c r="EGL337" s="62"/>
      <c r="EGM337" s="62"/>
      <c r="EGN337" s="62"/>
      <c r="EGO337" s="325"/>
      <c r="EGP337" s="325"/>
      <c r="EGQ337" s="325"/>
      <c r="EGR337" s="325"/>
      <c r="EGS337" s="62"/>
      <c r="EGT337" s="325"/>
      <c r="EGU337" s="325"/>
      <c r="EGV337" s="325"/>
      <c r="EGW337" s="325"/>
      <c r="EGX337" s="62"/>
      <c r="EGY337" s="325"/>
      <c r="EGZ337" s="325"/>
      <c r="EHA337" s="325"/>
      <c r="EHB337" s="325"/>
      <c r="EHC337" s="325"/>
      <c r="EHD337" s="325"/>
      <c r="EHE337" s="325"/>
      <c r="EHF337" s="325"/>
      <c r="EHG337" s="325"/>
      <c r="EHH337" s="325"/>
      <c r="EHI337" s="325"/>
      <c r="EHJ337" s="325"/>
      <c r="EHK337" s="325"/>
      <c r="EHL337" s="325"/>
      <c r="EHM337" s="325"/>
      <c r="EHN337" s="325"/>
      <c r="EHO337" s="325"/>
      <c r="EHP337" s="324"/>
      <c r="EHQ337" s="62"/>
      <c r="EHR337" s="62"/>
      <c r="EHS337" s="62"/>
      <c r="EHT337" s="62"/>
      <c r="EHU337" s="62"/>
      <c r="EHV337" s="62"/>
      <c r="EHW337" s="62"/>
      <c r="EHX337" s="62"/>
      <c r="EHY337" s="62"/>
      <c r="EHZ337" s="62"/>
      <c r="EIA337" s="325"/>
      <c r="EIB337" s="325"/>
      <c r="EIC337" s="325"/>
      <c r="EID337" s="325"/>
      <c r="EIE337" s="62"/>
      <c r="EIF337" s="325"/>
      <c r="EIG337" s="325"/>
      <c r="EIH337" s="325"/>
      <c r="EII337" s="325"/>
      <c r="EIJ337" s="62"/>
      <c r="EIK337" s="325"/>
      <c r="EIL337" s="325"/>
      <c r="EIM337" s="325"/>
      <c r="EIN337" s="325"/>
      <c r="EIO337" s="325"/>
      <c r="EIP337" s="325"/>
      <c r="EIQ337" s="325"/>
      <c r="EIR337" s="325"/>
      <c r="EIS337" s="325"/>
      <c r="EIT337" s="325"/>
      <c r="EIU337" s="325"/>
      <c r="EIV337" s="325"/>
      <c r="EIW337" s="325"/>
      <c r="EIX337" s="325"/>
      <c r="EIY337" s="325"/>
      <c r="EIZ337" s="325"/>
      <c r="EJA337" s="325"/>
      <c r="EJB337" s="324"/>
      <c r="EJC337" s="62"/>
      <c r="EJD337" s="62"/>
      <c r="EJE337" s="62"/>
      <c r="EJF337" s="62"/>
      <c r="EJG337" s="62"/>
      <c r="EJH337" s="62"/>
      <c r="EJI337" s="62"/>
      <c r="EJJ337" s="62"/>
      <c r="EJK337" s="62"/>
      <c r="EJL337" s="62"/>
      <c r="EJM337" s="325"/>
      <c r="EJN337" s="325"/>
      <c r="EJO337" s="325"/>
      <c r="EJP337" s="325"/>
      <c r="EJQ337" s="62"/>
      <c r="EJR337" s="325"/>
      <c r="EJS337" s="325"/>
      <c r="EJT337" s="325"/>
      <c r="EJU337" s="325"/>
      <c r="EJV337" s="62"/>
      <c r="EJW337" s="325"/>
      <c r="EJX337" s="325"/>
      <c r="EJY337" s="325"/>
      <c r="EJZ337" s="325"/>
      <c r="EKA337" s="325"/>
      <c r="EKB337" s="325"/>
      <c r="EKC337" s="325"/>
      <c r="EKD337" s="325"/>
      <c r="EKE337" s="325"/>
      <c r="EKF337" s="325"/>
      <c r="EKG337" s="325"/>
      <c r="EKH337" s="325"/>
      <c r="EKI337" s="325"/>
      <c r="EKJ337" s="325"/>
      <c r="EKK337" s="325"/>
      <c r="EKL337" s="325"/>
      <c r="EKM337" s="325"/>
      <c r="EKN337" s="324"/>
      <c r="EKO337" s="62"/>
      <c r="EKP337" s="62"/>
      <c r="EKQ337" s="62"/>
      <c r="EKR337" s="62"/>
      <c r="EKS337" s="62"/>
      <c r="EKT337" s="62"/>
      <c r="EKU337" s="62"/>
      <c r="EKV337" s="62"/>
      <c r="EKW337" s="62"/>
      <c r="EKX337" s="62"/>
      <c r="EKY337" s="325"/>
      <c r="EKZ337" s="325"/>
      <c r="ELA337" s="325"/>
      <c r="ELB337" s="325"/>
      <c r="ELC337" s="62"/>
      <c r="ELD337" s="325"/>
      <c r="ELE337" s="325"/>
      <c r="ELF337" s="325"/>
      <c r="ELG337" s="325"/>
      <c r="ELH337" s="62"/>
      <c r="ELI337" s="325"/>
      <c r="ELJ337" s="325"/>
      <c r="ELK337" s="325"/>
      <c r="ELL337" s="325"/>
      <c r="ELM337" s="325"/>
      <c r="ELN337" s="325"/>
      <c r="ELO337" s="325"/>
      <c r="ELP337" s="325"/>
      <c r="ELQ337" s="325"/>
      <c r="ELR337" s="325"/>
      <c r="ELS337" s="325"/>
      <c r="ELT337" s="325"/>
      <c r="ELU337" s="325"/>
      <c r="ELV337" s="325"/>
      <c r="ELW337" s="325"/>
      <c r="ELX337" s="325"/>
      <c r="ELY337" s="325"/>
      <c r="ELZ337" s="324"/>
      <c r="EMA337" s="62"/>
      <c r="EMB337" s="62"/>
      <c r="EMC337" s="62"/>
      <c r="EMD337" s="62"/>
      <c r="EME337" s="62"/>
      <c r="EMF337" s="62"/>
      <c r="EMG337" s="62"/>
      <c r="EMH337" s="62"/>
      <c r="EMI337" s="62"/>
      <c r="EMJ337" s="62"/>
      <c r="EMK337" s="325"/>
      <c r="EML337" s="325"/>
      <c r="EMM337" s="325"/>
      <c r="EMN337" s="325"/>
      <c r="EMO337" s="62"/>
      <c r="EMP337" s="325"/>
      <c r="EMQ337" s="325"/>
      <c r="EMR337" s="325"/>
      <c r="EMS337" s="325"/>
      <c r="EMT337" s="62"/>
      <c r="EMU337" s="325"/>
      <c r="EMV337" s="325"/>
      <c r="EMW337" s="325"/>
      <c r="EMX337" s="325"/>
      <c r="EMY337" s="325"/>
      <c r="EMZ337" s="325"/>
      <c r="ENA337" s="325"/>
      <c r="ENB337" s="325"/>
      <c r="ENC337" s="325"/>
      <c r="END337" s="325"/>
      <c r="ENE337" s="325"/>
      <c r="ENF337" s="325"/>
      <c r="ENG337" s="325"/>
      <c r="ENH337" s="325"/>
      <c r="ENI337" s="325"/>
      <c r="ENJ337" s="325"/>
      <c r="ENK337" s="325"/>
      <c r="ENL337" s="324"/>
      <c r="ENM337" s="62"/>
      <c r="ENN337" s="62"/>
      <c r="ENO337" s="62"/>
      <c r="ENP337" s="62"/>
      <c r="ENQ337" s="62"/>
      <c r="ENR337" s="62"/>
      <c r="ENS337" s="62"/>
      <c r="ENT337" s="62"/>
      <c r="ENU337" s="62"/>
      <c r="ENV337" s="62"/>
      <c r="ENW337" s="325"/>
      <c r="ENX337" s="325"/>
      <c r="ENY337" s="325"/>
      <c r="ENZ337" s="325"/>
      <c r="EOA337" s="62"/>
      <c r="EOB337" s="325"/>
      <c r="EOC337" s="325"/>
      <c r="EOD337" s="325"/>
      <c r="EOE337" s="325"/>
      <c r="EOF337" s="62"/>
      <c r="EOG337" s="325"/>
      <c r="EOH337" s="325"/>
      <c r="EOI337" s="325"/>
      <c r="EOJ337" s="325"/>
      <c r="EOK337" s="325"/>
      <c r="EOL337" s="325"/>
      <c r="EOM337" s="325"/>
      <c r="EON337" s="325"/>
      <c r="EOO337" s="325"/>
      <c r="EOP337" s="325"/>
      <c r="EOQ337" s="325"/>
      <c r="EOR337" s="325"/>
      <c r="EOS337" s="325"/>
      <c r="EOT337" s="325"/>
      <c r="EOU337" s="325"/>
      <c r="EOV337" s="325"/>
      <c r="EOW337" s="325"/>
      <c r="EOX337" s="324"/>
      <c r="EOY337" s="62"/>
      <c r="EOZ337" s="62"/>
      <c r="EPA337" s="62"/>
      <c r="EPB337" s="62"/>
      <c r="EPC337" s="62"/>
      <c r="EPD337" s="62"/>
      <c r="EPE337" s="62"/>
      <c r="EPF337" s="62"/>
      <c r="EPG337" s="62"/>
      <c r="EPH337" s="62"/>
      <c r="EPI337" s="325"/>
      <c r="EPJ337" s="325"/>
      <c r="EPK337" s="325"/>
      <c r="EPL337" s="325"/>
      <c r="EPM337" s="62"/>
      <c r="EPN337" s="325"/>
      <c r="EPO337" s="325"/>
      <c r="EPP337" s="325"/>
      <c r="EPQ337" s="325"/>
      <c r="EPR337" s="62"/>
      <c r="EPS337" s="325"/>
      <c r="EPT337" s="325"/>
      <c r="EPU337" s="325"/>
      <c r="EPV337" s="325"/>
      <c r="EPW337" s="325"/>
      <c r="EPX337" s="325"/>
      <c r="EPY337" s="325"/>
      <c r="EPZ337" s="325"/>
      <c r="EQA337" s="325"/>
      <c r="EQB337" s="325"/>
      <c r="EQC337" s="325"/>
      <c r="EQD337" s="325"/>
      <c r="EQE337" s="325"/>
      <c r="EQF337" s="325"/>
      <c r="EQG337" s="325"/>
      <c r="EQH337" s="325"/>
      <c r="EQI337" s="325"/>
      <c r="EQJ337" s="324"/>
      <c r="EQK337" s="62"/>
      <c r="EQL337" s="62"/>
      <c r="EQM337" s="62"/>
      <c r="EQN337" s="62"/>
      <c r="EQO337" s="62"/>
      <c r="EQP337" s="62"/>
      <c r="EQQ337" s="62"/>
      <c r="EQR337" s="62"/>
      <c r="EQS337" s="62"/>
      <c r="EQT337" s="62"/>
      <c r="EQU337" s="325"/>
      <c r="EQV337" s="325"/>
      <c r="EQW337" s="325"/>
      <c r="EQX337" s="325"/>
      <c r="EQY337" s="62"/>
      <c r="EQZ337" s="325"/>
      <c r="ERA337" s="325"/>
      <c r="ERB337" s="325"/>
      <c r="ERC337" s="325"/>
      <c r="ERD337" s="62"/>
      <c r="ERE337" s="325"/>
      <c r="ERF337" s="325"/>
      <c r="ERG337" s="325"/>
      <c r="ERH337" s="325"/>
      <c r="ERI337" s="325"/>
      <c r="ERJ337" s="325"/>
      <c r="ERK337" s="325"/>
      <c r="ERL337" s="325"/>
      <c r="ERM337" s="325"/>
      <c r="ERN337" s="325"/>
      <c r="ERO337" s="325"/>
      <c r="ERP337" s="325"/>
      <c r="ERQ337" s="325"/>
      <c r="ERR337" s="325"/>
      <c r="ERS337" s="325"/>
      <c r="ERT337" s="325"/>
      <c r="ERU337" s="325"/>
      <c r="ERV337" s="324"/>
      <c r="ERW337" s="62"/>
      <c r="ERX337" s="62"/>
      <c r="ERY337" s="62"/>
      <c r="ERZ337" s="62"/>
      <c r="ESA337" s="62"/>
      <c r="ESB337" s="62"/>
      <c r="ESC337" s="62"/>
      <c r="ESD337" s="62"/>
      <c r="ESE337" s="62"/>
      <c r="ESF337" s="62"/>
      <c r="ESG337" s="325"/>
      <c r="ESH337" s="325"/>
      <c r="ESI337" s="325"/>
      <c r="ESJ337" s="325"/>
      <c r="ESK337" s="62"/>
      <c r="ESL337" s="325"/>
      <c r="ESM337" s="325"/>
      <c r="ESN337" s="325"/>
      <c r="ESO337" s="325"/>
      <c r="ESP337" s="62"/>
      <c r="ESQ337" s="325"/>
      <c r="ESR337" s="325"/>
      <c r="ESS337" s="325"/>
      <c r="EST337" s="325"/>
      <c r="ESU337" s="325"/>
      <c r="ESV337" s="325"/>
      <c r="ESW337" s="325"/>
      <c r="ESX337" s="325"/>
      <c r="ESY337" s="325"/>
      <c r="ESZ337" s="325"/>
      <c r="ETA337" s="325"/>
      <c r="ETB337" s="325"/>
      <c r="ETC337" s="325"/>
      <c r="ETD337" s="325"/>
      <c r="ETE337" s="325"/>
      <c r="ETF337" s="325"/>
      <c r="ETG337" s="325"/>
      <c r="ETH337" s="324"/>
      <c r="ETI337" s="62"/>
      <c r="ETJ337" s="62"/>
      <c r="ETK337" s="62"/>
      <c r="ETL337" s="62"/>
      <c r="ETM337" s="62"/>
      <c r="ETN337" s="62"/>
      <c r="ETO337" s="62"/>
      <c r="ETP337" s="62"/>
      <c r="ETQ337" s="62"/>
      <c r="ETR337" s="62"/>
      <c r="ETS337" s="325"/>
      <c r="ETT337" s="325"/>
      <c r="ETU337" s="325"/>
      <c r="ETV337" s="325"/>
      <c r="ETW337" s="62"/>
      <c r="ETX337" s="325"/>
      <c r="ETY337" s="325"/>
      <c r="ETZ337" s="325"/>
      <c r="EUA337" s="325"/>
      <c r="EUB337" s="62"/>
      <c r="EUC337" s="325"/>
      <c r="EUD337" s="325"/>
      <c r="EUE337" s="325"/>
      <c r="EUF337" s="325"/>
      <c r="EUG337" s="325"/>
      <c r="EUH337" s="325"/>
      <c r="EUI337" s="325"/>
      <c r="EUJ337" s="325"/>
      <c r="EUK337" s="325"/>
      <c r="EUL337" s="325"/>
      <c r="EUM337" s="325"/>
      <c r="EUN337" s="325"/>
      <c r="EUO337" s="325"/>
      <c r="EUP337" s="325"/>
      <c r="EUQ337" s="325"/>
      <c r="EUR337" s="325"/>
      <c r="EUS337" s="325"/>
      <c r="EUT337" s="324"/>
      <c r="EUU337" s="62"/>
      <c r="EUV337" s="62"/>
      <c r="EUW337" s="62"/>
      <c r="EUX337" s="62"/>
      <c r="EUY337" s="62"/>
      <c r="EUZ337" s="62"/>
      <c r="EVA337" s="62"/>
      <c r="EVB337" s="62"/>
      <c r="EVC337" s="62"/>
      <c r="EVD337" s="62"/>
      <c r="EVE337" s="325"/>
      <c r="EVF337" s="325"/>
      <c r="EVG337" s="325"/>
      <c r="EVH337" s="325"/>
      <c r="EVI337" s="62"/>
      <c r="EVJ337" s="325"/>
      <c r="EVK337" s="325"/>
      <c r="EVL337" s="325"/>
      <c r="EVM337" s="325"/>
      <c r="EVN337" s="62"/>
      <c r="EVO337" s="325"/>
      <c r="EVP337" s="325"/>
      <c r="EVQ337" s="325"/>
      <c r="EVR337" s="325"/>
      <c r="EVS337" s="325"/>
      <c r="EVT337" s="325"/>
      <c r="EVU337" s="325"/>
      <c r="EVV337" s="325"/>
      <c r="EVW337" s="325"/>
      <c r="EVX337" s="325"/>
      <c r="EVY337" s="325"/>
      <c r="EVZ337" s="325"/>
      <c r="EWA337" s="325"/>
      <c r="EWB337" s="325"/>
      <c r="EWC337" s="325"/>
      <c r="EWD337" s="325"/>
      <c r="EWE337" s="325"/>
      <c r="EWF337" s="324"/>
      <c r="EWG337" s="62"/>
      <c r="EWH337" s="62"/>
      <c r="EWI337" s="62"/>
      <c r="EWJ337" s="62"/>
      <c r="EWK337" s="62"/>
      <c r="EWL337" s="62"/>
      <c r="EWM337" s="62"/>
      <c r="EWN337" s="62"/>
      <c r="EWO337" s="62"/>
      <c r="EWP337" s="62"/>
      <c r="EWQ337" s="325"/>
      <c r="EWR337" s="325"/>
      <c r="EWS337" s="325"/>
      <c r="EWT337" s="325"/>
      <c r="EWU337" s="62"/>
      <c r="EWV337" s="325"/>
      <c r="EWW337" s="325"/>
      <c r="EWX337" s="325"/>
      <c r="EWY337" s="325"/>
      <c r="EWZ337" s="62"/>
      <c r="EXA337" s="325"/>
      <c r="EXB337" s="325"/>
      <c r="EXC337" s="325"/>
      <c r="EXD337" s="325"/>
      <c r="EXE337" s="325"/>
      <c r="EXF337" s="325"/>
      <c r="EXG337" s="325"/>
      <c r="EXH337" s="325"/>
      <c r="EXI337" s="325"/>
      <c r="EXJ337" s="325"/>
      <c r="EXK337" s="325"/>
      <c r="EXL337" s="325"/>
      <c r="EXM337" s="325"/>
      <c r="EXN337" s="325"/>
      <c r="EXO337" s="325"/>
      <c r="EXP337" s="325"/>
      <c r="EXQ337" s="325"/>
      <c r="EXR337" s="324"/>
      <c r="EXS337" s="62"/>
      <c r="EXT337" s="62"/>
      <c r="EXU337" s="62"/>
      <c r="EXV337" s="62"/>
      <c r="EXW337" s="62"/>
      <c r="EXX337" s="62"/>
      <c r="EXY337" s="62"/>
      <c r="EXZ337" s="62"/>
      <c r="EYA337" s="62"/>
      <c r="EYB337" s="62"/>
      <c r="EYC337" s="325"/>
      <c r="EYD337" s="325"/>
      <c r="EYE337" s="325"/>
      <c r="EYF337" s="325"/>
      <c r="EYG337" s="62"/>
      <c r="EYH337" s="325"/>
      <c r="EYI337" s="325"/>
      <c r="EYJ337" s="325"/>
      <c r="EYK337" s="325"/>
      <c r="EYL337" s="62"/>
      <c r="EYM337" s="325"/>
      <c r="EYN337" s="325"/>
      <c r="EYO337" s="325"/>
      <c r="EYP337" s="325"/>
      <c r="EYQ337" s="325"/>
      <c r="EYR337" s="325"/>
      <c r="EYS337" s="325"/>
      <c r="EYT337" s="325"/>
      <c r="EYU337" s="325"/>
      <c r="EYV337" s="325"/>
      <c r="EYW337" s="325"/>
      <c r="EYX337" s="325"/>
      <c r="EYY337" s="325"/>
      <c r="EYZ337" s="325"/>
      <c r="EZA337" s="325"/>
      <c r="EZB337" s="325"/>
      <c r="EZC337" s="325"/>
      <c r="EZD337" s="324"/>
      <c r="EZE337" s="62"/>
      <c r="EZF337" s="62"/>
      <c r="EZG337" s="62"/>
      <c r="EZH337" s="62"/>
      <c r="EZI337" s="62"/>
      <c r="EZJ337" s="62"/>
      <c r="EZK337" s="62"/>
      <c r="EZL337" s="62"/>
      <c r="EZM337" s="62"/>
      <c r="EZN337" s="62"/>
      <c r="EZO337" s="325"/>
      <c r="EZP337" s="325"/>
      <c r="EZQ337" s="325"/>
      <c r="EZR337" s="325"/>
      <c r="EZS337" s="62"/>
      <c r="EZT337" s="325"/>
      <c r="EZU337" s="325"/>
      <c r="EZV337" s="325"/>
      <c r="EZW337" s="325"/>
      <c r="EZX337" s="62"/>
      <c r="EZY337" s="325"/>
      <c r="EZZ337" s="325"/>
      <c r="FAA337" s="325"/>
      <c r="FAB337" s="325"/>
      <c r="FAC337" s="325"/>
      <c r="FAD337" s="325"/>
      <c r="FAE337" s="325"/>
      <c r="FAF337" s="325"/>
      <c r="FAG337" s="325"/>
      <c r="FAH337" s="325"/>
      <c r="FAI337" s="325"/>
      <c r="FAJ337" s="325"/>
      <c r="FAK337" s="325"/>
      <c r="FAL337" s="325"/>
      <c r="FAM337" s="325"/>
      <c r="FAN337" s="325"/>
      <c r="FAO337" s="325"/>
      <c r="FAP337" s="324"/>
      <c r="FAQ337" s="62"/>
      <c r="FAR337" s="62"/>
      <c r="FAS337" s="62"/>
      <c r="FAT337" s="62"/>
      <c r="FAU337" s="62"/>
      <c r="FAV337" s="62"/>
      <c r="FAW337" s="62"/>
      <c r="FAX337" s="62"/>
      <c r="FAY337" s="62"/>
      <c r="FAZ337" s="62"/>
      <c r="FBA337" s="325"/>
      <c r="FBB337" s="325"/>
      <c r="FBC337" s="325"/>
      <c r="FBD337" s="325"/>
      <c r="FBE337" s="62"/>
      <c r="FBF337" s="325"/>
      <c r="FBG337" s="325"/>
      <c r="FBH337" s="325"/>
      <c r="FBI337" s="325"/>
      <c r="FBJ337" s="62"/>
      <c r="FBK337" s="325"/>
      <c r="FBL337" s="325"/>
      <c r="FBM337" s="325"/>
      <c r="FBN337" s="325"/>
      <c r="FBO337" s="325"/>
      <c r="FBP337" s="325"/>
      <c r="FBQ337" s="325"/>
      <c r="FBR337" s="325"/>
      <c r="FBS337" s="325"/>
      <c r="FBT337" s="325"/>
      <c r="FBU337" s="325"/>
      <c r="FBV337" s="325"/>
      <c r="FBW337" s="325"/>
      <c r="FBX337" s="325"/>
      <c r="FBY337" s="325"/>
      <c r="FBZ337" s="325"/>
      <c r="FCA337" s="325"/>
      <c r="FCB337" s="324"/>
      <c r="FCC337" s="62"/>
      <c r="FCD337" s="62"/>
      <c r="FCE337" s="62"/>
      <c r="FCF337" s="62"/>
      <c r="FCG337" s="62"/>
      <c r="FCH337" s="62"/>
      <c r="FCI337" s="62"/>
      <c r="FCJ337" s="62"/>
      <c r="FCK337" s="62"/>
      <c r="FCL337" s="62"/>
      <c r="FCM337" s="325"/>
      <c r="FCN337" s="325"/>
      <c r="FCO337" s="325"/>
      <c r="FCP337" s="325"/>
      <c r="FCQ337" s="62"/>
      <c r="FCR337" s="325"/>
      <c r="FCS337" s="325"/>
      <c r="FCT337" s="325"/>
      <c r="FCU337" s="325"/>
      <c r="FCV337" s="62"/>
      <c r="FCW337" s="325"/>
      <c r="FCX337" s="325"/>
      <c r="FCY337" s="325"/>
      <c r="FCZ337" s="325"/>
      <c r="FDA337" s="325"/>
      <c r="FDB337" s="325"/>
      <c r="FDC337" s="325"/>
      <c r="FDD337" s="325"/>
      <c r="FDE337" s="325"/>
      <c r="FDF337" s="325"/>
      <c r="FDG337" s="325"/>
      <c r="FDH337" s="325"/>
      <c r="FDI337" s="325"/>
      <c r="FDJ337" s="325"/>
      <c r="FDK337" s="325"/>
      <c r="FDL337" s="325"/>
      <c r="FDM337" s="325"/>
      <c r="FDN337" s="324"/>
      <c r="FDO337" s="62"/>
      <c r="FDP337" s="62"/>
      <c r="FDQ337" s="62"/>
      <c r="FDR337" s="62"/>
      <c r="FDS337" s="62"/>
      <c r="FDT337" s="62"/>
      <c r="FDU337" s="62"/>
      <c r="FDV337" s="62"/>
      <c r="FDW337" s="62"/>
      <c r="FDX337" s="62"/>
      <c r="FDY337" s="325"/>
      <c r="FDZ337" s="325"/>
      <c r="FEA337" s="325"/>
      <c r="FEB337" s="325"/>
      <c r="FEC337" s="62"/>
      <c r="FED337" s="325"/>
      <c r="FEE337" s="325"/>
      <c r="FEF337" s="325"/>
      <c r="FEG337" s="325"/>
      <c r="FEH337" s="62"/>
      <c r="FEI337" s="325"/>
      <c r="FEJ337" s="325"/>
      <c r="FEK337" s="325"/>
      <c r="FEL337" s="325"/>
      <c r="FEM337" s="325"/>
      <c r="FEN337" s="325"/>
      <c r="FEO337" s="325"/>
      <c r="FEP337" s="325"/>
      <c r="FEQ337" s="325"/>
      <c r="FER337" s="325"/>
      <c r="FES337" s="325"/>
      <c r="FET337" s="325"/>
      <c r="FEU337" s="325"/>
      <c r="FEV337" s="325"/>
      <c r="FEW337" s="325"/>
      <c r="FEX337" s="325"/>
      <c r="FEY337" s="325"/>
      <c r="FEZ337" s="324"/>
      <c r="FFA337" s="62"/>
      <c r="FFB337" s="62"/>
      <c r="FFC337" s="62"/>
      <c r="FFD337" s="62"/>
      <c r="FFE337" s="62"/>
      <c r="FFF337" s="62"/>
      <c r="FFG337" s="62"/>
      <c r="FFH337" s="62"/>
      <c r="FFI337" s="62"/>
      <c r="FFJ337" s="62"/>
      <c r="FFK337" s="325"/>
      <c r="FFL337" s="325"/>
      <c r="FFM337" s="325"/>
      <c r="FFN337" s="325"/>
      <c r="FFO337" s="62"/>
      <c r="FFP337" s="325"/>
      <c r="FFQ337" s="325"/>
      <c r="FFR337" s="325"/>
      <c r="FFS337" s="325"/>
      <c r="FFT337" s="62"/>
      <c r="FFU337" s="325"/>
      <c r="FFV337" s="325"/>
      <c r="FFW337" s="325"/>
      <c r="FFX337" s="325"/>
      <c r="FFY337" s="325"/>
      <c r="FFZ337" s="325"/>
      <c r="FGA337" s="325"/>
      <c r="FGB337" s="325"/>
      <c r="FGC337" s="325"/>
      <c r="FGD337" s="325"/>
      <c r="FGE337" s="325"/>
      <c r="FGF337" s="325"/>
      <c r="FGG337" s="325"/>
      <c r="FGH337" s="325"/>
      <c r="FGI337" s="325"/>
      <c r="FGJ337" s="325"/>
      <c r="FGK337" s="325"/>
      <c r="FGL337" s="324"/>
      <c r="FGM337" s="62"/>
      <c r="FGN337" s="62"/>
      <c r="FGO337" s="62"/>
      <c r="FGP337" s="62"/>
      <c r="FGQ337" s="62"/>
      <c r="FGR337" s="62"/>
      <c r="FGS337" s="62"/>
      <c r="FGT337" s="62"/>
      <c r="FGU337" s="62"/>
      <c r="FGV337" s="62"/>
      <c r="FGW337" s="325"/>
      <c r="FGX337" s="325"/>
      <c r="FGY337" s="325"/>
      <c r="FGZ337" s="325"/>
      <c r="FHA337" s="62"/>
      <c r="FHB337" s="325"/>
      <c r="FHC337" s="325"/>
      <c r="FHD337" s="325"/>
      <c r="FHE337" s="325"/>
      <c r="FHF337" s="62"/>
      <c r="FHG337" s="325"/>
      <c r="FHH337" s="325"/>
      <c r="FHI337" s="325"/>
      <c r="FHJ337" s="325"/>
      <c r="FHK337" s="325"/>
      <c r="FHL337" s="325"/>
      <c r="FHM337" s="325"/>
      <c r="FHN337" s="325"/>
      <c r="FHO337" s="325"/>
      <c r="FHP337" s="325"/>
      <c r="FHQ337" s="325"/>
      <c r="FHR337" s="325"/>
      <c r="FHS337" s="325"/>
      <c r="FHT337" s="325"/>
      <c r="FHU337" s="325"/>
      <c r="FHV337" s="325"/>
      <c r="FHW337" s="325"/>
      <c r="FHX337" s="324"/>
      <c r="FHY337" s="62"/>
      <c r="FHZ337" s="62"/>
      <c r="FIA337" s="62"/>
      <c r="FIB337" s="62"/>
      <c r="FIC337" s="62"/>
      <c r="FID337" s="62"/>
      <c r="FIE337" s="62"/>
      <c r="FIF337" s="62"/>
      <c r="FIG337" s="62"/>
      <c r="FIH337" s="62"/>
      <c r="FII337" s="325"/>
      <c r="FIJ337" s="325"/>
      <c r="FIK337" s="325"/>
      <c r="FIL337" s="325"/>
      <c r="FIM337" s="62"/>
      <c r="FIN337" s="325"/>
      <c r="FIO337" s="325"/>
      <c r="FIP337" s="325"/>
      <c r="FIQ337" s="325"/>
      <c r="FIR337" s="62"/>
      <c r="FIS337" s="325"/>
      <c r="FIT337" s="325"/>
      <c r="FIU337" s="325"/>
      <c r="FIV337" s="325"/>
      <c r="FIW337" s="325"/>
      <c r="FIX337" s="325"/>
      <c r="FIY337" s="325"/>
      <c r="FIZ337" s="325"/>
      <c r="FJA337" s="325"/>
      <c r="FJB337" s="325"/>
      <c r="FJC337" s="325"/>
      <c r="FJD337" s="325"/>
      <c r="FJE337" s="325"/>
      <c r="FJF337" s="325"/>
      <c r="FJG337" s="325"/>
      <c r="FJH337" s="325"/>
      <c r="FJI337" s="325"/>
      <c r="FJJ337" s="324"/>
      <c r="FJK337" s="62"/>
      <c r="FJL337" s="62"/>
      <c r="FJM337" s="62"/>
      <c r="FJN337" s="62"/>
      <c r="FJO337" s="62"/>
      <c r="FJP337" s="62"/>
      <c r="FJQ337" s="62"/>
      <c r="FJR337" s="62"/>
      <c r="FJS337" s="62"/>
      <c r="FJT337" s="62"/>
      <c r="FJU337" s="325"/>
      <c r="FJV337" s="325"/>
      <c r="FJW337" s="325"/>
      <c r="FJX337" s="325"/>
      <c r="FJY337" s="62"/>
      <c r="FJZ337" s="325"/>
      <c r="FKA337" s="325"/>
      <c r="FKB337" s="325"/>
      <c r="FKC337" s="325"/>
      <c r="FKD337" s="62"/>
      <c r="FKE337" s="325"/>
      <c r="FKF337" s="325"/>
      <c r="FKG337" s="325"/>
      <c r="FKH337" s="325"/>
      <c r="FKI337" s="325"/>
      <c r="FKJ337" s="325"/>
      <c r="FKK337" s="325"/>
      <c r="FKL337" s="325"/>
      <c r="FKM337" s="325"/>
      <c r="FKN337" s="325"/>
      <c r="FKO337" s="325"/>
      <c r="FKP337" s="325"/>
      <c r="FKQ337" s="325"/>
      <c r="FKR337" s="325"/>
      <c r="FKS337" s="325"/>
      <c r="FKT337" s="325"/>
      <c r="FKU337" s="325"/>
      <c r="FKV337" s="324"/>
      <c r="FKW337" s="62"/>
      <c r="FKX337" s="62"/>
      <c r="FKY337" s="62"/>
      <c r="FKZ337" s="62"/>
      <c r="FLA337" s="62"/>
      <c r="FLB337" s="62"/>
      <c r="FLC337" s="62"/>
      <c r="FLD337" s="62"/>
      <c r="FLE337" s="62"/>
      <c r="FLF337" s="62"/>
      <c r="FLG337" s="325"/>
      <c r="FLH337" s="325"/>
      <c r="FLI337" s="325"/>
      <c r="FLJ337" s="325"/>
      <c r="FLK337" s="62"/>
      <c r="FLL337" s="325"/>
      <c r="FLM337" s="325"/>
      <c r="FLN337" s="325"/>
      <c r="FLO337" s="325"/>
      <c r="FLP337" s="62"/>
      <c r="FLQ337" s="325"/>
      <c r="FLR337" s="325"/>
      <c r="FLS337" s="325"/>
      <c r="FLT337" s="325"/>
      <c r="FLU337" s="325"/>
      <c r="FLV337" s="325"/>
      <c r="FLW337" s="325"/>
      <c r="FLX337" s="325"/>
      <c r="FLY337" s="325"/>
      <c r="FLZ337" s="325"/>
      <c r="FMA337" s="325"/>
      <c r="FMB337" s="325"/>
      <c r="FMC337" s="325"/>
      <c r="FMD337" s="325"/>
      <c r="FME337" s="325"/>
      <c r="FMF337" s="325"/>
      <c r="FMG337" s="325"/>
      <c r="FMH337" s="324"/>
      <c r="FMI337" s="62"/>
      <c r="FMJ337" s="62"/>
      <c r="FMK337" s="62"/>
      <c r="FML337" s="62"/>
      <c r="FMM337" s="62"/>
      <c r="FMN337" s="62"/>
      <c r="FMO337" s="62"/>
      <c r="FMP337" s="62"/>
      <c r="FMQ337" s="62"/>
      <c r="FMR337" s="62"/>
      <c r="FMS337" s="325"/>
      <c r="FMT337" s="325"/>
      <c r="FMU337" s="325"/>
      <c r="FMV337" s="325"/>
      <c r="FMW337" s="62"/>
      <c r="FMX337" s="325"/>
      <c r="FMY337" s="325"/>
      <c r="FMZ337" s="325"/>
      <c r="FNA337" s="325"/>
      <c r="FNB337" s="62"/>
      <c r="FNC337" s="325"/>
      <c r="FND337" s="325"/>
      <c r="FNE337" s="325"/>
      <c r="FNF337" s="325"/>
      <c r="FNG337" s="325"/>
      <c r="FNH337" s="325"/>
      <c r="FNI337" s="325"/>
      <c r="FNJ337" s="325"/>
      <c r="FNK337" s="325"/>
      <c r="FNL337" s="325"/>
      <c r="FNM337" s="325"/>
      <c r="FNN337" s="325"/>
      <c r="FNO337" s="325"/>
      <c r="FNP337" s="325"/>
      <c r="FNQ337" s="325"/>
      <c r="FNR337" s="325"/>
      <c r="FNS337" s="325"/>
      <c r="FNT337" s="324"/>
      <c r="FNU337" s="62"/>
      <c r="FNV337" s="62"/>
      <c r="FNW337" s="62"/>
      <c r="FNX337" s="62"/>
      <c r="FNY337" s="62"/>
      <c r="FNZ337" s="62"/>
      <c r="FOA337" s="62"/>
      <c r="FOB337" s="62"/>
      <c r="FOC337" s="62"/>
      <c r="FOD337" s="62"/>
      <c r="FOE337" s="325"/>
      <c r="FOF337" s="325"/>
      <c r="FOG337" s="325"/>
      <c r="FOH337" s="325"/>
      <c r="FOI337" s="62"/>
      <c r="FOJ337" s="325"/>
      <c r="FOK337" s="325"/>
      <c r="FOL337" s="325"/>
      <c r="FOM337" s="325"/>
      <c r="FON337" s="62"/>
      <c r="FOO337" s="325"/>
      <c r="FOP337" s="325"/>
      <c r="FOQ337" s="325"/>
      <c r="FOR337" s="325"/>
      <c r="FOS337" s="325"/>
      <c r="FOT337" s="325"/>
      <c r="FOU337" s="325"/>
      <c r="FOV337" s="325"/>
      <c r="FOW337" s="325"/>
      <c r="FOX337" s="325"/>
      <c r="FOY337" s="325"/>
      <c r="FOZ337" s="325"/>
      <c r="FPA337" s="325"/>
      <c r="FPB337" s="325"/>
      <c r="FPC337" s="325"/>
      <c r="FPD337" s="325"/>
      <c r="FPE337" s="325"/>
      <c r="FPF337" s="324"/>
      <c r="FPG337" s="62"/>
      <c r="FPH337" s="62"/>
      <c r="FPI337" s="62"/>
      <c r="FPJ337" s="62"/>
      <c r="FPK337" s="62"/>
      <c r="FPL337" s="62"/>
      <c r="FPM337" s="62"/>
      <c r="FPN337" s="62"/>
      <c r="FPO337" s="62"/>
      <c r="FPP337" s="62"/>
      <c r="FPQ337" s="325"/>
      <c r="FPR337" s="325"/>
      <c r="FPS337" s="325"/>
      <c r="FPT337" s="325"/>
      <c r="FPU337" s="62"/>
      <c r="FPV337" s="325"/>
      <c r="FPW337" s="325"/>
      <c r="FPX337" s="325"/>
      <c r="FPY337" s="325"/>
      <c r="FPZ337" s="62"/>
      <c r="FQA337" s="325"/>
      <c r="FQB337" s="325"/>
      <c r="FQC337" s="325"/>
      <c r="FQD337" s="325"/>
      <c r="FQE337" s="325"/>
      <c r="FQF337" s="325"/>
      <c r="FQG337" s="325"/>
      <c r="FQH337" s="325"/>
      <c r="FQI337" s="325"/>
      <c r="FQJ337" s="325"/>
      <c r="FQK337" s="325"/>
      <c r="FQL337" s="325"/>
      <c r="FQM337" s="325"/>
      <c r="FQN337" s="325"/>
      <c r="FQO337" s="325"/>
      <c r="FQP337" s="325"/>
      <c r="FQQ337" s="325"/>
      <c r="FQR337" s="324"/>
      <c r="FQS337" s="62"/>
      <c r="FQT337" s="62"/>
      <c r="FQU337" s="62"/>
      <c r="FQV337" s="62"/>
      <c r="FQW337" s="62"/>
      <c r="FQX337" s="62"/>
      <c r="FQY337" s="62"/>
      <c r="FQZ337" s="62"/>
      <c r="FRA337" s="62"/>
      <c r="FRB337" s="62"/>
      <c r="FRC337" s="325"/>
      <c r="FRD337" s="325"/>
      <c r="FRE337" s="325"/>
      <c r="FRF337" s="325"/>
      <c r="FRG337" s="62"/>
      <c r="FRH337" s="325"/>
      <c r="FRI337" s="325"/>
      <c r="FRJ337" s="325"/>
      <c r="FRK337" s="325"/>
      <c r="FRL337" s="62"/>
      <c r="FRM337" s="325"/>
      <c r="FRN337" s="325"/>
      <c r="FRO337" s="325"/>
      <c r="FRP337" s="325"/>
      <c r="FRQ337" s="325"/>
      <c r="FRR337" s="325"/>
      <c r="FRS337" s="325"/>
      <c r="FRT337" s="325"/>
      <c r="FRU337" s="325"/>
      <c r="FRV337" s="325"/>
      <c r="FRW337" s="325"/>
      <c r="FRX337" s="325"/>
      <c r="FRY337" s="325"/>
      <c r="FRZ337" s="325"/>
      <c r="FSA337" s="325"/>
      <c r="FSB337" s="325"/>
      <c r="FSC337" s="325"/>
      <c r="FSD337" s="324"/>
      <c r="FSE337" s="62"/>
      <c r="FSF337" s="62"/>
      <c r="FSG337" s="62"/>
      <c r="FSH337" s="62"/>
      <c r="FSI337" s="62"/>
      <c r="FSJ337" s="62"/>
      <c r="FSK337" s="62"/>
      <c r="FSL337" s="62"/>
      <c r="FSM337" s="62"/>
      <c r="FSN337" s="62"/>
      <c r="FSO337" s="325"/>
      <c r="FSP337" s="325"/>
      <c r="FSQ337" s="325"/>
      <c r="FSR337" s="325"/>
      <c r="FSS337" s="62"/>
      <c r="FST337" s="325"/>
      <c r="FSU337" s="325"/>
      <c r="FSV337" s="325"/>
      <c r="FSW337" s="325"/>
      <c r="FSX337" s="62"/>
      <c r="FSY337" s="325"/>
      <c r="FSZ337" s="325"/>
      <c r="FTA337" s="325"/>
      <c r="FTB337" s="325"/>
      <c r="FTC337" s="325"/>
      <c r="FTD337" s="325"/>
      <c r="FTE337" s="325"/>
      <c r="FTF337" s="325"/>
      <c r="FTG337" s="325"/>
      <c r="FTH337" s="325"/>
      <c r="FTI337" s="325"/>
      <c r="FTJ337" s="325"/>
      <c r="FTK337" s="325"/>
      <c r="FTL337" s="325"/>
      <c r="FTM337" s="325"/>
      <c r="FTN337" s="325"/>
      <c r="FTO337" s="325"/>
      <c r="FTP337" s="324"/>
      <c r="FTQ337" s="62"/>
      <c r="FTR337" s="62"/>
      <c r="FTS337" s="62"/>
      <c r="FTT337" s="62"/>
      <c r="FTU337" s="62"/>
      <c r="FTV337" s="62"/>
      <c r="FTW337" s="62"/>
      <c r="FTX337" s="62"/>
      <c r="FTY337" s="62"/>
      <c r="FTZ337" s="62"/>
      <c r="FUA337" s="325"/>
      <c r="FUB337" s="325"/>
      <c r="FUC337" s="325"/>
      <c r="FUD337" s="325"/>
      <c r="FUE337" s="62"/>
      <c r="FUF337" s="325"/>
      <c r="FUG337" s="325"/>
      <c r="FUH337" s="325"/>
      <c r="FUI337" s="325"/>
      <c r="FUJ337" s="62"/>
      <c r="FUK337" s="325"/>
      <c r="FUL337" s="325"/>
      <c r="FUM337" s="325"/>
      <c r="FUN337" s="325"/>
      <c r="FUO337" s="325"/>
      <c r="FUP337" s="325"/>
      <c r="FUQ337" s="325"/>
      <c r="FUR337" s="325"/>
      <c r="FUS337" s="325"/>
      <c r="FUT337" s="325"/>
      <c r="FUU337" s="325"/>
      <c r="FUV337" s="325"/>
      <c r="FUW337" s="325"/>
      <c r="FUX337" s="325"/>
      <c r="FUY337" s="325"/>
      <c r="FUZ337" s="325"/>
      <c r="FVA337" s="325"/>
      <c r="FVB337" s="324"/>
      <c r="FVC337" s="62"/>
      <c r="FVD337" s="62"/>
      <c r="FVE337" s="62"/>
      <c r="FVF337" s="62"/>
      <c r="FVG337" s="62"/>
      <c r="FVH337" s="62"/>
      <c r="FVI337" s="62"/>
      <c r="FVJ337" s="62"/>
      <c r="FVK337" s="62"/>
      <c r="FVL337" s="62"/>
      <c r="FVM337" s="325"/>
      <c r="FVN337" s="325"/>
      <c r="FVO337" s="325"/>
      <c r="FVP337" s="325"/>
      <c r="FVQ337" s="62"/>
      <c r="FVR337" s="325"/>
      <c r="FVS337" s="325"/>
      <c r="FVT337" s="325"/>
      <c r="FVU337" s="325"/>
      <c r="FVV337" s="62"/>
      <c r="FVW337" s="325"/>
      <c r="FVX337" s="325"/>
      <c r="FVY337" s="325"/>
      <c r="FVZ337" s="325"/>
      <c r="FWA337" s="325"/>
      <c r="FWB337" s="325"/>
      <c r="FWC337" s="325"/>
      <c r="FWD337" s="325"/>
      <c r="FWE337" s="325"/>
      <c r="FWF337" s="325"/>
      <c r="FWG337" s="325"/>
      <c r="FWH337" s="325"/>
      <c r="FWI337" s="325"/>
      <c r="FWJ337" s="325"/>
      <c r="FWK337" s="325"/>
      <c r="FWL337" s="325"/>
      <c r="FWM337" s="325"/>
      <c r="FWN337" s="324"/>
      <c r="FWO337" s="62"/>
      <c r="FWP337" s="62"/>
      <c r="FWQ337" s="62"/>
      <c r="FWR337" s="62"/>
      <c r="FWS337" s="62"/>
      <c r="FWT337" s="62"/>
      <c r="FWU337" s="62"/>
      <c r="FWV337" s="62"/>
      <c r="FWW337" s="62"/>
      <c r="FWX337" s="62"/>
      <c r="FWY337" s="325"/>
      <c r="FWZ337" s="325"/>
      <c r="FXA337" s="325"/>
      <c r="FXB337" s="325"/>
      <c r="FXC337" s="62"/>
      <c r="FXD337" s="325"/>
      <c r="FXE337" s="325"/>
      <c r="FXF337" s="325"/>
      <c r="FXG337" s="325"/>
      <c r="FXH337" s="62"/>
      <c r="FXI337" s="325"/>
      <c r="FXJ337" s="325"/>
      <c r="FXK337" s="325"/>
      <c r="FXL337" s="325"/>
      <c r="FXM337" s="325"/>
      <c r="FXN337" s="325"/>
      <c r="FXO337" s="325"/>
      <c r="FXP337" s="325"/>
      <c r="FXQ337" s="325"/>
      <c r="FXR337" s="325"/>
      <c r="FXS337" s="325"/>
      <c r="FXT337" s="325"/>
      <c r="FXU337" s="325"/>
      <c r="FXV337" s="325"/>
      <c r="FXW337" s="325"/>
      <c r="FXX337" s="325"/>
      <c r="FXY337" s="325"/>
      <c r="FXZ337" s="324"/>
      <c r="FYA337" s="62"/>
      <c r="FYB337" s="62"/>
      <c r="FYC337" s="62"/>
      <c r="FYD337" s="62"/>
      <c r="FYE337" s="62"/>
      <c r="FYF337" s="62"/>
      <c r="FYG337" s="62"/>
      <c r="FYH337" s="62"/>
      <c r="FYI337" s="62"/>
      <c r="FYJ337" s="62"/>
      <c r="FYK337" s="325"/>
      <c r="FYL337" s="325"/>
      <c r="FYM337" s="325"/>
      <c r="FYN337" s="325"/>
      <c r="FYO337" s="62"/>
      <c r="FYP337" s="325"/>
      <c r="FYQ337" s="325"/>
      <c r="FYR337" s="325"/>
      <c r="FYS337" s="325"/>
      <c r="FYT337" s="62"/>
      <c r="FYU337" s="325"/>
      <c r="FYV337" s="325"/>
      <c r="FYW337" s="325"/>
      <c r="FYX337" s="325"/>
      <c r="FYY337" s="325"/>
      <c r="FYZ337" s="325"/>
      <c r="FZA337" s="325"/>
      <c r="FZB337" s="325"/>
      <c r="FZC337" s="325"/>
      <c r="FZD337" s="325"/>
      <c r="FZE337" s="325"/>
      <c r="FZF337" s="325"/>
      <c r="FZG337" s="325"/>
      <c r="FZH337" s="325"/>
      <c r="FZI337" s="325"/>
      <c r="FZJ337" s="325"/>
      <c r="FZK337" s="325"/>
      <c r="FZL337" s="324"/>
      <c r="FZM337" s="62"/>
      <c r="FZN337" s="62"/>
      <c r="FZO337" s="62"/>
      <c r="FZP337" s="62"/>
      <c r="FZQ337" s="62"/>
      <c r="FZR337" s="62"/>
      <c r="FZS337" s="62"/>
      <c r="FZT337" s="62"/>
      <c r="FZU337" s="62"/>
      <c r="FZV337" s="62"/>
      <c r="FZW337" s="325"/>
      <c r="FZX337" s="325"/>
      <c r="FZY337" s="325"/>
      <c r="FZZ337" s="325"/>
      <c r="GAA337" s="62"/>
      <c r="GAB337" s="325"/>
      <c r="GAC337" s="325"/>
      <c r="GAD337" s="325"/>
      <c r="GAE337" s="325"/>
      <c r="GAF337" s="62"/>
      <c r="GAG337" s="325"/>
      <c r="GAH337" s="325"/>
      <c r="GAI337" s="325"/>
      <c r="GAJ337" s="325"/>
      <c r="GAK337" s="325"/>
      <c r="GAL337" s="325"/>
      <c r="GAM337" s="325"/>
      <c r="GAN337" s="325"/>
      <c r="GAO337" s="325"/>
      <c r="GAP337" s="325"/>
      <c r="GAQ337" s="325"/>
      <c r="GAR337" s="325"/>
      <c r="GAS337" s="325"/>
      <c r="GAT337" s="325"/>
      <c r="GAU337" s="325"/>
      <c r="GAV337" s="325"/>
      <c r="GAW337" s="325"/>
      <c r="GAX337" s="324"/>
      <c r="GAY337" s="62"/>
      <c r="GAZ337" s="62"/>
      <c r="GBA337" s="62"/>
      <c r="GBB337" s="62"/>
      <c r="GBC337" s="62"/>
      <c r="GBD337" s="62"/>
      <c r="GBE337" s="62"/>
      <c r="GBF337" s="62"/>
      <c r="GBG337" s="62"/>
      <c r="GBH337" s="62"/>
      <c r="GBI337" s="325"/>
      <c r="GBJ337" s="325"/>
      <c r="GBK337" s="325"/>
      <c r="GBL337" s="325"/>
      <c r="GBM337" s="62"/>
      <c r="GBN337" s="325"/>
      <c r="GBO337" s="325"/>
      <c r="GBP337" s="325"/>
      <c r="GBQ337" s="325"/>
      <c r="GBR337" s="62"/>
      <c r="GBS337" s="325"/>
      <c r="GBT337" s="325"/>
      <c r="GBU337" s="325"/>
      <c r="GBV337" s="325"/>
      <c r="GBW337" s="325"/>
      <c r="GBX337" s="325"/>
      <c r="GBY337" s="325"/>
      <c r="GBZ337" s="325"/>
      <c r="GCA337" s="325"/>
      <c r="GCB337" s="325"/>
      <c r="GCC337" s="325"/>
      <c r="GCD337" s="325"/>
      <c r="GCE337" s="325"/>
      <c r="GCF337" s="325"/>
      <c r="GCG337" s="325"/>
      <c r="GCH337" s="325"/>
      <c r="GCI337" s="325"/>
      <c r="GCJ337" s="324"/>
      <c r="GCK337" s="62"/>
      <c r="GCL337" s="62"/>
      <c r="GCM337" s="62"/>
      <c r="GCN337" s="62"/>
      <c r="GCO337" s="62"/>
      <c r="GCP337" s="62"/>
      <c r="GCQ337" s="62"/>
      <c r="GCR337" s="62"/>
      <c r="GCS337" s="62"/>
      <c r="GCT337" s="62"/>
      <c r="GCU337" s="325"/>
      <c r="GCV337" s="325"/>
      <c r="GCW337" s="325"/>
      <c r="GCX337" s="325"/>
      <c r="GCY337" s="62"/>
      <c r="GCZ337" s="325"/>
      <c r="GDA337" s="325"/>
      <c r="GDB337" s="325"/>
      <c r="GDC337" s="325"/>
      <c r="GDD337" s="62"/>
      <c r="GDE337" s="325"/>
      <c r="GDF337" s="325"/>
      <c r="GDG337" s="325"/>
      <c r="GDH337" s="325"/>
      <c r="GDI337" s="325"/>
      <c r="GDJ337" s="325"/>
      <c r="GDK337" s="325"/>
      <c r="GDL337" s="325"/>
      <c r="GDM337" s="325"/>
      <c r="GDN337" s="325"/>
      <c r="GDO337" s="325"/>
      <c r="GDP337" s="325"/>
      <c r="GDQ337" s="325"/>
      <c r="GDR337" s="325"/>
      <c r="GDS337" s="325"/>
      <c r="GDT337" s="325"/>
      <c r="GDU337" s="325"/>
      <c r="GDV337" s="324"/>
      <c r="GDW337" s="62"/>
      <c r="GDX337" s="62"/>
      <c r="GDY337" s="62"/>
      <c r="GDZ337" s="62"/>
      <c r="GEA337" s="62"/>
      <c r="GEB337" s="62"/>
      <c r="GEC337" s="62"/>
      <c r="GED337" s="62"/>
      <c r="GEE337" s="62"/>
      <c r="GEF337" s="62"/>
      <c r="GEG337" s="325"/>
      <c r="GEH337" s="325"/>
      <c r="GEI337" s="325"/>
      <c r="GEJ337" s="325"/>
      <c r="GEK337" s="62"/>
      <c r="GEL337" s="325"/>
      <c r="GEM337" s="325"/>
      <c r="GEN337" s="325"/>
      <c r="GEO337" s="325"/>
      <c r="GEP337" s="62"/>
      <c r="GEQ337" s="325"/>
      <c r="GER337" s="325"/>
      <c r="GES337" s="325"/>
      <c r="GET337" s="325"/>
      <c r="GEU337" s="325"/>
      <c r="GEV337" s="325"/>
      <c r="GEW337" s="325"/>
      <c r="GEX337" s="325"/>
      <c r="GEY337" s="325"/>
      <c r="GEZ337" s="325"/>
      <c r="GFA337" s="325"/>
      <c r="GFB337" s="325"/>
      <c r="GFC337" s="325"/>
      <c r="GFD337" s="325"/>
      <c r="GFE337" s="325"/>
      <c r="GFF337" s="325"/>
      <c r="GFG337" s="325"/>
      <c r="GFH337" s="324"/>
      <c r="GFI337" s="62"/>
      <c r="GFJ337" s="62"/>
      <c r="GFK337" s="62"/>
      <c r="GFL337" s="62"/>
      <c r="GFM337" s="62"/>
      <c r="GFN337" s="62"/>
      <c r="GFO337" s="62"/>
      <c r="GFP337" s="62"/>
      <c r="GFQ337" s="62"/>
      <c r="GFR337" s="62"/>
      <c r="GFS337" s="325"/>
      <c r="GFT337" s="325"/>
      <c r="GFU337" s="325"/>
      <c r="GFV337" s="325"/>
      <c r="GFW337" s="62"/>
      <c r="GFX337" s="325"/>
      <c r="GFY337" s="325"/>
      <c r="GFZ337" s="325"/>
      <c r="GGA337" s="325"/>
      <c r="GGB337" s="62"/>
      <c r="GGC337" s="325"/>
      <c r="GGD337" s="325"/>
      <c r="GGE337" s="325"/>
      <c r="GGF337" s="325"/>
      <c r="GGG337" s="325"/>
      <c r="GGH337" s="325"/>
      <c r="GGI337" s="325"/>
      <c r="GGJ337" s="325"/>
      <c r="GGK337" s="325"/>
      <c r="GGL337" s="325"/>
      <c r="GGM337" s="325"/>
      <c r="GGN337" s="325"/>
      <c r="GGO337" s="325"/>
      <c r="GGP337" s="325"/>
      <c r="GGQ337" s="325"/>
      <c r="GGR337" s="325"/>
      <c r="GGS337" s="325"/>
      <c r="GGT337" s="324"/>
      <c r="GGU337" s="62"/>
      <c r="GGV337" s="62"/>
      <c r="GGW337" s="62"/>
      <c r="GGX337" s="62"/>
      <c r="GGY337" s="62"/>
      <c r="GGZ337" s="62"/>
      <c r="GHA337" s="62"/>
      <c r="GHB337" s="62"/>
      <c r="GHC337" s="62"/>
      <c r="GHD337" s="62"/>
      <c r="GHE337" s="325"/>
      <c r="GHF337" s="325"/>
      <c r="GHG337" s="325"/>
      <c r="GHH337" s="325"/>
      <c r="GHI337" s="62"/>
      <c r="GHJ337" s="325"/>
      <c r="GHK337" s="325"/>
      <c r="GHL337" s="325"/>
      <c r="GHM337" s="325"/>
      <c r="GHN337" s="62"/>
      <c r="GHO337" s="325"/>
      <c r="GHP337" s="325"/>
      <c r="GHQ337" s="325"/>
      <c r="GHR337" s="325"/>
      <c r="GHS337" s="325"/>
      <c r="GHT337" s="325"/>
      <c r="GHU337" s="325"/>
      <c r="GHV337" s="325"/>
      <c r="GHW337" s="325"/>
      <c r="GHX337" s="325"/>
      <c r="GHY337" s="325"/>
      <c r="GHZ337" s="325"/>
      <c r="GIA337" s="325"/>
      <c r="GIB337" s="325"/>
      <c r="GIC337" s="325"/>
      <c r="GID337" s="325"/>
      <c r="GIE337" s="325"/>
      <c r="GIF337" s="324"/>
      <c r="GIG337" s="62"/>
      <c r="GIH337" s="62"/>
      <c r="GII337" s="62"/>
      <c r="GIJ337" s="62"/>
      <c r="GIK337" s="62"/>
      <c r="GIL337" s="62"/>
      <c r="GIM337" s="62"/>
      <c r="GIN337" s="62"/>
      <c r="GIO337" s="62"/>
      <c r="GIP337" s="62"/>
      <c r="GIQ337" s="325"/>
      <c r="GIR337" s="325"/>
      <c r="GIS337" s="325"/>
      <c r="GIT337" s="325"/>
      <c r="GIU337" s="62"/>
      <c r="GIV337" s="325"/>
      <c r="GIW337" s="325"/>
      <c r="GIX337" s="325"/>
      <c r="GIY337" s="325"/>
      <c r="GIZ337" s="62"/>
      <c r="GJA337" s="325"/>
      <c r="GJB337" s="325"/>
      <c r="GJC337" s="325"/>
      <c r="GJD337" s="325"/>
      <c r="GJE337" s="325"/>
      <c r="GJF337" s="325"/>
      <c r="GJG337" s="325"/>
      <c r="GJH337" s="325"/>
      <c r="GJI337" s="325"/>
      <c r="GJJ337" s="325"/>
      <c r="GJK337" s="325"/>
      <c r="GJL337" s="325"/>
      <c r="GJM337" s="325"/>
      <c r="GJN337" s="325"/>
      <c r="GJO337" s="325"/>
      <c r="GJP337" s="325"/>
      <c r="GJQ337" s="325"/>
      <c r="GJR337" s="324"/>
      <c r="GJS337" s="62"/>
      <c r="GJT337" s="62"/>
      <c r="GJU337" s="62"/>
      <c r="GJV337" s="62"/>
      <c r="GJW337" s="62"/>
      <c r="GJX337" s="62"/>
      <c r="GJY337" s="62"/>
      <c r="GJZ337" s="62"/>
      <c r="GKA337" s="62"/>
      <c r="GKB337" s="62"/>
      <c r="GKC337" s="325"/>
      <c r="GKD337" s="325"/>
      <c r="GKE337" s="325"/>
      <c r="GKF337" s="325"/>
      <c r="GKG337" s="62"/>
      <c r="GKH337" s="325"/>
      <c r="GKI337" s="325"/>
      <c r="GKJ337" s="325"/>
      <c r="GKK337" s="325"/>
      <c r="GKL337" s="62"/>
      <c r="GKM337" s="325"/>
      <c r="GKN337" s="325"/>
      <c r="GKO337" s="325"/>
      <c r="GKP337" s="325"/>
      <c r="GKQ337" s="325"/>
      <c r="GKR337" s="325"/>
      <c r="GKS337" s="325"/>
      <c r="GKT337" s="325"/>
      <c r="GKU337" s="325"/>
      <c r="GKV337" s="325"/>
      <c r="GKW337" s="325"/>
      <c r="GKX337" s="325"/>
      <c r="GKY337" s="325"/>
      <c r="GKZ337" s="325"/>
      <c r="GLA337" s="325"/>
      <c r="GLB337" s="325"/>
      <c r="GLC337" s="325"/>
      <c r="GLD337" s="324"/>
      <c r="GLE337" s="62"/>
      <c r="GLF337" s="62"/>
      <c r="GLG337" s="62"/>
      <c r="GLH337" s="62"/>
      <c r="GLI337" s="62"/>
      <c r="GLJ337" s="62"/>
      <c r="GLK337" s="62"/>
      <c r="GLL337" s="62"/>
      <c r="GLM337" s="62"/>
      <c r="GLN337" s="62"/>
      <c r="GLO337" s="325"/>
      <c r="GLP337" s="325"/>
      <c r="GLQ337" s="325"/>
      <c r="GLR337" s="325"/>
      <c r="GLS337" s="62"/>
      <c r="GLT337" s="325"/>
      <c r="GLU337" s="325"/>
      <c r="GLV337" s="325"/>
      <c r="GLW337" s="325"/>
      <c r="GLX337" s="62"/>
      <c r="GLY337" s="325"/>
      <c r="GLZ337" s="325"/>
      <c r="GMA337" s="325"/>
      <c r="GMB337" s="325"/>
      <c r="GMC337" s="325"/>
      <c r="GMD337" s="325"/>
      <c r="GME337" s="325"/>
      <c r="GMF337" s="325"/>
      <c r="GMG337" s="325"/>
      <c r="GMH337" s="325"/>
      <c r="GMI337" s="325"/>
      <c r="GMJ337" s="325"/>
      <c r="GMK337" s="325"/>
      <c r="GML337" s="325"/>
      <c r="GMM337" s="325"/>
      <c r="GMN337" s="325"/>
      <c r="GMO337" s="325"/>
      <c r="GMP337" s="324"/>
      <c r="GMQ337" s="62"/>
      <c r="GMR337" s="62"/>
      <c r="GMS337" s="62"/>
      <c r="GMT337" s="62"/>
      <c r="GMU337" s="62"/>
      <c r="GMV337" s="62"/>
      <c r="GMW337" s="62"/>
      <c r="GMX337" s="62"/>
      <c r="GMY337" s="62"/>
      <c r="GMZ337" s="62"/>
      <c r="GNA337" s="325"/>
      <c r="GNB337" s="325"/>
      <c r="GNC337" s="325"/>
      <c r="GND337" s="325"/>
      <c r="GNE337" s="62"/>
      <c r="GNF337" s="325"/>
      <c r="GNG337" s="325"/>
      <c r="GNH337" s="325"/>
      <c r="GNI337" s="325"/>
      <c r="GNJ337" s="62"/>
      <c r="GNK337" s="325"/>
      <c r="GNL337" s="325"/>
      <c r="GNM337" s="325"/>
      <c r="GNN337" s="325"/>
      <c r="GNO337" s="325"/>
      <c r="GNP337" s="325"/>
      <c r="GNQ337" s="325"/>
      <c r="GNR337" s="325"/>
      <c r="GNS337" s="325"/>
      <c r="GNT337" s="325"/>
      <c r="GNU337" s="325"/>
      <c r="GNV337" s="325"/>
      <c r="GNW337" s="325"/>
      <c r="GNX337" s="325"/>
      <c r="GNY337" s="325"/>
      <c r="GNZ337" s="325"/>
      <c r="GOA337" s="325"/>
      <c r="GOB337" s="324"/>
      <c r="GOC337" s="62"/>
      <c r="GOD337" s="62"/>
      <c r="GOE337" s="62"/>
      <c r="GOF337" s="62"/>
      <c r="GOG337" s="62"/>
      <c r="GOH337" s="62"/>
      <c r="GOI337" s="62"/>
      <c r="GOJ337" s="62"/>
      <c r="GOK337" s="62"/>
      <c r="GOL337" s="62"/>
      <c r="GOM337" s="325"/>
      <c r="GON337" s="325"/>
      <c r="GOO337" s="325"/>
      <c r="GOP337" s="325"/>
      <c r="GOQ337" s="62"/>
      <c r="GOR337" s="325"/>
      <c r="GOS337" s="325"/>
      <c r="GOT337" s="325"/>
      <c r="GOU337" s="325"/>
      <c r="GOV337" s="62"/>
      <c r="GOW337" s="325"/>
      <c r="GOX337" s="325"/>
      <c r="GOY337" s="325"/>
      <c r="GOZ337" s="325"/>
      <c r="GPA337" s="325"/>
      <c r="GPB337" s="325"/>
      <c r="GPC337" s="325"/>
      <c r="GPD337" s="325"/>
      <c r="GPE337" s="325"/>
      <c r="GPF337" s="325"/>
      <c r="GPG337" s="325"/>
      <c r="GPH337" s="325"/>
      <c r="GPI337" s="325"/>
      <c r="GPJ337" s="325"/>
      <c r="GPK337" s="325"/>
      <c r="GPL337" s="325"/>
      <c r="GPM337" s="325"/>
      <c r="GPN337" s="324"/>
      <c r="GPO337" s="62"/>
      <c r="GPP337" s="62"/>
      <c r="GPQ337" s="62"/>
      <c r="GPR337" s="62"/>
      <c r="GPS337" s="62"/>
      <c r="GPT337" s="62"/>
      <c r="GPU337" s="62"/>
      <c r="GPV337" s="62"/>
      <c r="GPW337" s="62"/>
      <c r="GPX337" s="62"/>
      <c r="GPY337" s="325"/>
      <c r="GPZ337" s="325"/>
      <c r="GQA337" s="325"/>
      <c r="GQB337" s="325"/>
      <c r="GQC337" s="62"/>
      <c r="GQD337" s="325"/>
      <c r="GQE337" s="325"/>
      <c r="GQF337" s="325"/>
      <c r="GQG337" s="325"/>
      <c r="GQH337" s="62"/>
      <c r="GQI337" s="325"/>
      <c r="GQJ337" s="325"/>
      <c r="GQK337" s="325"/>
      <c r="GQL337" s="325"/>
      <c r="GQM337" s="325"/>
      <c r="GQN337" s="325"/>
      <c r="GQO337" s="325"/>
      <c r="GQP337" s="325"/>
      <c r="GQQ337" s="325"/>
      <c r="GQR337" s="325"/>
      <c r="GQS337" s="325"/>
      <c r="GQT337" s="325"/>
      <c r="GQU337" s="325"/>
      <c r="GQV337" s="325"/>
      <c r="GQW337" s="325"/>
      <c r="GQX337" s="325"/>
      <c r="GQY337" s="325"/>
      <c r="GQZ337" s="324"/>
      <c r="GRA337" s="62"/>
      <c r="GRB337" s="62"/>
      <c r="GRC337" s="62"/>
      <c r="GRD337" s="62"/>
      <c r="GRE337" s="62"/>
      <c r="GRF337" s="62"/>
      <c r="GRG337" s="62"/>
      <c r="GRH337" s="62"/>
      <c r="GRI337" s="62"/>
      <c r="GRJ337" s="62"/>
      <c r="GRK337" s="325"/>
      <c r="GRL337" s="325"/>
      <c r="GRM337" s="325"/>
      <c r="GRN337" s="325"/>
      <c r="GRO337" s="62"/>
      <c r="GRP337" s="325"/>
      <c r="GRQ337" s="325"/>
      <c r="GRR337" s="325"/>
      <c r="GRS337" s="325"/>
      <c r="GRT337" s="62"/>
      <c r="GRU337" s="325"/>
      <c r="GRV337" s="325"/>
      <c r="GRW337" s="325"/>
      <c r="GRX337" s="325"/>
      <c r="GRY337" s="325"/>
      <c r="GRZ337" s="325"/>
      <c r="GSA337" s="325"/>
      <c r="GSB337" s="325"/>
      <c r="GSC337" s="325"/>
      <c r="GSD337" s="325"/>
      <c r="GSE337" s="325"/>
      <c r="GSF337" s="325"/>
      <c r="GSG337" s="325"/>
      <c r="GSH337" s="325"/>
      <c r="GSI337" s="325"/>
      <c r="GSJ337" s="325"/>
      <c r="GSK337" s="325"/>
      <c r="GSL337" s="324"/>
      <c r="GSM337" s="62"/>
      <c r="GSN337" s="62"/>
      <c r="GSO337" s="62"/>
      <c r="GSP337" s="62"/>
      <c r="GSQ337" s="62"/>
      <c r="GSR337" s="62"/>
      <c r="GSS337" s="62"/>
      <c r="GST337" s="62"/>
      <c r="GSU337" s="62"/>
      <c r="GSV337" s="62"/>
      <c r="GSW337" s="325"/>
      <c r="GSX337" s="325"/>
      <c r="GSY337" s="325"/>
      <c r="GSZ337" s="325"/>
      <c r="GTA337" s="62"/>
      <c r="GTB337" s="325"/>
      <c r="GTC337" s="325"/>
      <c r="GTD337" s="325"/>
      <c r="GTE337" s="325"/>
      <c r="GTF337" s="62"/>
      <c r="GTG337" s="325"/>
      <c r="GTH337" s="325"/>
      <c r="GTI337" s="325"/>
      <c r="GTJ337" s="325"/>
      <c r="GTK337" s="325"/>
      <c r="GTL337" s="325"/>
      <c r="GTM337" s="325"/>
      <c r="GTN337" s="325"/>
      <c r="GTO337" s="325"/>
      <c r="GTP337" s="325"/>
      <c r="GTQ337" s="325"/>
      <c r="GTR337" s="325"/>
      <c r="GTS337" s="325"/>
      <c r="GTT337" s="325"/>
      <c r="GTU337" s="325"/>
      <c r="GTV337" s="325"/>
      <c r="GTW337" s="325"/>
      <c r="GTX337" s="324"/>
      <c r="GTY337" s="62"/>
      <c r="GTZ337" s="62"/>
      <c r="GUA337" s="62"/>
      <c r="GUB337" s="62"/>
      <c r="GUC337" s="62"/>
      <c r="GUD337" s="62"/>
      <c r="GUE337" s="62"/>
      <c r="GUF337" s="62"/>
      <c r="GUG337" s="62"/>
      <c r="GUH337" s="62"/>
      <c r="GUI337" s="325"/>
      <c r="GUJ337" s="325"/>
      <c r="GUK337" s="325"/>
      <c r="GUL337" s="325"/>
      <c r="GUM337" s="62"/>
      <c r="GUN337" s="325"/>
      <c r="GUO337" s="325"/>
      <c r="GUP337" s="325"/>
      <c r="GUQ337" s="325"/>
      <c r="GUR337" s="62"/>
      <c r="GUS337" s="325"/>
      <c r="GUT337" s="325"/>
      <c r="GUU337" s="325"/>
      <c r="GUV337" s="325"/>
      <c r="GUW337" s="325"/>
      <c r="GUX337" s="325"/>
      <c r="GUY337" s="325"/>
      <c r="GUZ337" s="325"/>
      <c r="GVA337" s="325"/>
      <c r="GVB337" s="325"/>
      <c r="GVC337" s="325"/>
      <c r="GVD337" s="325"/>
      <c r="GVE337" s="325"/>
      <c r="GVF337" s="325"/>
      <c r="GVG337" s="325"/>
      <c r="GVH337" s="325"/>
      <c r="GVI337" s="325"/>
      <c r="GVJ337" s="324"/>
      <c r="GVK337" s="62"/>
      <c r="GVL337" s="62"/>
      <c r="GVM337" s="62"/>
      <c r="GVN337" s="62"/>
      <c r="GVO337" s="62"/>
      <c r="GVP337" s="62"/>
      <c r="GVQ337" s="62"/>
      <c r="GVR337" s="62"/>
      <c r="GVS337" s="62"/>
      <c r="GVT337" s="62"/>
      <c r="GVU337" s="325"/>
      <c r="GVV337" s="325"/>
      <c r="GVW337" s="325"/>
      <c r="GVX337" s="325"/>
      <c r="GVY337" s="62"/>
      <c r="GVZ337" s="325"/>
      <c r="GWA337" s="325"/>
      <c r="GWB337" s="325"/>
      <c r="GWC337" s="325"/>
      <c r="GWD337" s="62"/>
      <c r="GWE337" s="325"/>
      <c r="GWF337" s="325"/>
      <c r="GWG337" s="325"/>
      <c r="GWH337" s="325"/>
      <c r="GWI337" s="325"/>
      <c r="GWJ337" s="325"/>
      <c r="GWK337" s="325"/>
      <c r="GWL337" s="325"/>
      <c r="GWM337" s="325"/>
      <c r="GWN337" s="325"/>
      <c r="GWO337" s="325"/>
      <c r="GWP337" s="325"/>
      <c r="GWQ337" s="325"/>
      <c r="GWR337" s="325"/>
      <c r="GWS337" s="325"/>
      <c r="GWT337" s="325"/>
      <c r="GWU337" s="325"/>
      <c r="GWV337" s="324"/>
      <c r="GWW337" s="62"/>
      <c r="GWX337" s="62"/>
      <c r="GWY337" s="62"/>
      <c r="GWZ337" s="62"/>
      <c r="GXA337" s="62"/>
      <c r="GXB337" s="62"/>
      <c r="GXC337" s="62"/>
      <c r="GXD337" s="62"/>
      <c r="GXE337" s="62"/>
      <c r="GXF337" s="62"/>
      <c r="GXG337" s="325"/>
      <c r="GXH337" s="325"/>
      <c r="GXI337" s="325"/>
      <c r="GXJ337" s="325"/>
      <c r="GXK337" s="62"/>
      <c r="GXL337" s="325"/>
      <c r="GXM337" s="325"/>
      <c r="GXN337" s="325"/>
      <c r="GXO337" s="325"/>
      <c r="GXP337" s="62"/>
      <c r="GXQ337" s="325"/>
      <c r="GXR337" s="325"/>
      <c r="GXS337" s="325"/>
      <c r="GXT337" s="325"/>
      <c r="GXU337" s="325"/>
      <c r="GXV337" s="325"/>
      <c r="GXW337" s="325"/>
      <c r="GXX337" s="325"/>
      <c r="GXY337" s="325"/>
      <c r="GXZ337" s="325"/>
      <c r="GYA337" s="325"/>
      <c r="GYB337" s="325"/>
      <c r="GYC337" s="325"/>
      <c r="GYD337" s="325"/>
      <c r="GYE337" s="325"/>
      <c r="GYF337" s="325"/>
      <c r="GYG337" s="325"/>
      <c r="GYH337" s="324"/>
      <c r="GYI337" s="62"/>
      <c r="GYJ337" s="62"/>
      <c r="GYK337" s="62"/>
      <c r="GYL337" s="62"/>
      <c r="GYM337" s="62"/>
      <c r="GYN337" s="62"/>
      <c r="GYO337" s="62"/>
      <c r="GYP337" s="62"/>
      <c r="GYQ337" s="62"/>
      <c r="GYR337" s="62"/>
      <c r="GYS337" s="325"/>
      <c r="GYT337" s="325"/>
      <c r="GYU337" s="325"/>
      <c r="GYV337" s="325"/>
      <c r="GYW337" s="62"/>
      <c r="GYX337" s="325"/>
      <c r="GYY337" s="325"/>
      <c r="GYZ337" s="325"/>
      <c r="GZA337" s="325"/>
      <c r="GZB337" s="62"/>
      <c r="GZC337" s="325"/>
      <c r="GZD337" s="325"/>
      <c r="GZE337" s="325"/>
      <c r="GZF337" s="325"/>
      <c r="GZG337" s="325"/>
      <c r="GZH337" s="325"/>
      <c r="GZI337" s="325"/>
      <c r="GZJ337" s="325"/>
      <c r="GZK337" s="325"/>
      <c r="GZL337" s="325"/>
      <c r="GZM337" s="325"/>
      <c r="GZN337" s="325"/>
      <c r="GZO337" s="325"/>
      <c r="GZP337" s="325"/>
      <c r="GZQ337" s="325"/>
      <c r="GZR337" s="325"/>
      <c r="GZS337" s="325"/>
      <c r="GZT337" s="324"/>
      <c r="GZU337" s="62"/>
      <c r="GZV337" s="62"/>
      <c r="GZW337" s="62"/>
      <c r="GZX337" s="62"/>
      <c r="GZY337" s="62"/>
      <c r="GZZ337" s="62"/>
      <c r="HAA337" s="62"/>
      <c r="HAB337" s="62"/>
      <c r="HAC337" s="62"/>
      <c r="HAD337" s="62"/>
      <c r="HAE337" s="325"/>
      <c r="HAF337" s="325"/>
      <c r="HAG337" s="325"/>
      <c r="HAH337" s="325"/>
      <c r="HAI337" s="62"/>
      <c r="HAJ337" s="325"/>
      <c r="HAK337" s="325"/>
      <c r="HAL337" s="325"/>
      <c r="HAM337" s="325"/>
      <c r="HAN337" s="62"/>
      <c r="HAO337" s="325"/>
      <c r="HAP337" s="325"/>
      <c r="HAQ337" s="325"/>
      <c r="HAR337" s="325"/>
      <c r="HAS337" s="325"/>
      <c r="HAT337" s="325"/>
      <c r="HAU337" s="325"/>
      <c r="HAV337" s="325"/>
      <c r="HAW337" s="325"/>
      <c r="HAX337" s="325"/>
      <c r="HAY337" s="325"/>
      <c r="HAZ337" s="325"/>
      <c r="HBA337" s="325"/>
      <c r="HBB337" s="325"/>
      <c r="HBC337" s="325"/>
      <c r="HBD337" s="325"/>
      <c r="HBE337" s="325"/>
      <c r="HBF337" s="324"/>
      <c r="HBG337" s="62"/>
      <c r="HBH337" s="62"/>
      <c r="HBI337" s="62"/>
      <c r="HBJ337" s="62"/>
      <c r="HBK337" s="62"/>
      <c r="HBL337" s="62"/>
      <c r="HBM337" s="62"/>
      <c r="HBN337" s="62"/>
      <c r="HBO337" s="62"/>
      <c r="HBP337" s="62"/>
      <c r="HBQ337" s="325"/>
      <c r="HBR337" s="325"/>
      <c r="HBS337" s="325"/>
      <c r="HBT337" s="325"/>
      <c r="HBU337" s="62"/>
      <c r="HBV337" s="325"/>
      <c r="HBW337" s="325"/>
      <c r="HBX337" s="325"/>
      <c r="HBY337" s="325"/>
      <c r="HBZ337" s="62"/>
      <c r="HCA337" s="325"/>
      <c r="HCB337" s="325"/>
      <c r="HCC337" s="325"/>
      <c r="HCD337" s="325"/>
      <c r="HCE337" s="325"/>
      <c r="HCF337" s="325"/>
      <c r="HCG337" s="325"/>
      <c r="HCH337" s="325"/>
      <c r="HCI337" s="325"/>
      <c r="HCJ337" s="325"/>
      <c r="HCK337" s="325"/>
      <c r="HCL337" s="325"/>
      <c r="HCM337" s="325"/>
      <c r="HCN337" s="325"/>
      <c r="HCO337" s="325"/>
      <c r="HCP337" s="325"/>
      <c r="HCQ337" s="325"/>
      <c r="HCR337" s="324"/>
      <c r="HCS337" s="62"/>
      <c r="HCT337" s="62"/>
      <c r="HCU337" s="62"/>
      <c r="HCV337" s="62"/>
      <c r="HCW337" s="62"/>
      <c r="HCX337" s="62"/>
      <c r="HCY337" s="62"/>
      <c r="HCZ337" s="62"/>
      <c r="HDA337" s="62"/>
      <c r="HDB337" s="62"/>
      <c r="HDC337" s="325"/>
      <c r="HDD337" s="325"/>
      <c r="HDE337" s="325"/>
      <c r="HDF337" s="325"/>
      <c r="HDG337" s="62"/>
      <c r="HDH337" s="325"/>
      <c r="HDI337" s="325"/>
      <c r="HDJ337" s="325"/>
      <c r="HDK337" s="325"/>
      <c r="HDL337" s="62"/>
      <c r="HDM337" s="325"/>
      <c r="HDN337" s="325"/>
      <c r="HDO337" s="325"/>
      <c r="HDP337" s="325"/>
      <c r="HDQ337" s="325"/>
      <c r="HDR337" s="325"/>
      <c r="HDS337" s="325"/>
      <c r="HDT337" s="325"/>
      <c r="HDU337" s="325"/>
      <c r="HDV337" s="325"/>
      <c r="HDW337" s="325"/>
      <c r="HDX337" s="325"/>
      <c r="HDY337" s="325"/>
      <c r="HDZ337" s="325"/>
      <c r="HEA337" s="325"/>
      <c r="HEB337" s="325"/>
      <c r="HEC337" s="325"/>
      <c r="HED337" s="324"/>
      <c r="HEE337" s="62"/>
      <c r="HEF337" s="62"/>
      <c r="HEG337" s="62"/>
      <c r="HEH337" s="62"/>
      <c r="HEI337" s="62"/>
      <c r="HEJ337" s="62"/>
      <c r="HEK337" s="62"/>
      <c r="HEL337" s="62"/>
      <c r="HEM337" s="62"/>
      <c r="HEN337" s="62"/>
      <c r="HEO337" s="325"/>
      <c r="HEP337" s="325"/>
      <c r="HEQ337" s="325"/>
      <c r="HER337" s="325"/>
      <c r="HES337" s="62"/>
      <c r="HET337" s="325"/>
      <c r="HEU337" s="325"/>
      <c r="HEV337" s="325"/>
      <c r="HEW337" s="325"/>
      <c r="HEX337" s="62"/>
      <c r="HEY337" s="325"/>
      <c r="HEZ337" s="325"/>
      <c r="HFA337" s="325"/>
      <c r="HFB337" s="325"/>
      <c r="HFC337" s="325"/>
      <c r="HFD337" s="325"/>
      <c r="HFE337" s="325"/>
      <c r="HFF337" s="325"/>
      <c r="HFG337" s="325"/>
      <c r="HFH337" s="325"/>
      <c r="HFI337" s="325"/>
      <c r="HFJ337" s="325"/>
      <c r="HFK337" s="325"/>
      <c r="HFL337" s="325"/>
      <c r="HFM337" s="325"/>
      <c r="HFN337" s="325"/>
      <c r="HFO337" s="325"/>
      <c r="HFP337" s="324"/>
      <c r="HFQ337" s="62"/>
      <c r="HFR337" s="62"/>
      <c r="HFS337" s="62"/>
      <c r="HFT337" s="62"/>
      <c r="HFU337" s="62"/>
      <c r="HFV337" s="62"/>
      <c r="HFW337" s="62"/>
      <c r="HFX337" s="62"/>
      <c r="HFY337" s="62"/>
      <c r="HFZ337" s="62"/>
      <c r="HGA337" s="325"/>
      <c r="HGB337" s="325"/>
      <c r="HGC337" s="325"/>
      <c r="HGD337" s="325"/>
      <c r="HGE337" s="62"/>
      <c r="HGF337" s="325"/>
      <c r="HGG337" s="325"/>
      <c r="HGH337" s="325"/>
      <c r="HGI337" s="325"/>
      <c r="HGJ337" s="62"/>
      <c r="HGK337" s="325"/>
      <c r="HGL337" s="325"/>
      <c r="HGM337" s="325"/>
      <c r="HGN337" s="325"/>
      <c r="HGO337" s="325"/>
      <c r="HGP337" s="325"/>
      <c r="HGQ337" s="325"/>
      <c r="HGR337" s="325"/>
      <c r="HGS337" s="325"/>
      <c r="HGT337" s="325"/>
      <c r="HGU337" s="325"/>
      <c r="HGV337" s="325"/>
      <c r="HGW337" s="325"/>
      <c r="HGX337" s="325"/>
      <c r="HGY337" s="325"/>
      <c r="HGZ337" s="325"/>
      <c r="HHA337" s="325"/>
      <c r="HHB337" s="324"/>
      <c r="HHC337" s="62"/>
      <c r="HHD337" s="62"/>
      <c r="HHE337" s="62"/>
      <c r="HHF337" s="62"/>
      <c r="HHG337" s="62"/>
      <c r="HHH337" s="62"/>
      <c r="HHI337" s="62"/>
      <c r="HHJ337" s="62"/>
      <c r="HHK337" s="62"/>
      <c r="HHL337" s="62"/>
      <c r="HHM337" s="325"/>
      <c r="HHN337" s="325"/>
      <c r="HHO337" s="325"/>
      <c r="HHP337" s="325"/>
      <c r="HHQ337" s="62"/>
      <c r="HHR337" s="325"/>
      <c r="HHS337" s="325"/>
      <c r="HHT337" s="325"/>
      <c r="HHU337" s="325"/>
      <c r="HHV337" s="62"/>
      <c r="HHW337" s="325"/>
      <c r="HHX337" s="325"/>
      <c r="HHY337" s="325"/>
      <c r="HHZ337" s="325"/>
      <c r="HIA337" s="325"/>
      <c r="HIB337" s="325"/>
      <c r="HIC337" s="325"/>
      <c r="HID337" s="325"/>
      <c r="HIE337" s="325"/>
      <c r="HIF337" s="325"/>
      <c r="HIG337" s="325"/>
      <c r="HIH337" s="325"/>
      <c r="HII337" s="325"/>
      <c r="HIJ337" s="325"/>
      <c r="HIK337" s="325"/>
      <c r="HIL337" s="325"/>
      <c r="HIM337" s="325"/>
      <c r="HIN337" s="324"/>
      <c r="HIO337" s="62"/>
      <c r="HIP337" s="62"/>
      <c r="HIQ337" s="62"/>
      <c r="HIR337" s="62"/>
      <c r="HIS337" s="62"/>
      <c r="HIT337" s="62"/>
      <c r="HIU337" s="62"/>
      <c r="HIV337" s="62"/>
      <c r="HIW337" s="62"/>
      <c r="HIX337" s="62"/>
      <c r="HIY337" s="325"/>
      <c r="HIZ337" s="325"/>
      <c r="HJA337" s="325"/>
      <c r="HJB337" s="325"/>
      <c r="HJC337" s="62"/>
      <c r="HJD337" s="325"/>
      <c r="HJE337" s="325"/>
      <c r="HJF337" s="325"/>
      <c r="HJG337" s="325"/>
      <c r="HJH337" s="62"/>
      <c r="HJI337" s="325"/>
      <c r="HJJ337" s="325"/>
      <c r="HJK337" s="325"/>
      <c r="HJL337" s="325"/>
      <c r="HJM337" s="325"/>
      <c r="HJN337" s="325"/>
      <c r="HJO337" s="325"/>
      <c r="HJP337" s="325"/>
      <c r="HJQ337" s="325"/>
      <c r="HJR337" s="325"/>
      <c r="HJS337" s="325"/>
      <c r="HJT337" s="325"/>
      <c r="HJU337" s="325"/>
      <c r="HJV337" s="325"/>
      <c r="HJW337" s="325"/>
      <c r="HJX337" s="325"/>
      <c r="HJY337" s="325"/>
      <c r="HJZ337" s="324"/>
      <c r="HKA337" s="62"/>
      <c r="HKB337" s="62"/>
      <c r="HKC337" s="62"/>
      <c r="HKD337" s="62"/>
      <c r="HKE337" s="62"/>
      <c r="HKF337" s="62"/>
      <c r="HKG337" s="62"/>
      <c r="HKH337" s="62"/>
      <c r="HKI337" s="62"/>
      <c r="HKJ337" s="62"/>
      <c r="HKK337" s="325"/>
      <c r="HKL337" s="325"/>
      <c r="HKM337" s="325"/>
      <c r="HKN337" s="325"/>
      <c r="HKO337" s="62"/>
      <c r="HKP337" s="325"/>
      <c r="HKQ337" s="325"/>
      <c r="HKR337" s="325"/>
      <c r="HKS337" s="325"/>
      <c r="HKT337" s="62"/>
      <c r="HKU337" s="325"/>
      <c r="HKV337" s="325"/>
      <c r="HKW337" s="325"/>
      <c r="HKX337" s="325"/>
      <c r="HKY337" s="325"/>
      <c r="HKZ337" s="325"/>
      <c r="HLA337" s="325"/>
      <c r="HLB337" s="325"/>
      <c r="HLC337" s="325"/>
      <c r="HLD337" s="325"/>
      <c r="HLE337" s="325"/>
      <c r="HLF337" s="325"/>
      <c r="HLG337" s="325"/>
      <c r="HLH337" s="325"/>
      <c r="HLI337" s="325"/>
      <c r="HLJ337" s="325"/>
      <c r="HLK337" s="325"/>
      <c r="HLL337" s="324"/>
      <c r="HLM337" s="62"/>
      <c r="HLN337" s="62"/>
      <c r="HLO337" s="62"/>
      <c r="HLP337" s="62"/>
      <c r="HLQ337" s="62"/>
      <c r="HLR337" s="62"/>
      <c r="HLS337" s="62"/>
      <c r="HLT337" s="62"/>
      <c r="HLU337" s="62"/>
      <c r="HLV337" s="62"/>
      <c r="HLW337" s="325"/>
      <c r="HLX337" s="325"/>
      <c r="HLY337" s="325"/>
      <c r="HLZ337" s="325"/>
      <c r="HMA337" s="62"/>
      <c r="HMB337" s="325"/>
      <c r="HMC337" s="325"/>
      <c r="HMD337" s="325"/>
      <c r="HME337" s="325"/>
      <c r="HMF337" s="62"/>
      <c r="HMG337" s="325"/>
      <c r="HMH337" s="325"/>
      <c r="HMI337" s="325"/>
      <c r="HMJ337" s="325"/>
      <c r="HMK337" s="325"/>
      <c r="HML337" s="325"/>
      <c r="HMM337" s="325"/>
      <c r="HMN337" s="325"/>
      <c r="HMO337" s="325"/>
      <c r="HMP337" s="325"/>
      <c r="HMQ337" s="325"/>
      <c r="HMR337" s="325"/>
      <c r="HMS337" s="325"/>
      <c r="HMT337" s="325"/>
      <c r="HMU337" s="325"/>
      <c r="HMV337" s="325"/>
      <c r="HMW337" s="325"/>
      <c r="HMX337" s="324"/>
      <c r="HMY337" s="62"/>
      <c r="HMZ337" s="62"/>
      <c r="HNA337" s="62"/>
      <c r="HNB337" s="62"/>
      <c r="HNC337" s="62"/>
      <c r="HND337" s="62"/>
      <c r="HNE337" s="62"/>
      <c r="HNF337" s="62"/>
      <c r="HNG337" s="62"/>
      <c r="HNH337" s="62"/>
      <c r="HNI337" s="325"/>
      <c r="HNJ337" s="325"/>
      <c r="HNK337" s="325"/>
      <c r="HNL337" s="325"/>
      <c r="HNM337" s="62"/>
      <c r="HNN337" s="325"/>
      <c r="HNO337" s="325"/>
      <c r="HNP337" s="325"/>
      <c r="HNQ337" s="325"/>
      <c r="HNR337" s="62"/>
      <c r="HNS337" s="325"/>
      <c r="HNT337" s="325"/>
      <c r="HNU337" s="325"/>
      <c r="HNV337" s="325"/>
      <c r="HNW337" s="325"/>
      <c r="HNX337" s="325"/>
      <c r="HNY337" s="325"/>
      <c r="HNZ337" s="325"/>
      <c r="HOA337" s="325"/>
      <c r="HOB337" s="325"/>
      <c r="HOC337" s="325"/>
      <c r="HOD337" s="325"/>
      <c r="HOE337" s="325"/>
      <c r="HOF337" s="325"/>
      <c r="HOG337" s="325"/>
      <c r="HOH337" s="325"/>
      <c r="HOI337" s="325"/>
      <c r="HOJ337" s="324"/>
      <c r="HOK337" s="62"/>
      <c r="HOL337" s="62"/>
      <c r="HOM337" s="62"/>
      <c r="HON337" s="62"/>
      <c r="HOO337" s="62"/>
      <c r="HOP337" s="62"/>
      <c r="HOQ337" s="62"/>
      <c r="HOR337" s="62"/>
      <c r="HOS337" s="62"/>
      <c r="HOT337" s="62"/>
      <c r="HOU337" s="325"/>
      <c r="HOV337" s="325"/>
      <c r="HOW337" s="325"/>
      <c r="HOX337" s="325"/>
      <c r="HOY337" s="62"/>
      <c r="HOZ337" s="325"/>
      <c r="HPA337" s="325"/>
      <c r="HPB337" s="325"/>
      <c r="HPC337" s="325"/>
      <c r="HPD337" s="62"/>
      <c r="HPE337" s="325"/>
      <c r="HPF337" s="325"/>
      <c r="HPG337" s="325"/>
      <c r="HPH337" s="325"/>
      <c r="HPI337" s="325"/>
      <c r="HPJ337" s="325"/>
      <c r="HPK337" s="325"/>
      <c r="HPL337" s="325"/>
      <c r="HPM337" s="325"/>
      <c r="HPN337" s="325"/>
      <c r="HPO337" s="325"/>
      <c r="HPP337" s="325"/>
      <c r="HPQ337" s="325"/>
      <c r="HPR337" s="325"/>
      <c r="HPS337" s="325"/>
      <c r="HPT337" s="325"/>
      <c r="HPU337" s="325"/>
      <c r="HPV337" s="324"/>
      <c r="HPW337" s="62"/>
      <c r="HPX337" s="62"/>
      <c r="HPY337" s="62"/>
      <c r="HPZ337" s="62"/>
      <c r="HQA337" s="62"/>
      <c r="HQB337" s="62"/>
      <c r="HQC337" s="62"/>
      <c r="HQD337" s="62"/>
      <c r="HQE337" s="62"/>
      <c r="HQF337" s="62"/>
      <c r="HQG337" s="325"/>
      <c r="HQH337" s="325"/>
      <c r="HQI337" s="325"/>
      <c r="HQJ337" s="325"/>
      <c r="HQK337" s="62"/>
      <c r="HQL337" s="325"/>
      <c r="HQM337" s="325"/>
      <c r="HQN337" s="325"/>
      <c r="HQO337" s="325"/>
      <c r="HQP337" s="62"/>
      <c r="HQQ337" s="325"/>
      <c r="HQR337" s="325"/>
      <c r="HQS337" s="325"/>
      <c r="HQT337" s="325"/>
      <c r="HQU337" s="325"/>
      <c r="HQV337" s="325"/>
      <c r="HQW337" s="325"/>
      <c r="HQX337" s="325"/>
      <c r="HQY337" s="325"/>
      <c r="HQZ337" s="325"/>
      <c r="HRA337" s="325"/>
      <c r="HRB337" s="325"/>
      <c r="HRC337" s="325"/>
      <c r="HRD337" s="325"/>
      <c r="HRE337" s="325"/>
      <c r="HRF337" s="325"/>
      <c r="HRG337" s="325"/>
      <c r="HRH337" s="324"/>
      <c r="HRI337" s="62"/>
      <c r="HRJ337" s="62"/>
      <c r="HRK337" s="62"/>
      <c r="HRL337" s="62"/>
      <c r="HRM337" s="62"/>
      <c r="HRN337" s="62"/>
      <c r="HRO337" s="62"/>
      <c r="HRP337" s="62"/>
      <c r="HRQ337" s="62"/>
      <c r="HRR337" s="62"/>
      <c r="HRS337" s="325"/>
      <c r="HRT337" s="325"/>
      <c r="HRU337" s="325"/>
      <c r="HRV337" s="325"/>
      <c r="HRW337" s="62"/>
      <c r="HRX337" s="325"/>
      <c r="HRY337" s="325"/>
      <c r="HRZ337" s="325"/>
      <c r="HSA337" s="325"/>
      <c r="HSB337" s="62"/>
      <c r="HSC337" s="325"/>
      <c r="HSD337" s="325"/>
      <c r="HSE337" s="325"/>
      <c r="HSF337" s="325"/>
      <c r="HSG337" s="325"/>
      <c r="HSH337" s="325"/>
      <c r="HSI337" s="325"/>
      <c r="HSJ337" s="325"/>
      <c r="HSK337" s="325"/>
      <c r="HSL337" s="325"/>
      <c r="HSM337" s="325"/>
      <c r="HSN337" s="325"/>
      <c r="HSO337" s="325"/>
      <c r="HSP337" s="325"/>
      <c r="HSQ337" s="325"/>
      <c r="HSR337" s="325"/>
      <c r="HSS337" s="325"/>
      <c r="HST337" s="324"/>
      <c r="HSU337" s="62"/>
      <c r="HSV337" s="62"/>
      <c r="HSW337" s="62"/>
      <c r="HSX337" s="62"/>
      <c r="HSY337" s="62"/>
      <c r="HSZ337" s="62"/>
      <c r="HTA337" s="62"/>
      <c r="HTB337" s="62"/>
      <c r="HTC337" s="62"/>
      <c r="HTD337" s="62"/>
      <c r="HTE337" s="325"/>
      <c r="HTF337" s="325"/>
      <c r="HTG337" s="325"/>
      <c r="HTH337" s="325"/>
      <c r="HTI337" s="62"/>
      <c r="HTJ337" s="325"/>
      <c r="HTK337" s="325"/>
      <c r="HTL337" s="325"/>
      <c r="HTM337" s="325"/>
      <c r="HTN337" s="62"/>
      <c r="HTO337" s="325"/>
      <c r="HTP337" s="325"/>
      <c r="HTQ337" s="325"/>
      <c r="HTR337" s="325"/>
      <c r="HTS337" s="325"/>
      <c r="HTT337" s="325"/>
      <c r="HTU337" s="325"/>
      <c r="HTV337" s="325"/>
      <c r="HTW337" s="325"/>
      <c r="HTX337" s="325"/>
      <c r="HTY337" s="325"/>
      <c r="HTZ337" s="325"/>
      <c r="HUA337" s="325"/>
      <c r="HUB337" s="325"/>
      <c r="HUC337" s="325"/>
      <c r="HUD337" s="325"/>
      <c r="HUE337" s="325"/>
      <c r="HUF337" s="324"/>
      <c r="HUG337" s="62"/>
      <c r="HUH337" s="62"/>
      <c r="HUI337" s="62"/>
      <c r="HUJ337" s="62"/>
      <c r="HUK337" s="62"/>
      <c r="HUL337" s="62"/>
      <c r="HUM337" s="62"/>
      <c r="HUN337" s="62"/>
      <c r="HUO337" s="62"/>
      <c r="HUP337" s="62"/>
      <c r="HUQ337" s="325"/>
      <c r="HUR337" s="325"/>
      <c r="HUS337" s="325"/>
      <c r="HUT337" s="325"/>
      <c r="HUU337" s="62"/>
      <c r="HUV337" s="325"/>
      <c r="HUW337" s="325"/>
      <c r="HUX337" s="325"/>
      <c r="HUY337" s="325"/>
      <c r="HUZ337" s="62"/>
      <c r="HVA337" s="325"/>
      <c r="HVB337" s="325"/>
      <c r="HVC337" s="325"/>
      <c r="HVD337" s="325"/>
      <c r="HVE337" s="325"/>
      <c r="HVF337" s="325"/>
      <c r="HVG337" s="325"/>
      <c r="HVH337" s="325"/>
      <c r="HVI337" s="325"/>
      <c r="HVJ337" s="325"/>
      <c r="HVK337" s="325"/>
      <c r="HVL337" s="325"/>
      <c r="HVM337" s="325"/>
      <c r="HVN337" s="325"/>
      <c r="HVO337" s="325"/>
      <c r="HVP337" s="325"/>
      <c r="HVQ337" s="325"/>
      <c r="HVR337" s="324"/>
      <c r="HVS337" s="62"/>
      <c r="HVT337" s="62"/>
      <c r="HVU337" s="62"/>
      <c r="HVV337" s="62"/>
      <c r="HVW337" s="62"/>
      <c r="HVX337" s="62"/>
      <c r="HVY337" s="62"/>
      <c r="HVZ337" s="62"/>
      <c r="HWA337" s="62"/>
      <c r="HWB337" s="62"/>
      <c r="HWC337" s="325"/>
      <c r="HWD337" s="325"/>
      <c r="HWE337" s="325"/>
      <c r="HWF337" s="325"/>
      <c r="HWG337" s="62"/>
      <c r="HWH337" s="325"/>
      <c r="HWI337" s="325"/>
      <c r="HWJ337" s="325"/>
      <c r="HWK337" s="325"/>
      <c r="HWL337" s="62"/>
      <c r="HWM337" s="325"/>
      <c r="HWN337" s="325"/>
      <c r="HWO337" s="325"/>
      <c r="HWP337" s="325"/>
      <c r="HWQ337" s="325"/>
      <c r="HWR337" s="325"/>
      <c r="HWS337" s="325"/>
      <c r="HWT337" s="325"/>
      <c r="HWU337" s="325"/>
      <c r="HWV337" s="325"/>
      <c r="HWW337" s="325"/>
      <c r="HWX337" s="325"/>
      <c r="HWY337" s="325"/>
      <c r="HWZ337" s="325"/>
      <c r="HXA337" s="325"/>
      <c r="HXB337" s="325"/>
      <c r="HXC337" s="325"/>
      <c r="HXD337" s="324"/>
      <c r="HXE337" s="62"/>
      <c r="HXF337" s="62"/>
      <c r="HXG337" s="62"/>
      <c r="HXH337" s="62"/>
      <c r="HXI337" s="62"/>
      <c r="HXJ337" s="62"/>
      <c r="HXK337" s="62"/>
      <c r="HXL337" s="62"/>
      <c r="HXM337" s="62"/>
      <c r="HXN337" s="62"/>
      <c r="HXO337" s="325"/>
      <c r="HXP337" s="325"/>
      <c r="HXQ337" s="325"/>
      <c r="HXR337" s="325"/>
      <c r="HXS337" s="62"/>
      <c r="HXT337" s="325"/>
      <c r="HXU337" s="325"/>
      <c r="HXV337" s="325"/>
      <c r="HXW337" s="325"/>
      <c r="HXX337" s="62"/>
      <c r="HXY337" s="325"/>
      <c r="HXZ337" s="325"/>
      <c r="HYA337" s="325"/>
      <c r="HYB337" s="325"/>
      <c r="HYC337" s="325"/>
      <c r="HYD337" s="325"/>
      <c r="HYE337" s="325"/>
      <c r="HYF337" s="325"/>
      <c r="HYG337" s="325"/>
      <c r="HYH337" s="325"/>
      <c r="HYI337" s="325"/>
      <c r="HYJ337" s="325"/>
      <c r="HYK337" s="325"/>
      <c r="HYL337" s="325"/>
      <c r="HYM337" s="325"/>
      <c r="HYN337" s="325"/>
      <c r="HYO337" s="325"/>
      <c r="HYP337" s="324"/>
      <c r="HYQ337" s="62"/>
      <c r="HYR337" s="62"/>
      <c r="HYS337" s="62"/>
      <c r="HYT337" s="62"/>
      <c r="HYU337" s="62"/>
      <c r="HYV337" s="62"/>
      <c r="HYW337" s="62"/>
      <c r="HYX337" s="62"/>
      <c r="HYY337" s="62"/>
      <c r="HYZ337" s="62"/>
      <c r="HZA337" s="325"/>
      <c r="HZB337" s="325"/>
      <c r="HZC337" s="325"/>
      <c r="HZD337" s="325"/>
      <c r="HZE337" s="62"/>
      <c r="HZF337" s="325"/>
      <c r="HZG337" s="325"/>
      <c r="HZH337" s="325"/>
      <c r="HZI337" s="325"/>
      <c r="HZJ337" s="62"/>
      <c r="HZK337" s="325"/>
      <c r="HZL337" s="325"/>
      <c r="HZM337" s="325"/>
      <c r="HZN337" s="325"/>
      <c r="HZO337" s="325"/>
      <c r="HZP337" s="325"/>
      <c r="HZQ337" s="325"/>
      <c r="HZR337" s="325"/>
      <c r="HZS337" s="325"/>
      <c r="HZT337" s="325"/>
      <c r="HZU337" s="325"/>
      <c r="HZV337" s="325"/>
      <c r="HZW337" s="325"/>
      <c r="HZX337" s="325"/>
      <c r="HZY337" s="325"/>
      <c r="HZZ337" s="325"/>
      <c r="IAA337" s="325"/>
      <c r="IAB337" s="324"/>
      <c r="IAC337" s="62"/>
      <c r="IAD337" s="62"/>
      <c r="IAE337" s="62"/>
      <c r="IAF337" s="62"/>
      <c r="IAG337" s="62"/>
      <c r="IAH337" s="62"/>
      <c r="IAI337" s="62"/>
      <c r="IAJ337" s="62"/>
      <c r="IAK337" s="62"/>
      <c r="IAL337" s="62"/>
      <c r="IAM337" s="325"/>
      <c r="IAN337" s="325"/>
      <c r="IAO337" s="325"/>
      <c r="IAP337" s="325"/>
      <c r="IAQ337" s="62"/>
      <c r="IAR337" s="325"/>
      <c r="IAS337" s="325"/>
      <c r="IAT337" s="325"/>
      <c r="IAU337" s="325"/>
      <c r="IAV337" s="62"/>
      <c r="IAW337" s="325"/>
      <c r="IAX337" s="325"/>
      <c r="IAY337" s="325"/>
      <c r="IAZ337" s="325"/>
      <c r="IBA337" s="325"/>
      <c r="IBB337" s="325"/>
      <c r="IBC337" s="325"/>
      <c r="IBD337" s="325"/>
      <c r="IBE337" s="325"/>
      <c r="IBF337" s="325"/>
      <c r="IBG337" s="325"/>
      <c r="IBH337" s="325"/>
      <c r="IBI337" s="325"/>
      <c r="IBJ337" s="325"/>
      <c r="IBK337" s="325"/>
      <c r="IBL337" s="325"/>
      <c r="IBM337" s="325"/>
      <c r="IBN337" s="324"/>
      <c r="IBO337" s="62"/>
      <c r="IBP337" s="62"/>
      <c r="IBQ337" s="62"/>
      <c r="IBR337" s="62"/>
      <c r="IBS337" s="62"/>
      <c r="IBT337" s="62"/>
      <c r="IBU337" s="62"/>
      <c r="IBV337" s="62"/>
      <c r="IBW337" s="62"/>
      <c r="IBX337" s="62"/>
      <c r="IBY337" s="325"/>
      <c r="IBZ337" s="325"/>
      <c r="ICA337" s="325"/>
      <c r="ICB337" s="325"/>
      <c r="ICC337" s="62"/>
      <c r="ICD337" s="325"/>
      <c r="ICE337" s="325"/>
      <c r="ICF337" s="325"/>
      <c r="ICG337" s="325"/>
      <c r="ICH337" s="62"/>
      <c r="ICI337" s="325"/>
      <c r="ICJ337" s="325"/>
      <c r="ICK337" s="325"/>
      <c r="ICL337" s="325"/>
      <c r="ICM337" s="325"/>
      <c r="ICN337" s="325"/>
      <c r="ICO337" s="325"/>
      <c r="ICP337" s="325"/>
      <c r="ICQ337" s="325"/>
      <c r="ICR337" s="325"/>
      <c r="ICS337" s="325"/>
      <c r="ICT337" s="325"/>
      <c r="ICU337" s="325"/>
      <c r="ICV337" s="325"/>
      <c r="ICW337" s="325"/>
      <c r="ICX337" s="325"/>
      <c r="ICY337" s="325"/>
      <c r="ICZ337" s="324"/>
      <c r="IDA337" s="62"/>
      <c r="IDB337" s="62"/>
      <c r="IDC337" s="62"/>
      <c r="IDD337" s="62"/>
      <c r="IDE337" s="62"/>
      <c r="IDF337" s="62"/>
      <c r="IDG337" s="62"/>
      <c r="IDH337" s="62"/>
      <c r="IDI337" s="62"/>
      <c r="IDJ337" s="62"/>
      <c r="IDK337" s="325"/>
      <c r="IDL337" s="325"/>
      <c r="IDM337" s="325"/>
      <c r="IDN337" s="325"/>
      <c r="IDO337" s="62"/>
      <c r="IDP337" s="325"/>
      <c r="IDQ337" s="325"/>
      <c r="IDR337" s="325"/>
      <c r="IDS337" s="325"/>
      <c r="IDT337" s="62"/>
      <c r="IDU337" s="325"/>
      <c r="IDV337" s="325"/>
      <c r="IDW337" s="325"/>
      <c r="IDX337" s="325"/>
      <c r="IDY337" s="325"/>
      <c r="IDZ337" s="325"/>
      <c r="IEA337" s="325"/>
      <c r="IEB337" s="325"/>
      <c r="IEC337" s="325"/>
      <c r="IED337" s="325"/>
      <c r="IEE337" s="325"/>
      <c r="IEF337" s="325"/>
      <c r="IEG337" s="325"/>
      <c r="IEH337" s="325"/>
      <c r="IEI337" s="325"/>
      <c r="IEJ337" s="325"/>
      <c r="IEK337" s="325"/>
      <c r="IEL337" s="324"/>
      <c r="IEM337" s="62"/>
      <c r="IEN337" s="62"/>
      <c r="IEO337" s="62"/>
      <c r="IEP337" s="62"/>
      <c r="IEQ337" s="62"/>
      <c r="IER337" s="62"/>
      <c r="IES337" s="62"/>
      <c r="IET337" s="62"/>
      <c r="IEU337" s="62"/>
      <c r="IEV337" s="62"/>
      <c r="IEW337" s="325"/>
      <c r="IEX337" s="325"/>
      <c r="IEY337" s="325"/>
      <c r="IEZ337" s="325"/>
      <c r="IFA337" s="62"/>
      <c r="IFB337" s="325"/>
      <c r="IFC337" s="325"/>
      <c r="IFD337" s="325"/>
      <c r="IFE337" s="325"/>
      <c r="IFF337" s="62"/>
      <c r="IFG337" s="325"/>
      <c r="IFH337" s="325"/>
      <c r="IFI337" s="325"/>
      <c r="IFJ337" s="325"/>
      <c r="IFK337" s="325"/>
      <c r="IFL337" s="325"/>
      <c r="IFM337" s="325"/>
      <c r="IFN337" s="325"/>
      <c r="IFO337" s="325"/>
      <c r="IFP337" s="325"/>
      <c r="IFQ337" s="325"/>
      <c r="IFR337" s="325"/>
      <c r="IFS337" s="325"/>
      <c r="IFT337" s="325"/>
      <c r="IFU337" s="325"/>
      <c r="IFV337" s="325"/>
      <c r="IFW337" s="325"/>
      <c r="IFX337" s="324"/>
      <c r="IFY337" s="62"/>
      <c r="IFZ337" s="62"/>
      <c r="IGA337" s="62"/>
      <c r="IGB337" s="62"/>
      <c r="IGC337" s="62"/>
      <c r="IGD337" s="62"/>
      <c r="IGE337" s="62"/>
      <c r="IGF337" s="62"/>
      <c r="IGG337" s="62"/>
      <c r="IGH337" s="62"/>
      <c r="IGI337" s="325"/>
      <c r="IGJ337" s="325"/>
      <c r="IGK337" s="325"/>
      <c r="IGL337" s="325"/>
      <c r="IGM337" s="62"/>
      <c r="IGN337" s="325"/>
      <c r="IGO337" s="325"/>
      <c r="IGP337" s="325"/>
      <c r="IGQ337" s="325"/>
      <c r="IGR337" s="62"/>
      <c r="IGS337" s="325"/>
      <c r="IGT337" s="325"/>
      <c r="IGU337" s="325"/>
      <c r="IGV337" s="325"/>
      <c r="IGW337" s="325"/>
      <c r="IGX337" s="325"/>
      <c r="IGY337" s="325"/>
      <c r="IGZ337" s="325"/>
      <c r="IHA337" s="325"/>
      <c r="IHB337" s="325"/>
      <c r="IHC337" s="325"/>
      <c r="IHD337" s="325"/>
      <c r="IHE337" s="325"/>
      <c r="IHF337" s="325"/>
      <c r="IHG337" s="325"/>
      <c r="IHH337" s="325"/>
      <c r="IHI337" s="325"/>
      <c r="IHJ337" s="324"/>
      <c r="IHK337" s="62"/>
      <c r="IHL337" s="62"/>
      <c r="IHM337" s="62"/>
      <c r="IHN337" s="62"/>
      <c r="IHO337" s="62"/>
      <c r="IHP337" s="62"/>
      <c r="IHQ337" s="62"/>
      <c r="IHR337" s="62"/>
      <c r="IHS337" s="62"/>
      <c r="IHT337" s="62"/>
      <c r="IHU337" s="325"/>
      <c r="IHV337" s="325"/>
      <c r="IHW337" s="325"/>
      <c r="IHX337" s="325"/>
      <c r="IHY337" s="62"/>
      <c r="IHZ337" s="325"/>
      <c r="IIA337" s="325"/>
      <c r="IIB337" s="325"/>
      <c r="IIC337" s="325"/>
      <c r="IID337" s="62"/>
      <c r="IIE337" s="325"/>
      <c r="IIF337" s="325"/>
      <c r="IIG337" s="325"/>
      <c r="IIH337" s="325"/>
      <c r="III337" s="325"/>
      <c r="IIJ337" s="325"/>
      <c r="IIK337" s="325"/>
      <c r="IIL337" s="325"/>
      <c r="IIM337" s="325"/>
      <c r="IIN337" s="325"/>
      <c r="IIO337" s="325"/>
      <c r="IIP337" s="325"/>
      <c r="IIQ337" s="325"/>
      <c r="IIR337" s="325"/>
      <c r="IIS337" s="325"/>
      <c r="IIT337" s="325"/>
      <c r="IIU337" s="325"/>
      <c r="IIV337" s="324"/>
      <c r="IIW337" s="62"/>
      <c r="IIX337" s="62"/>
      <c r="IIY337" s="62"/>
      <c r="IIZ337" s="62"/>
      <c r="IJA337" s="62"/>
      <c r="IJB337" s="62"/>
      <c r="IJC337" s="62"/>
      <c r="IJD337" s="62"/>
      <c r="IJE337" s="62"/>
      <c r="IJF337" s="62"/>
      <c r="IJG337" s="325"/>
      <c r="IJH337" s="325"/>
      <c r="IJI337" s="325"/>
      <c r="IJJ337" s="325"/>
      <c r="IJK337" s="62"/>
      <c r="IJL337" s="325"/>
      <c r="IJM337" s="325"/>
      <c r="IJN337" s="325"/>
      <c r="IJO337" s="325"/>
      <c r="IJP337" s="62"/>
      <c r="IJQ337" s="325"/>
      <c r="IJR337" s="325"/>
      <c r="IJS337" s="325"/>
      <c r="IJT337" s="325"/>
      <c r="IJU337" s="325"/>
      <c r="IJV337" s="325"/>
      <c r="IJW337" s="325"/>
      <c r="IJX337" s="325"/>
      <c r="IJY337" s="325"/>
      <c r="IJZ337" s="325"/>
      <c r="IKA337" s="325"/>
      <c r="IKB337" s="325"/>
      <c r="IKC337" s="325"/>
      <c r="IKD337" s="325"/>
      <c r="IKE337" s="325"/>
      <c r="IKF337" s="325"/>
      <c r="IKG337" s="325"/>
      <c r="IKH337" s="324"/>
      <c r="IKI337" s="62"/>
      <c r="IKJ337" s="62"/>
      <c r="IKK337" s="62"/>
      <c r="IKL337" s="62"/>
      <c r="IKM337" s="62"/>
      <c r="IKN337" s="62"/>
      <c r="IKO337" s="62"/>
      <c r="IKP337" s="62"/>
      <c r="IKQ337" s="62"/>
      <c r="IKR337" s="62"/>
      <c r="IKS337" s="325"/>
      <c r="IKT337" s="325"/>
      <c r="IKU337" s="325"/>
      <c r="IKV337" s="325"/>
      <c r="IKW337" s="62"/>
      <c r="IKX337" s="325"/>
      <c r="IKY337" s="325"/>
      <c r="IKZ337" s="325"/>
      <c r="ILA337" s="325"/>
      <c r="ILB337" s="62"/>
      <c r="ILC337" s="325"/>
      <c r="ILD337" s="325"/>
      <c r="ILE337" s="325"/>
      <c r="ILF337" s="325"/>
      <c r="ILG337" s="325"/>
      <c r="ILH337" s="325"/>
      <c r="ILI337" s="325"/>
      <c r="ILJ337" s="325"/>
      <c r="ILK337" s="325"/>
      <c r="ILL337" s="325"/>
      <c r="ILM337" s="325"/>
      <c r="ILN337" s="325"/>
      <c r="ILO337" s="325"/>
      <c r="ILP337" s="325"/>
      <c r="ILQ337" s="325"/>
      <c r="ILR337" s="325"/>
      <c r="ILS337" s="325"/>
      <c r="ILT337" s="324"/>
      <c r="ILU337" s="62"/>
      <c r="ILV337" s="62"/>
      <c r="ILW337" s="62"/>
      <c r="ILX337" s="62"/>
      <c r="ILY337" s="62"/>
      <c r="ILZ337" s="62"/>
      <c r="IMA337" s="62"/>
      <c r="IMB337" s="62"/>
      <c r="IMC337" s="62"/>
      <c r="IMD337" s="62"/>
      <c r="IME337" s="325"/>
      <c r="IMF337" s="325"/>
      <c r="IMG337" s="325"/>
      <c r="IMH337" s="325"/>
      <c r="IMI337" s="62"/>
      <c r="IMJ337" s="325"/>
      <c r="IMK337" s="325"/>
      <c r="IML337" s="325"/>
      <c r="IMM337" s="325"/>
      <c r="IMN337" s="62"/>
      <c r="IMO337" s="325"/>
      <c r="IMP337" s="325"/>
      <c r="IMQ337" s="325"/>
      <c r="IMR337" s="325"/>
      <c r="IMS337" s="325"/>
      <c r="IMT337" s="325"/>
      <c r="IMU337" s="325"/>
      <c r="IMV337" s="325"/>
      <c r="IMW337" s="325"/>
      <c r="IMX337" s="325"/>
      <c r="IMY337" s="325"/>
      <c r="IMZ337" s="325"/>
      <c r="INA337" s="325"/>
      <c r="INB337" s="325"/>
      <c r="INC337" s="325"/>
      <c r="IND337" s="325"/>
      <c r="INE337" s="325"/>
      <c r="INF337" s="324"/>
      <c r="ING337" s="62"/>
      <c r="INH337" s="62"/>
      <c r="INI337" s="62"/>
      <c r="INJ337" s="62"/>
      <c r="INK337" s="62"/>
      <c r="INL337" s="62"/>
      <c r="INM337" s="62"/>
      <c r="INN337" s="62"/>
      <c r="INO337" s="62"/>
      <c r="INP337" s="62"/>
      <c r="INQ337" s="325"/>
      <c r="INR337" s="325"/>
      <c r="INS337" s="325"/>
      <c r="INT337" s="325"/>
      <c r="INU337" s="62"/>
      <c r="INV337" s="325"/>
      <c r="INW337" s="325"/>
      <c r="INX337" s="325"/>
      <c r="INY337" s="325"/>
      <c r="INZ337" s="62"/>
      <c r="IOA337" s="325"/>
      <c r="IOB337" s="325"/>
      <c r="IOC337" s="325"/>
      <c r="IOD337" s="325"/>
      <c r="IOE337" s="325"/>
      <c r="IOF337" s="325"/>
      <c r="IOG337" s="325"/>
      <c r="IOH337" s="325"/>
      <c r="IOI337" s="325"/>
      <c r="IOJ337" s="325"/>
      <c r="IOK337" s="325"/>
      <c r="IOL337" s="325"/>
      <c r="IOM337" s="325"/>
      <c r="ION337" s="325"/>
      <c r="IOO337" s="325"/>
      <c r="IOP337" s="325"/>
      <c r="IOQ337" s="325"/>
      <c r="IOR337" s="324"/>
      <c r="IOS337" s="62"/>
      <c r="IOT337" s="62"/>
      <c r="IOU337" s="62"/>
      <c r="IOV337" s="62"/>
      <c r="IOW337" s="62"/>
      <c r="IOX337" s="62"/>
      <c r="IOY337" s="62"/>
      <c r="IOZ337" s="62"/>
      <c r="IPA337" s="62"/>
      <c r="IPB337" s="62"/>
      <c r="IPC337" s="325"/>
      <c r="IPD337" s="325"/>
      <c r="IPE337" s="325"/>
      <c r="IPF337" s="325"/>
      <c r="IPG337" s="62"/>
      <c r="IPH337" s="325"/>
      <c r="IPI337" s="325"/>
      <c r="IPJ337" s="325"/>
      <c r="IPK337" s="325"/>
      <c r="IPL337" s="62"/>
      <c r="IPM337" s="325"/>
      <c r="IPN337" s="325"/>
      <c r="IPO337" s="325"/>
      <c r="IPP337" s="325"/>
      <c r="IPQ337" s="325"/>
      <c r="IPR337" s="325"/>
      <c r="IPS337" s="325"/>
      <c r="IPT337" s="325"/>
      <c r="IPU337" s="325"/>
      <c r="IPV337" s="325"/>
      <c r="IPW337" s="325"/>
      <c r="IPX337" s="325"/>
      <c r="IPY337" s="325"/>
      <c r="IPZ337" s="325"/>
      <c r="IQA337" s="325"/>
      <c r="IQB337" s="325"/>
      <c r="IQC337" s="325"/>
      <c r="IQD337" s="324"/>
      <c r="IQE337" s="62"/>
      <c r="IQF337" s="62"/>
      <c r="IQG337" s="62"/>
      <c r="IQH337" s="62"/>
      <c r="IQI337" s="62"/>
      <c r="IQJ337" s="62"/>
      <c r="IQK337" s="62"/>
      <c r="IQL337" s="62"/>
      <c r="IQM337" s="62"/>
      <c r="IQN337" s="62"/>
      <c r="IQO337" s="325"/>
      <c r="IQP337" s="325"/>
      <c r="IQQ337" s="325"/>
      <c r="IQR337" s="325"/>
      <c r="IQS337" s="62"/>
      <c r="IQT337" s="325"/>
      <c r="IQU337" s="325"/>
      <c r="IQV337" s="325"/>
      <c r="IQW337" s="325"/>
      <c r="IQX337" s="62"/>
      <c r="IQY337" s="325"/>
      <c r="IQZ337" s="325"/>
      <c r="IRA337" s="325"/>
      <c r="IRB337" s="325"/>
      <c r="IRC337" s="325"/>
      <c r="IRD337" s="325"/>
      <c r="IRE337" s="325"/>
      <c r="IRF337" s="325"/>
      <c r="IRG337" s="325"/>
      <c r="IRH337" s="325"/>
      <c r="IRI337" s="325"/>
      <c r="IRJ337" s="325"/>
      <c r="IRK337" s="325"/>
      <c r="IRL337" s="325"/>
      <c r="IRM337" s="325"/>
      <c r="IRN337" s="325"/>
      <c r="IRO337" s="325"/>
      <c r="IRP337" s="324"/>
      <c r="IRQ337" s="62"/>
      <c r="IRR337" s="62"/>
      <c r="IRS337" s="62"/>
      <c r="IRT337" s="62"/>
      <c r="IRU337" s="62"/>
      <c r="IRV337" s="62"/>
      <c r="IRW337" s="62"/>
      <c r="IRX337" s="62"/>
      <c r="IRY337" s="62"/>
      <c r="IRZ337" s="62"/>
      <c r="ISA337" s="325"/>
      <c r="ISB337" s="325"/>
      <c r="ISC337" s="325"/>
      <c r="ISD337" s="325"/>
      <c r="ISE337" s="62"/>
      <c r="ISF337" s="325"/>
      <c r="ISG337" s="325"/>
      <c r="ISH337" s="325"/>
      <c r="ISI337" s="325"/>
      <c r="ISJ337" s="62"/>
      <c r="ISK337" s="325"/>
      <c r="ISL337" s="325"/>
      <c r="ISM337" s="325"/>
      <c r="ISN337" s="325"/>
      <c r="ISO337" s="325"/>
      <c r="ISP337" s="325"/>
      <c r="ISQ337" s="325"/>
      <c r="ISR337" s="325"/>
      <c r="ISS337" s="325"/>
      <c r="IST337" s="325"/>
      <c r="ISU337" s="325"/>
      <c r="ISV337" s="325"/>
      <c r="ISW337" s="325"/>
      <c r="ISX337" s="325"/>
      <c r="ISY337" s="325"/>
      <c r="ISZ337" s="325"/>
      <c r="ITA337" s="325"/>
      <c r="ITB337" s="324"/>
      <c r="ITC337" s="62"/>
      <c r="ITD337" s="62"/>
      <c r="ITE337" s="62"/>
      <c r="ITF337" s="62"/>
      <c r="ITG337" s="62"/>
      <c r="ITH337" s="62"/>
      <c r="ITI337" s="62"/>
      <c r="ITJ337" s="62"/>
      <c r="ITK337" s="62"/>
      <c r="ITL337" s="62"/>
      <c r="ITM337" s="325"/>
      <c r="ITN337" s="325"/>
      <c r="ITO337" s="325"/>
      <c r="ITP337" s="325"/>
      <c r="ITQ337" s="62"/>
      <c r="ITR337" s="325"/>
      <c r="ITS337" s="325"/>
      <c r="ITT337" s="325"/>
      <c r="ITU337" s="325"/>
      <c r="ITV337" s="62"/>
      <c r="ITW337" s="325"/>
      <c r="ITX337" s="325"/>
      <c r="ITY337" s="325"/>
      <c r="ITZ337" s="325"/>
      <c r="IUA337" s="325"/>
      <c r="IUB337" s="325"/>
      <c r="IUC337" s="325"/>
      <c r="IUD337" s="325"/>
      <c r="IUE337" s="325"/>
      <c r="IUF337" s="325"/>
      <c r="IUG337" s="325"/>
      <c r="IUH337" s="325"/>
      <c r="IUI337" s="325"/>
      <c r="IUJ337" s="325"/>
      <c r="IUK337" s="325"/>
      <c r="IUL337" s="325"/>
      <c r="IUM337" s="325"/>
      <c r="IUN337" s="324"/>
      <c r="IUO337" s="62"/>
      <c r="IUP337" s="62"/>
      <c r="IUQ337" s="62"/>
      <c r="IUR337" s="62"/>
      <c r="IUS337" s="62"/>
      <c r="IUT337" s="62"/>
      <c r="IUU337" s="62"/>
      <c r="IUV337" s="62"/>
      <c r="IUW337" s="62"/>
      <c r="IUX337" s="62"/>
      <c r="IUY337" s="325"/>
      <c r="IUZ337" s="325"/>
      <c r="IVA337" s="325"/>
      <c r="IVB337" s="325"/>
      <c r="IVC337" s="62"/>
      <c r="IVD337" s="325"/>
      <c r="IVE337" s="325"/>
      <c r="IVF337" s="325"/>
      <c r="IVG337" s="325"/>
      <c r="IVH337" s="62"/>
      <c r="IVI337" s="325"/>
      <c r="IVJ337" s="325"/>
      <c r="IVK337" s="325"/>
      <c r="IVL337" s="325"/>
      <c r="IVM337" s="325"/>
      <c r="IVN337" s="325"/>
      <c r="IVO337" s="325"/>
      <c r="IVP337" s="325"/>
      <c r="IVQ337" s="325"/>
      <c r="IVR337" s="325"/>
      <c r="IVS337" s="325"/>
      <c r="IVT337" s="325"/>
      <c r="IVU337" s="325"/>
      <c r="IVV337" s="325"/>
      <c r="IVW337" s="325"/>
      <c r="IVX337" s="325"/>
      <c r="IVY337" s="325"/>
      <c r="IVZ337" s="324"/>
      <c r="IWA337" s="62"/>
      <c r="IWB337" s="62"/>
      <c r="IWC337" s="62"/>
      <c r="IWD337" s="62"/>
      <c r="IWE337" s="62"/>
      <c r="IWF337" s="62"/>
      <c r="IWG337" s="62"/>
      <c r="IWH337" s="62"/>
      <c r="IWI337" s="62"/>
      <c r="IWJ337" s="62"/>
      <c r="IWK337" s="325"/>
      <c r="IWL337" s="325"/>
      <c r="IWM337" s="325"/>
      <c r="IWN337" s="325"/>
      <c r="IWO337" s="62"/>
      <c r="IWP337" s="325"/>
      <c r="IWQ337" s="325"/>
      <c r="IWR337" s="325"/>
      <c r="IWS337" s="325"/>
      <c r="IWT337" s="62"/>
      <c r="IWU337" s="325"/>
      <c r="IWV337" s="325"/>
      <c r="IWW337" s="325"/>
      <c r="IWX337" s="325"/>
      <c r="IWY337" s="325"/>
      <c r="IWZ337" s="325"/>
      <c r="IXA337" s="325"/>
      <c r="IXB337" s="325"/>
      <c r="IXC337" s="325"/>
      <c r="IXD337" s="325"/>
      <c r="IXE337" s="325"/>
      <c r="IXF337" s="325"/>
      <c r="IXG337" s="325"/>
      <c r="IXH337" s="325"/>
      <c r="IXI337" s="325"/>
      <c r="IXJ337" s="325"/>
      <c r="IXK337" s="325"/>
      <c r="IXL337" s="324"/>
      <c r="IXM337" s="62"/>
      <c r="IXN337" s="62"/>
      <c r="IXO337" s="62"/>
      <c r="IXP337" s="62"/>
      <c r="IXQ337" s="62"/>
      <c r="IXR337" s="62"/>
      <c r="IXS337" s="62"/>
      <c r="IXT337" s="62"/>
      <c r="IXU337" s="62"/>
      <c r="IXV337" s="62"/>
      <c r="IXW337" s="325"/>
      <c r="IXX337" s="325"/>
      <c r="IXY337" s="325"/>
      <c r="IXZ337" s="325"/>
      <c r="IYA337" s="62"/>
      <c r="IYB337" s="325"/>
      <c r="IYC337" s="325"/>
      <c r="IYD337" s="325"/>
      <c r="IYE337" s="325"/>
      <c r="IYF337" s="62"/>
      <c r="IYG337" s="325"/>
      <c r="IYH337" s="325"/>
      <c r="IYI337" s="325"/>
      <c r="IYJ337" s="325"/>
      <c r="IYK337" s="325"/>
      <c r="IYL337" s="325"/>
      <c r="IYM337" s="325"/>
      <c r="IYN337" s="325"/>
      <c r="IYO337" s="325"/>
      <c r="IYP337" s="325"/>
      <c r="IYQ337" s="325"/>
      <c r="IYR337" s="325"/>
      <c r="IYS337" s="325"/>
      <c r="IYT337" s="325"/>
      <c r="IYU337" s="325"/>
      <c r="IYV337" s="325"/>
      <c r="IYW337" s="325"/>
      <c r="IYX337" s="324"/>
      <c r="IYY337" s="62"/>
      <c r="IYZ337" s="62"/>
      <c r="IZA337" s="62"/>
      <c r="IZB337" s="62"/>
      <c r="IZC337" s="62"/>
      <c r="IZD337" s="62"/>
      <c r="IZE337" s="62"/>
      <c r="IZF337" s="62"/>
      <c r="IZG337" s="62"/>
      <c r="IZH337" s="62"/>
      <c r="IZI337" s="325"/>
      <c r="IZJ337" s="325"/>
      <c r="IZK337" s="325"/>
      <c r="IZL337" s="325"/>
      <c r="IZM337" s="62"/>
      <c r="IZN337" s="325"/>
      <c r="IZO337" s="325"/>
      <c r="IZP337" s="325"/>
      <c r="IZQ337" s="325"/>
      <c r="IZR337" s="62"/>
      <c r="IZS337" s="325"/>
      <c r="IZT337" s="325"/>
      <c r="IZU337" s="325"/>
      <c r="IZV337" s="325"/>
      <c r="IZW337" s="325"/>
      <c r="IZX337" s="325"/>
      <c r="IZY337" s="325"/>
      <c r="IZZ337" s="325"/>
      <c r="JAA337" s="325"/>
      <c r="JAB337" s="325"/>
      <c r="JAC337" s="325"/>
      <c r="JAD337" s="325"/>
      <c r="JAE337" s="325"/>
      <c r="JAF337" s="325"/>
      <c r="JAG337" s="325"/>
      <c r="JAH337" s="325"/>
      <c r="JAI337" s="325"/>
      <c r="JAJ337" s="324"/>
      <c r="JAK337" s="62"/>
      <c r="JAL337" s="62"/>
      <c r="JAM337" s="62"/>
      <c r="JAN337" s="62"/>
      <c r="JAO337" s="62"/>
      <c r="JAP337" s="62"/>
      <c r="JAQ337" s="62"/>
      <c r="JAR337" s="62"/>
      <c r="JAS337" s="62"/>
      <c r="JAT337" s="62"/>
      <c r="JAU337" s="325"/>
      <c r="JAV337" s="325"/>
      <c r="JAW337" s="325"/>
      <c r="JAX337" s="325"/>
      <c r="JAY337" s="62"/>
      <c r="JAZ337" s="325"/>
      <c r="JBA337" s="325"/>
      <c r="JBB337" s="325"/>
      <c r="JBC337" s="325"/>
      <c r="JBD337" s="62"/>
      <c r="JBE337" s="325"/>
      <c r="JBF337" s="325"/>
      <c r="JBG337" s="325"/>
      <c r="JBH337" s="325"/>
      <c r="JBI337" s="325"/>
      <c r="JBJ337" s="325"/>
      <c r="JBK337" s="325"/>
      <c r="JBL337" s="325"/>
      <c r="JBM337" s="325"/>
      <c r="JBN337" s="325"/>
      <c r="JBO337" s="325"/>
      <c r="JBP337" s="325"/>
      <c r="JBQ337" s="325"/>
      <c r="JBR337" s="325"/>
      <c r="JBS337" s="325"/>
      <c r="JBT337" s="325"/>
      <c r="JBU337" s="325"/>
      <c r="JBV337" s="324"/>
      <c r="JBW337" s="62"/>
      <c r="JBX337" s="62"/>
      <c r="JBY337" s="62"/>
      <c r="JBZ337" s="62"/>
      <c r="JCA337" s="62"/>
      <c r="JCB337" s="62"/>
      <c r="JCC337" s="62"/>
      <c r="JCD337" s="62"/>
      <c r="JCE337" s="62"/>
      <c r="JCF337" s="62"/>
      <c r="JCG337" s="325"/>
      <c r="JCH337" s="325"/>
      <c r="JCI337" s="325"/>
      <c r="JCJ337" s="325"/>
      <c r="JCK337" s="62"/>
      <c r="JCL337" s="325"/>
      <c r="JCM337" s="325"/>
      <c r="JCN337" s="325"/>
      <c r="JCO337" s="325"/>
      <c r="JCP337" s="62"/>
      <c r="JCQ337" s="325"/>
      <c r="JCR337" s="325"/>
      <c r="JCS337" s="325"/>
      <c r="JCT337" s="325"/>
      <c r="JCU337" s="325"/>
      <c r="JCV337" s="325"/>
      <c r="JCW337" s="325"/>
      <c r="JCX337" s="325"/>
      <c r="JCY337" s="325"/>
      <c r="JCZ337" s="325"/>
      <c r="JDA337" s="325"/>
      <c r="JDB337" s="325"/>
      <c r="JDC337" s="325"/>
      <c r="JDD337" s="325"/>
      <c r="JDE337" s="325"/>
      <c r="JDF337" s="325"/>
      <c r="JDG337" s="325"/>
      <c r="JDH337" s="324"/>
      <c r="JDI337" s="62"/>
      <c r="JDJ337" s="62"/>
      <c r="JDK337" s="62"/>
      <c r="JDL337" s="62"/>
      <c r="JDM337" s="62"/>
      <c r="JDN337" s="62"/>
      <c r="JDO337" s="62"/>
      <c r="JDP337" s="62"/>
      <c r="JDQ337" s="62"/>
      <c r="JDR337" s="62"/>
      <c r="JDS337" s="325"/>
      <c r="JDT337" s="325"/>
      <c r="JDU337" s="325"/>
      <c r="JDV337" s="325"/>
      <c r="JDW337" s="62"/>
      <c r="JDX337" s="325"/>
      <c r="JDY337" s="325"/>
      <c r="JDZ337" s="325"/>
      <c r="JEA337" s="325"/>
      <c r="JEB337" s="62"/>
      <c r="JEC337" s="325"/>
      <c r="JED337" s="325"/>
      <c r="JEE337" s="325"/>
      <c r="JEF337" s="325"/>
      <c r="JEG337" s="325"/>
      <c r="JEH337" s="325"/>
      <c r="JEI337" s="325"/>
      <c r="JEJ337" s="325"/>
      <c r="JEK337" s="325"/>
      <c r="JEL337" s="325"/>
      <c r="JEM337" s="325"/>
      <c r="JEN337" s="325"/>
      <c r="JEO337" s="325"/>
      <c r="JEP337" s="325"/>
      <c r="JEQ337" s="325"/>
      <c r="JER337" s="325"/>
      <c r="JES337" s="325"/>
      <c r="JET337" s="324"/>
      <c r="JEU337" s="62"/>
      <c r="JEV337" s="62"/>
      <c r="JEW337" s="62"/>
      <c r="JEX337" s="62"/>
      <c r="JEY337" s="62"/>
      <c r="JEZ337" s="62"/>
      <c r="JFA337" s="62"/>
      <c r="JFB337" s="62"/>
      <c r="JFC337" s="62"/>
      <c r="JFD337" s="62"/>
      <c r="JFE337" s="325"/>
      <c r="JFF337" s="325"/>
      <c r="JFG337" s="325"/>
      <c r="JFH337" s="325"/>
      <c r="JFI337" s="62"/>
      <c r="JFJ337" s="325"/>
      <c r="JFK337" s="325"/>
      <c r="JFL337" s="325"/>
      <c r="JFM337" s="325"/>
      <c r="JFN337" s="62"/>
      <c r="JFO337" s="325"/>
      <c r="JFP337" s="325"/>
      <c r="JFQ337" s="325"/>
      <c r="JFR337" s="325"/>
      <c r="JFS337" s="325"/>
      <c r="JFT337" s="325"/>
      <c r="JFU337" s="325"/>
      <c r="JFV337" s="325"/>
      <c r="JFW337" s="325"/>
      <c r="JFX337" s="325"/>
      <c r="JFY337" s="325"/>
      <c r="JFZ337" s="325"/>
      <c r="JGA337" s="325"/>
      <c r="JGB337" s="325"/>
      <c r="JGC337" s="325"/>
      <c r="JGD337" s="325"/>
      <c r="JGE337" s="325"/>
      <c r="JGF337" s="324"/>
      <c r="JGG337" s="62"/>
      <c r="JGH337" s="62"/>
      <c r="JGI337" s="62"/>
      <c r="JGJ337" s="62"/>
      <c r="JGK337" s="62"/>
      <c r="JGL337" s="62"/>
      <c r="JGM337" s="62"/>
      <c r="JGN337" s="62"/>
      <c r="JGO337" s="62"/>
      <c r="JGP337" s="62"/>
      <c r="JGQ337" s="325"/>
      <c r="JGR337" s="325"/>
      <c r="JGS337" s="325"/>
      <c r="JGT337" s="325"/>
      <c r="JGU337" s="62"/>
      <c r="JGV337" s="325"/>
      <c r="JGW337" s="325"/>
      <c r="JGX337" s="325"/>
      <c r="JGY337" s="325"/>
      <c r="JGZ337" s="62"/>
      <c r="JHA337" s="325"/>
      <c r="JHB337" s="325"/>
      <c r="JHC337" s="325"/>
      <c r="JHD337" s="325"/>
      <c r="JHE337" s="325"/>
      <c r="JHF337" s="325"/>
      <c r="JHG337" s="325"/>
      <c r="JHH337" s="325"/>
      <c r="JHI337" s="325"/>
      <c r="JHJ337" s="325"/>
      <c r="JHK337" s="325"/>
      <c r="JHL337" s="325"/>
      <c r="JHM337" s="325"/>
      <c r="JHN337" s="325"/>
      <c r="JHO337" s="325"/>
      <c r="JHP337" s="325"/>
      <c r="JHQ337" s="325"/>
      <c r="JHR337" s="324"/>
      <c r="JHS337" s="62"/>
      <c r="JHT337" s="62"/>
      <c r="JHU337" s="62"/>
      <c r="JHV337" s="62"/>
      <c r="JHW337" s="62"/>
      <c r="JHX337" s="62"/>
      <c r="JHY337" s="62"/>
      <c r="JHZ337" s="62"/>
      <c r="JIA337" s="62"/>
      <c r="JIB337" s="62"/>
      <c r="JIC337" s="325"/>
      <c r="JID337" s="325"/>
      <c r="JIE337" s="325"/>
      <c r="JIF337" s="325"/>
      <c r="JIG337" s="62"/>
      <c r="JIH337" s="325"/>
      <c r="JII337" s="325"/>
      <c r="JIJ337" s="325"/>
      <c r="JIK337" s="325"/>
      <c r="JIL337" s="62"/>
      <c r="JIM337" s="325"/>
      <c r="JIN337" s="325"/>
      <c r="JIO337" s="325"/>
      <c r="JIP337" s="325"/>
      <c r="JIQ337" s="325"/>
      <c r="JIR337" s="325"/>
      <c r="JIS337" s="325"/>
      <c r="JIT337" s="325"/>
      <c r="JIU337" s="325"/>
      <c r="JIV337" s="325"/>
      <c r="JIW337" s="325"/>
      <c r="JIX337" s="325"/>
      <c r="JIY337" s="325"/>
      <c r="JIZ337" s="325"/>
      <c r="JJA337" s="325"/>
      <c r="JJB337" s="325"/>
      <c r="JJC337" s="325"/>
      <c r="JJD337" s="324"/>
      <c r="JJE337" s="62"/>
      <c r="JJF337" s="62"/>
      <c r="JJG337" s="62"/>
      <c r="JJH337" s="62"/>
      <c r="JJI337" s="62"/>
      <c r="JJJ337" s="62"/>
      <c r="JJK337" s="62"/>
      <c r="JJL337" s="62"/>
      <c r="JJM337" s="62"/>
      <c r="JJN337" s="62"/>
      <c r="JJO337" s="325"/>
      <c r="JJP337" s="325"/>
      <c r="JJQ337" s="325"/>
      <c r="JJR337" s="325"/>
      <c r="JJS337" s="62"/>
      <c r="JJT337" s="325"/>
      <c r="JJU337" s="325"/>
      <c r="JJV337" s="325"/>
      <c r="JJW337" s="325"/>
      <c r="JJX337" s="62"/>
      <c r="JJY337" s="325"/>
      <c r="JJZ337" s="325"/>
      <c r="JKA337" s="325"/>
      <c r="JKB337" s="325"/>
      <c r="JKC337" s="325"/>
      <c r="JKD337" s="325"/>
      <c r="JKE337" s="325"/>
      <c r="JKF337" s="325"/>
      <c r="JKG337" s="325"/>
      <c r="JKH337" s="325"/>
      <c r="JKI337" s="325"/>
      <c r="JKJ337" s="325"/>
      <c r="JKK337" s="325"/>
      <c r="JKL337" s="325"/>
      <c r="JKM337" s="325"/>
      <c r="JKN337" s="325"/>
      <c r="JKO337" s="325"/>
      <c r="JKP337" s="324"/>
      <c r="JKQ337" s="62"/>
      <c r="JKR337" s="62"/>
      <c r="JKS337" s="62"/>
      <c r="JKT337" s="62"/>
      <c r="JKU337" s="62"/>
      <c r="JKV337" s="62"/>
      <c r="JKW337" s="62"/>
      <c r="JKX337" s="62"/>
      <c r="JKY337" s="62"/>
      <c r="JKZ337" s="62"/>
      <c r="JLA337" s="325"/>
      <c r="JLB337" s="325"/>
      <c r="JLC337" s="325"/>
      <c r="JLD337" s="325"/>
      <c r="JLE337" s="62"/>
      <c r="JLF337" s="325"/>
      <c r="JLG337" s="325"/>
      <c r="JLH337" s="325"/>
      <c r="JLI337" s="325"/>
      <c r="JLJ337" s="62"/>
      <c r="JLK337" s="325"/>
      <c r="JLL337" s="325"/>
      <c r="JLM337" s="325"/>
      <c r="JLN337" s="325"/>
      <c r="JLO337" s="325"/>
      <c r="JLP337" s="325"/>
      <c r="JLQ337" s="325"/>
      <c r="JLR337" s="325"/>
      <c r="JLS337" s="325"/>
      <c r="JLT337" s="325"/>
      <c r="JLU337" s="325"/>
      <c r="JLV337" s="325"/>
      <c r="JLW337" s="325"/>
      <c r="JLX337" s="325"/>
      <c r="JLY337" s="325"/>
      <c r="JLZ337" s="325"/>
      <c r="JMA337" s="325"/>
      <c r="JMB337" s="324"/>
      <c r="JMC337" s="62"/>
      <c r="JMD337" s="62"/>
      <c r="JME337" s="62"/>
      <c r="JMF337" s="62"/>
      <c r="JMG337" s="62"/>
      <c r="JMH337" s="62"/>
      <c r="JMI337" s="62"/>
      <c r="JMJ337" s="62"/>
      <c r="JMK337" s="62"/>
      <c r="JML337" s="62"/>
      <c r="JMM337" s="325"/>
      <c r="JMN337" s="325"/>
      <c r="JMO337" s="325"/>
      <c r="JMP337" s="325"/>
      <c r="JMQ337" s="62"/>
      <c r="JMR337" s="325"/>
      <c r="JMS337" s="325"/>
      <c r="JMT337" s="325"/>
      <c r="JMU337" s="325"/>
      <c r="JMV337" s="62"/>
      <c r="JMW337" s="325"/>
      <c r="JMX337" s="325"/>
      <c r="JMY337" s="325"/>
      <c r="JMZ337" s="325"/>
      <c r="JNA337" s="325"/>
      <c r="JNB337" s="325"/>
      <c r="JNC337" s="325"/>
      <c r="JND337" s="325"/>
      <c r="JNE337" s="325"/>
      <c r="JNF337" s="325"/>
      <c r="JNG337" s="325"/>
      <c r="JNH337" s="325"/>
      <c r="JNI337" s="325"/>
      <c r="JNJ337" s="325"/>
      <c r="JNK337" s="325"/>
      <c r="JNL337" s="325"/>
      <c r="JNM337" s="325"/>
      <c r="JNN337" s="324"/>
      <c r="JNO337" s="62"/>
      <c r="JNP337" s="62"/>
      <c r="JNQ337" s="62"/>
      <c r="JNR337" s="62"/>
      <c r="JNS337" s="62"/>
      <c r="JNT337" s="62"/>
      <c r="JNU337" s="62"/>
      <c r="JNV337" s="62"/>
      <c r="JNW337" s="62"/>
      <c r="JNX337" s="62"/>
      <c r="JNY337" s="325"/>
      <c r="JNZ337" s="325"/>
      <c r="JOA337" s="325"/>
      <c r="JOB337" s="325"/>
      <c r="JOC337" s="62"/>
      <c r="JOD337" s="325"/>
      <c r="JOE337" s="325"/>
      <c r="JOF337" s="325"/>
      <c r="JOG337" s="325"/>
      <c r="JOH337" s="62"/>
      <c r="JOI337" s="325"/>
      <c r="JOJ337" s="325"/>
      <c r="JOK337" s="325"/>
      <c r="JOL337" s="325"/>
      <c r="JOM337" s="325"/>
      <c r="JON337" s="325"/>
      <c r="JOO337" s="325"/>
      <c r="JOP337" s="325"/>
      <c r="JOQ337" s="325"/>
      <c r="JOR337" s="325"/>
      <c r="JOS337" s="325"/>
      <c r="JOT337" s="325"/>
      <c r="JOU337" s="325"/>
      <c r="JOV337" s="325"/>
      <c r="JOW337" s="325"/>
      <c r="JOX337" s="325"/>
      <c r="JOY337" s="325"/>
      <c r="JOZ337" s="324"/>
      <c r="JPA337" s="62"/>
      <c r="JPB337" s="62"/>
      <c r="JPC337" s="62"/>
      <c r="JPD337" s="62"/>
      <c r="JPE337" s="62"/>
      <c r="JPF337" s="62"/>
      <c r="JPG337" s="62"/>
      <c r="JPH337" s="62"/>
      <c r="JPI337" s="62"/>
      <c r="JPJ337" s="62"/>
      <c r="JPK337" s="325"/>
      <c r="JPL337" s="325"/>
      <c r="JPM337" s="325"/>
      <c r="JPN337" s="325"/>
      <c r="JPO337" s="62"/>
      <c r="JPP337" s="325"/>
      <c r="JPQ337" s="325"/>
      <c r="JPR337" s="325"/>
      <c r="JPS337" s="325"/>
      <c r="JPT337" s="62"/>
      <c r="JPU337" s="325"/>
      <c r="JPV337" s="325"/>
      <c r="JPW337" s="325"/>
      <c r="JPX337" s="325"/>
      <c r="JPY337" s="325"/>
      <c r="JPZ337" s="325"/>
      <c r="JQA337" s="325"/>
      <c r="JQB337" s="325"/>
      <c r="JQC337" s="325"/>
      <c r="JQD337" s="325"/>
      <c r="JQE337" s="325"/>
      <c r="JQF337" s="325"/>
      <c r="JQG337" s="325"/>
      <c r="JQH337" s="325"/>
      <c r="JQI337" s="325"/>
      <c r="JQJ337" s="325"/>
      <c r="JQK337" s="325"/>
      <c r="JQL337" s="324"/>
      <c r="JQM337" s="62"/>
      <c r="JQN337" s="62"/>
      <c r="JQO337" s="62"/>
      <c r="JQP337" s="62"/>
      <c r="JQQ337" s="62"/>
      <c r="JQR337" s="62"/>
      <c r="JQS337" s="62"/>
      <c r="JQT337" s="62"/>
      <c r="JQU337" s="62"/>
      <c r="JQV337" s="62"/>
      <c r="JQW337" s="325"/>
      <c r="JQX337" s="325"/>
      <c r="JQY337" s="325"/>
      <c r="JQZ337" s="325"/>
      <c r="JRA337" s="62"/>
      <c r="JRB337" s="325"/>
      <c r="JRC337" s="325"/>
      <c r="JRD337" s="325"/>
      <c r="JRE337" s="325"/>
      <c r="JRF337" s="62"/>
      <c r="JRG337" s="325"/>
      <c r="JRH337" s="325"/>
      <c r="JRI337" s="325"/>
      <c r="JRJ337" s="325"/>
      <c r="JRK337" s="325"/>
      <c r="JRL337" s="325"/>
      <c r="JRM337" s="325"/>
      <c r="JRN337" s="325"/>
      <c r="JRO337" s="325"/>
      <c r="JRP337" s="325"/>
      <c r="JRQ337" s="325"/>
      <c r="JRR337" s="325"/>
      <c r="JRS337" s="325"/>
      <c r="JRT337" s="325"/>
      <c r="JRU337" s="325"/>
      <c r="JRV337" s="325"/>
      <c r="JRW337" s="325"/>
      <c r="JRX337" s="324"/>
      <c r="JRY337" s="62"/>
      <c r="JRZ337" s="62"/>
      <c r="JSA337" s="62"/>
      <c r="JSB337" s="62"/>
      <c r="JSC337" s="62"/>
      <c r="JSD337" s="62"/>
      <c r="JSE337" s="62"/>
      <c r="JSF337" s="62"/>
      <c r="JSG337" s="62"/>
      <c r="JSH337" s="62"/>
      <c r="JSI337" s="325"/>
      <c r="JSJ337" s="325"/>
      <c r="JSK337" s="325"/>
      <c r="JSL337" s="325"/>
      <c r="JSM337" s="62"/>
      <c r="JSN337" s="325"/>
      <c r="JSO337" s="325"/>
      <c r="JSP337" s="325"/>
      <c r="JSQ337" s="325"/>
      <c r="JSR337" s="62"/>
      <c r="JSS337" s="325"/>
      <c r="JST337" s="325"/>
      <c r="JSU337" s="325"/>
      <c r="JSV337" s="325"/>
      <c r="JSW337" s="325"/>
      <c r="JSX337" s="325"/>
      <c r="JSY337" s="325"/>
      <c r="JSZ337" s="325"/>
      <c r="JTA337" s="325"/>
      <c r="JTB337" s="325"/>
      <c r="JTC337" s="325"/>
      <c r="JTD337" s="325"/>
      <c r="JTE337" s="325"/>
      <c r="JTF337" s="325"/>
      <c r="JTG337" s="325"/>
      <c r="JTH337" s="325"/>
      <c r="JTI337" s="325"/>
      <c r="JTJ337" s="324"/>
      <c r="JTK337" s="62"/>
      <c r="JTL337" s="62"/>
      <c r="JTM337" s="62"/>
      <c r="JTN337" s="62"/>
      <c r="JTO337" s="62"/>
      <c r="JTP337" s="62"/>
      <c r="JTQ337" s="62"/>
      <c r="JTR337" s="62"/>
      <c r="JTS337" s="62"/>
      <c r="JTT337" s="62"/>
      <c r="JTU337" s="325"/>
      <c r="JTV337" s="325"/>
      <c r="JTW337" s="325"/>
      <c r="JTX337" s="325"/>
      <c r="JTY337" s="62"/>
      <c r="JTZ337" s="325"/>
      <c r="JUA337" s="325"/>
      <c r="JUB337" s="325"/>
      <c r="JUC337" s="325"/>
      <c r="JUD337" s="62"/>
      <c r="JUE337" s="325"/>
      <c r="JUF337" s="325"/>
      <c r="JUG337" s="325"/>
      <c r="JUH337" s="325"/>
      <c r="JUI337" s="325"/>
      <c r="JUJ337" s="325"/>
      <c r="JUK337" s="325"/>
      <c r="JUL337" s="325"/>
      <c r="JUM337" s="325"/>
      <c r="JUN337" s="325"/>
      <c r="JUO337" s="325"/>
      <c r="JUP337" s="325"/>
      <c r="JUQ337" s="325"/>
      <c r="JUR337" s="325"/>
      <c r="JUS337" s="325"/>
      <c r="JUT337" s="325"/>
      <c r="JUU337" s="325"/>
      <c r="JUV337" s="324"/>
      <c r="JUW337" s="62"/>
      <c r="JUX337" s="62"/>
      <c r="JUY337" s="62"/>
      <c r="JUZ337" s="62"/>
      <c r="JVA337" s="62"/>
      <c r="JVB337" s="62"/>
      <c r="JVC337" s="62"/>
      <c r="JVD337" s="62"/>
      <c r="JVE337" s="62"/>
      <c r="JVF337" s="62"/>
      <c r="JVG337" s="325"/>
      <c r="JVH337" s="325"/>
      <c r="JVI337" s="325"/>
      <c r="JVJ337" s="325"/>
      <c r="JVK337" s="62"/>
      <c r="JVL337" s="325"/>
      <c r="JVM337" s="325"/>
      <c r="JVN337" s="325"/>
      <c r="JVO337" s="325"/>
      <c r="JVP337" s="62"/>
      <c r="JVQ337" s="325"/>
      <c r="JVR337" s="325"/>
      <c r="JVS337" s="325"/>
      <c r="JVT337" s="325"/>
      <c r="JVU337" s="325"/>
      <c r="JVV337" s="325"/>
      <c r="JVW337" s="325"/>
      <c r="JVX337" s="325"/>
      <c r="JVY337" s="325"/>
      <c r="JVZ337" s="325"/>
      <c r="JWA337" s="325"/>
      <c r="JWB337" s="325"/>
      <c r="JWC337" s="325"/>
      <c r="JWD337" s="325"/>
      <c r="JWE337" s="325"/>
      <c r="JWF337" s="325"/>
      <c r="JWG337" s="325"/>
      <c r="JWH337" s="324"/>
      <c r="JWI337" s="62"/>
      <c r="JWJ337" s="62"/>
      <c r="JWK337" s="62"/>
      <c r="JWL337" s="62"/>
      <c r="JWM337" s="62"/>
      <c r="JWN337" s="62"/>
      <c r="JWO337" s="62"/>
      <c r="JWP337" s="62"/>
      <c r="JWQ337" s="62"/>
      <c r="JWR337" s="62"/>
      <c r="JWS337" s="325"/>
      <c r="JWT337" s="325"/>
      <c r="JWU337" s="325"/>
      <c r="JWV337" s="325"/>
      <c r="JWW337" s="62"/>
      <c r="JWX337" s="325"/>
      <c r="JWY337" s="325"/>
      <c r="JWZ337" s="325"/>
      <c r="JXA337" s="325"/>
      <c r="JXB337" s="62"/>
      <c r="JXC337" s="325"/>
      <c r="JXD337" s="325"/>
      <c r="JXE337" s="325"/>
      <c r="JXF337" s="325"/>
      <c r="JXG337" s="325"/>
      <c r="JXH337" s="325"/>
      <c r="JXI337" s="325"/>
      <c r="JXJ337" s="325"/>
      <c r="JXK337" s="325"/>
      <c r="JXL337" s="325"/>
      <c r="JXM337" s="325"/>
      <c r="JXN337" s="325"/>
      <c r="JXO337" s="325"/>
      <c r="JXP337" s="325"/>
      <c r="JXQ337" s="325"/>
      <c r="JXR337" s="325"/>
      <c r="JXS337" s="325"/>
      <c r="JXT337" s="324"/>
      <c r="JXU337" s="62"/>
      <c r="JXV337" s="62"/>
      <c r="JXW337" s="62"/>
      <c r="JXX337" s="62"/>
      <c r="JXY337" s="62"/>
      <c r="JXZ337" s="62"/>
      <c r="JYA337" s="62"/>
      <c r="JYB337" s="62"/>
      <c r="JYC337" s="62"/>
      <c r="JYD337" s="62"/>
      <c r="JYE337" s="325"/>
      <c r="JYF337" s="325"/>
      <c r="JYG337" s="325"/>
      <c r="JYH337" s="325"/>
      <c r="JYI337" s="62"/>
      <c r="JYJ337" s="325"/>
      <c r="JYK337" s="325"/>
      <c r="JYL337" s="325"/>
      <c r="JYM337" s="325"/>
      <c r="JYN337" s="62"/>
      <c r="JYO337" s="325"/>
      <c r="JYP337" s="325"/>
      <c r="JYQ337" s="325"/>
      <c r="JYR337" s="325"/>
      <c r="JYS337" s="325"/>
      <c r="JYT337" s="325"/>
      <c r="JYU337" s="325"/>
      <c r="JYV337" s="325"/>
      <c r="JYW337" s="325"/>
      <c r="JYX337" s="325"/>
      <c r="JYY337" s="325"/>
      <c r="JYZ337" s="325"/>
      <c r="JZA337" s="325"/>
      <c r="JZB337" s="325"/>
      <c r="JZC337" s="325"/>
      <c r="JZD337" s="325"/>
      <c r="JZE337" s="325"/>
      <c r="JZF337" s="324"/>
      <c r="JZG337" s="62"/>
      <c r="JZH337" s="62"/>
      <c r="JZI337" s="62"/>
      <c r="JZJ337" s="62"/>
      <c r="JZK337" s="62"/>
      <c r="JZL337" s="62"/>
      <c r="JZM337" s="62"/>
      <c r="JZN337" s="62"/>
      <c r="JZO337" s="62"/>
      <c r="JZP337" s="62"/>
      <c r="JZQ337" s="325"/>
      <c r="JZR337" s="325"/>
      <c r="JZS337" s="325"/>
      <c r="JZT337" s="325"/>
      <c r="JZU337" s="62"/>
      <c r="JZV337" s="325"/>
      <c r="JZW337" s="325"/>
      <c r="JZX337" s="325"/>
      <c r="JZY337" s="325"/>
      <c r="JZZ337" s="62"/>
      <c r="KAA337" s="325"/>
      <c r="KAB337" s="325"/>
      <c r="KAC337" s="325"/>
      <c r="KAD337" s="325"/>
      <c r="KAE337" s="325"/>
      <c r="KAF337" s="325"/>
      <c r="KAG337" s="325"/>
      <c r="KAH337" s="325"/>
      <c r="KAI337" s="325"/>
      <c r="KAJ337" s="325"/>
      <c r="KAK337" s="325"/>
      <c r="KAL337" s="325"/>
      <c r="KAM337" s="325"/>
      <c r="KAN337" s="325"/>
      <c r="KAO337" s="325"/>
      <c r="KAP337" s="325"/>
      <c r="KAQ337" s="325"/>
      <c r="KAR337" s="324"/>
      <c r="KAS337" s="62"/>
      <c r="KAT337" s="62"/>
      <c r="KAU337" s="62"/>
      <c r="KAV337" s="62"/>
      <c r="KAW337" s="62"/>
      <c r="KAX337" s="62"/>
      <c r="KAY337" s="62"/>
      <c r="KAZ337" s="62"/>
      <c r="KBA337" s="62"/>
      <c r="KBB337" s="62"/>
      <c r="KBC337" s="325"/>
      <c r="KBD337" s="325"/>
      <c r="KBE337" s="325"/>
      <c r="KBF337" s="325"/>
      <c r="KBG337" s="62"/>
      <c r="KBH337" s="325"/>
      <c r="KBI337" s="325"/>
      <c r="KBJ337" s="325"/>
      <c r="KBK337" s="325"/>
      <c r="KBL337" s="62"/>
      <c r="KBM337" s="325"/>
      <c r="KBN337" s="325"/>
      <c r="KBO337" s="325"/>
      <c r="KBP337" s="325"/>
      <c r="KBQ337" s="325"/>
      <c r="KBR337" s="325"/>
      <c r="KBS337" s="325"/>
      <c r="KBT337" s="325"/>
      <c r="KBU337" s="325"/>
      <c r="KBV337" s="325"/>
      <c r="KBW337" s="325"/>
      <c r="KBX337" s="325"/>
      <c r="KBY337" s="325"/>
      <c r="KBZ337" s="325"/>
      <c r="KCA337" s="325"/>
      <c r="KCB337" s="325"/>
      <c r="KCC337" s="325"/>
      <c r="KCD337" s="324"/>
      <c r="KCE337" s="62"/>
      <c r="KCF337" s="62"/>
      <c r="KCG337" s="62"/>
      <c r="KCH337" s="62"/>
      <c r="KCI337" s="62"/>
      <c r="KCJ337" s="62"/>
      <c r="KCK337" s="62"/>
      <c r="KCL337" s="62"/>
      <c r="KCM337" s="62"/>
      <c r="KCN337" s="62"/>
      <c r="KCO337" s="325"/>
      <c r="KCP337" s="325"/>
      <c r="KCQ337" s="325"/>
      <c r="KCR337" s="325"/>
      <c r="KCS337" s="62"/>
      <c r="KCT337" s="325"/>
      <c r="KCU337" s="325"/>
      <c r="KCV337" s="325"/>
      <c r="KCW337" s="325"/>
      <c r="KCX337" s="62"/>
      <c r="KCY337" s="325"/>
      <c r="KCZ337" s="325"/>
      <c r="KDA337" s="325"/>
      <c r="KDB337" s="325"/>
      <c r="KDC337" s="325"/>
      <c r="KDD337" s="325"/>
      <c r="KDE337" s="325"/>
      <c r="KDF337" s="325"/>
      <c r="KDG337" s="325"/>
      <c r="KDH337" s="325"/>
      <c r="KDI337" s="325"/>
      <c r="KDJ337" s="325"/>
      <c r="KDK337" s="325"/>
      <c r="KDL337" s="325"/>
      <c r="KDM337" s="325"/>
      <c r="KDN337" s="325"/>
      <c r="KDO337" s="325"/>
      <c r="KDP337" s="324"/>
      <c r="KDQ337" s="62"/>
      <c r="KDR337" s="62"/>
      <c r="KDS337" s="62"/>
      <c r="KDT337" s="62"/>
      <c r="KDU337" s="62"/>
      <c r="KDV337" s="62"/>
      <c r="KDW337" s="62"/>
      <c r="KDX337" s="62"/>
      <c r="KDY337" s="62"/>
      <c r="KDZ337" s="62"/>
      <c r="KEA337" s="325"/>
      <c r="KEB337" s="325"/>
      <c r="KEC337" s="325"/>
      <c r="KED337" s="325"/>
      <c r="KEE337" s="62"/>
      <c r="KEF337" s="325"/>
      <c r="KEG337" s="325"/>
      <c r="KEH337" s="325"/>
      <c r="KEI337" s="325"/>
      <c r="KEJ337" s="62"/>
      <c r="KEK337" s="325"/>
      <c r="KEL337" s="325"/>
      <c r="KEM337" s="325"/>
      <c r="KEN337" s="325"/>
      <c r="KEO337" s="325"/>
      <c r="KEP337" s="325"/>
      <c r="KEQ337" s="325"/>
      <c r="KER337" s="325"/>
      <c r="KES337" s="325"/>
      <c r="KET337" s="325"/>
      <c r="KEU337" s="325"/>
      <c r="KEV337" s="325"/>
      <c r="KEW337" s="325"/>
      <c r="KEX337" s="325"/>
      <c r="KEY337" s="325"/>
      <c r="KEZ337" s="325"/>
      <c r="KFA337" s="325"/>
      <c r="KFB337" s="324"/>
      <c r="KFC337" s="62"/>
      <c r="KFD337" s="62"/>
      <c r="KFE337" s="62"/>
      <c r="KFF337" s="62"/>
      <c r="KFG337" s="62"/>
      <c r="KFH337" s="62"/>
      <c r="KFI337" s="62"/>
      <c r="KFJ337" s="62"/>
      <c r="KFK337" s="62"/>
      <c r="KFL337" s="62"/>
      <c r="KFM337" s="325"/>
      <c r="KFN337" s="325"/>
      <c r="KFO337" s="325"/>
      <c r="KFP337" s="325"/>
      <c r="KFQ337" s="62"/>
      <c r="KFR337" s="325"/>
      <c r="KFS337" s="325"/>
      <c r="KFT337" s="325"/>
      <c r="KFU337" s="325"/>
      <c r="KFV337" s="62"/>
      <c r="KFW337" s="325"/>
      <c r="KFX337" s="325"/>
      <c r="KFY337" s="325"/>
      <c r="KFZ337" s="325"/>
      <c r="KGA337" s="325"/>
      <c r="KGB337" s="325"/>
      <c r="KGC337" s="325"/>
      <c r="KGD337" s="325"/>
      <c r="KGE337" s="325"/>
      <c r="KGF337" s="325"/>
      <c r="KGG337" s="325"/>
      <c r="KGH337" s="325"/>
      <c r="KGI337" s="325"/>
      <c r="KGJ337" s="325"/>
      <c r="KGK337" s="325"/>
      <c r="KGL337" s="325"/>
      <c r="KGM337" s="325"/>
      <c r="KGN337" s="324"/>
      <c r="KGO337" s="62"/>
      <c r="KGP337" s="62"/>
      <c r="KGQ337" s="62"/>
      <c r="KGR337" s="62"/>
      <c r="KGS337" s="62"/>
      <c r="KGT337" s="62"/>
      <c r="KGU337" s="62"/>
      <c r="KGV337" s="62"/>
      <c r="KGW337" s="62"/>
      <c r="KGX337" s="62"/>
      <c r="KGY337" s="325"/>
      <c r="KGZ337" s="325"/>
      <c r="KHA337" s="325"/>
      <c r="KHB337" s="325"/>
      <c r="KHC337" s="62"/>
      <c r="KHD337" s="325"/>
      <c r="KHE337" s="325"/>
      <c r="KHF337" s="325"/>
      <c r="KHG337" s="325"/>
      <c r="KHH337" s="62"/>
      <c r="KHI337" s="325"/>
      <c r="KHJ337" s="325"/>
      <c r="KHK337" s="325"/>
      <c r="KHL337" s="325"/>
      <c r="KHM337" s="325"/>
      <c r="KHN337" s="325"/>
      <c r="KHO337" s="325"/>
      <c r="KHP337" s="325"/>
      <c r="KHQ337" s="325"/>
      <c r="KHR337" s="325"/>
      <c r="KHS337" s="325"/>
      <c r="KHT337" s="325"/>
      <c r="KHU337" s="325"/>
      <c r="KHV337" s="325"/>
      <c r="KHW337" s="325"/>
      <c r="KHX337" s="325"/>
      <c r="KHY337" s="325"/>
      <c r="KHZ337" s="324"/>
      <c r="KIA337" s="62"/>
      <c r="KIB337" s="62"/>
      <c r="KIC337" s="62"/>
      <c r="KID337" s="62"/>
      <c r="KIE337" s="62"/>
      <c r="KIF337" s="62"/>
      <c r="KIG337" s="62"/>
      <c r="KIH337" s="62"/>
      <c r="KII337" s="62"/>
      <c r="KIJ337" s="62"/>
      <c r="KIK337" s="325"/>
      <c r="KIL337" s="325"/>
      <c r="KIM337" s="325"/>
      <c r="KIN337" s="325"/>
      <c r="KIO337" s="62"/>
      <c r="KIP337" s="325"/>
      <c r="KIQ337" s="325"/>
      <c r="KIR337" s="325"/>
      <c r="KIS337" s="325"/>
      <c r="KIT337" s="62"/>
      <c r="KIU337" s="325"/>
      <c r="KIV337" s="325"/>
      <c r="KIW337" s="325"/>
      <c r="KIX337" s="325"/>
      <c r="KIY337" s="325"/>
      <c r="KIZ337" s="325"/>
      <c r="KJA337" s="325"/>
      <c r="KJB337" s="325"/>
      <c r="KJC337" s="325"/>
      <c r="KJD337" s="325"/>
      <c r="KJE337" s="325"/>
      <c r="KJF337" s="325"/>
      <c r="KJG337" s="325"/>
      <c r="KJH337" s="325"/>
      <c r="KJI337" s="325"/>
      <c r="KJJ337" s="325"/>
      <c r="KJK337" s="325"/>
      <c r="KJL337" s="324"/>
      <c r="KJM337" s="62"/>
      <c r="KJN337" s="62"/>
      <c r="KJO337" s="62"/>
      <c r="KJP337" s="62"/>
      <c r="KJQ337" s="62"/>
      <c r="KJR337" s="62"/>
      <c r="KJS337" s="62"/>
      <c r="KJT337" s="62"/>
      <c r="KJU337" s="62"/>
      <c r="KJV337" s="62"/>
      <c r="KJW337" s="325"/>
      <c r="KJX337" s="325"/>
      <c r="KJY337" s="325"/>
      <c r="KJZ337" s="325"/>
      <c r="KKA337" s="62"/>
      <c r="KKB337" s="325"/>
      <c r="KKC337" s="325"/>
      <c r="KKD337" s="325"/>
      <c r="KKE337" s="325"/>
      <c r="KKF337" s="62"/>
      <c r="KKG337" s="325"/>
      <c r="KKH337" s="325"/>
      <c r="KKI337" s="325"/>
      <c r="KKJ337" s="325"/>
      <c r="KKK337" s="325"/>
      <c r="KKL337" s="325"/>
      <c r="KKM337" s="325"/>
      <c r="KKN337" s="325"/>
      <c r="KKO337" s="325"/>
      <c r="KKP337" s="325"/>
      <c r="KKQ337" s="325"/>
      <c r="KKR337" s="325"/>
      <c r="KKS337" s="325"/>
      <c r="KKT337" s="325"/>
      <c r="KKU337" s="325"/>
      <c r="KKV337" s="325"/>
      <c r="KKW337" s="325"/>
      <c r="KKX337" s="324"/>
      <c r="KKY337" s="62"/>
      <c r="KKZ337" s="62"/>
      <c r="KLA337" s="62"/>
      <c r="KLB337" s="62"/>
      <c r="KLC337" s="62"/>
      <c r="KLD337" s="62"/>
      <c r="KLE337" s="62"/>
      <c r="KLF337" s="62"/>
      <c r="KLG337" s="62"/>
      <c r="KLH337" s="62"/>
      <c r="KLI337" s="325"/>
      <c r="KLJ337" s="325"/>
      <c r="KLK337" s="325"/>
      <c r="KLL337" s="325"/>
      <c r="KLM337" s="62"/>
      <c r="KLN337" s="325"/>
      <c r="KLO337" s="325"/>
      <c r="KLP337" s="325"/>
      <c r="KLQ337" s="325"/>
      <c r="KLR337" s="62"/>
      <c r="KLS337" s="325"/>
      <c r="KLT337" s="325"/>
      <c r="KLU337" s="325"/>
      <c r="KLV337" s="325"/>
      <c r="KLW337" s="325"/>
      <c r="KLX337" s="325"/>
      <c r="KLY337" s="325"/>
      <c r="KLZ337" s="325"/>
      <c r="KMA337" s="325"/>
      <c r="KMB337" s="325"/>
      <c r="KMC337" s="325"/>
      <c r="KMD337" s="325"/>
      <c r="KME337" s="325"/>
      <c r="KMF337" s="325"/>
      <c r="KMG337" s="325"/>
      <c r="KMH337" s="325"/>
      <c r="KMI337" s="325"/>
      <c r="KMJ337" s="324"/>
      <c r="KMK337" s="62"/>
      <c r="KML337" s="62"/>
      <c r="KMM337" s="62"/>
      <c r="KMN337" s="62"/>
      <c r="KMO337" s="62"/>
      <c r="KMP337" s="62"/>
      <c r="KMQ337" s="62"/>
      <c r="KMR337" s="62"/>
      <c r="KMS337" s="62"/>
      <c r="KMT337" s="62"/>
      <c r="KMU337" s="325"/>
      <c r="KMV337" s="325"/>
      <c r="KMW337" s="325"/>
      <c r="KMX337" s="325"/>
      <c r="KMY337" s="62"/>
      <c r="KMZ337" s="325"/>
      <c r="KNA337" s="325"/>
      <c r="KNB337" s="325"/>
      <c r="KNC337" s="325"/>
      <c r="KND337" s="62"/>
      <c r="KNE337" s="325"/>
      <c r="KNF337" s="325"/>
      <c r="KNG337" s="325"/>
      <c r="KNH337" s="325"/>
      <c r="KNI337" s="325"/>
      <c r="KNJ337" s="325"/>
      <c r="KNK337" s="325"/>
      <c r="KNL337" s="325"/>
      <c r="KNM337" s="325"/>
      <c r="KNN337" s="325"/>
      <c r="KNO337" s="325"/>
      <c r="KNP337" s="325"/>
      <c r="KNQ337" s="325"/>
      <c r="KNR337" s="325"/>
      <c r="KNS337" s="325"/>
      <c r="KNT337" s="325"/>
      <c r="KNU337" s="325"/>
      <c r="KNV337" s="324"/>
      <c r="KNW337" s="62"/>
      <c r="KNX337" s="62"/>
      <c r="KNY337" s="62"/>
      <c r="KNZ337" s="62"/>
      <c r="KOA337" s="62"/>
      <c r="KOB337" s="62"/>
      <c r="KOC337" s="62"/>
      <c r="KOD337" s="62"/>
      <c r="KOE337" s="62"/>
      <c r="KOF337" s="62"/>
      <c r="KOG337" s="325"/>
      <c r="KOH337" s="325"/>
      <c r="KOI337" s="325"/>
      <c r="KOJ337" s="325"/>
      <c r="KOK337" s="62"/>
      <c r="KOL337" s="325"/>
      <c r="KOM337" s="325"/>
      <c r="KON337" s="325"/>
      <c r="KOO337" s="325"/>
      <c r="KOP337" s="62"/>
      <c r="KOQ337" s="325"/>
      <c r="KOR337" s="325"/>
      <c r="KOS337" s="325"/>
      <c r="KOT337" s="325"/>
      <c r="KOU337" s="325"/>
      <c r="KOV337" s="325"/>
      <c r="KOW337" s="325"/>
      <c r="KOX337" s="325"/>
      <c r="KOY337" s="325"/>
      <c r="KOZ337" s="325"/>
      <c r="KPA337" s="325"/>
      <c r="KPB337" s="325"/>
      <c r="KPC337" s="325"/>
      <c r="KPD337" s="325"/>
      <c r="KPE337" s="325"/>
      <c r="KPF337" s="325"/>
      <c r="KPG337" s="325"/>
      <c r="KPH337" s="324"/>
      <c r="KPI337" s="62"/>
      <c r="KPJ337" s="62"/>
      <c r="KPK337" s="62"/>
      <c r="KPL337" s="62"/>
      <c r="KPM337" s="62"/>
      <c r="KPN337" s="62"/>
      <c r="KPO337" s="62"/>
      <c r="KPP337" s="62"/>
      <c r="KPQ337" s="62"/>
      <c r="KPR337" s="62"/>
      <c r="KPS337" s="325"/>
      <c r="KPT337" s="325"/>
      <c r="KPU337" s="325"/>
      <c r="KPV337" s="325"/>
      <c r="KPW337" s="62"/>
      <c r="KPX337" s="325"/>
      <c r="KPY337" s="325"/>
      <c r="KPZ337" s="325"/>
      <c r="KQA337" s="325"/>
      <c r="KQB337" s="62"/>
      <c r="KQC337" s="325"/>
      <c r="KQD337" s="325"/>
      <c r="KQE337" s="325"/>
      <c r="KQF337" s="325"/>
      <c r="KQG337" s="325"/>
      <c r="KQH337" s="325"/>
      <c r="KQI337" s="325"/>
      <c r="KQJ337" s="325"/>
      <c r="KQK337" s="325"/>
      <c r="KQL337" s="325"/>
      <c r="KQM337" s="325"/>
      <c r="KQN337" s="325"/>
      <c r="KQO337" s="325"/>
      <c r="KQP337" s="325"/>
      <c r="KQQ337" s="325"/>
      <c r="KQR337" s="325"/>
      <c r="KQS337" s="325"/>
      <c r="KQT337" s="324"/>
      <c r="KQU337" s="62"/>
      <c r="KQV337" s="62"/>
      <c r="KQW337" s="62"/>
      <c r="KQX337" s="62"/>
      <c r="KQY337" s="62"/>
      <c r="KQZ337" s="62"/>
      <c r="KRA337" s="62"/>
      <c r="KRB337" s="62"/>
      <c r="KRC337" s="62"/>
      <c r="KRD337" s="62"/>
      <c r="KRE337" s="325"/>
      <c r="KRF337" s="325"/>
      <c r="KRG337" s="325"/>
      <c r="KRH337" s="325"/>
      <c r="KRI337" s="62"/>
      <c r="KRJ337" s="325"/>
      <c r="KRK337" s="325"/>
      <c r="KRL337" s="325"/>
      <c r="KRM337" s="325"/>
      <c r="KRN337" s="62"/>
      <c r="KRO337" s="325"/>
      <c r="KRP337" s="325"/>
      <c r="KRQ337" s="325"/>
      <c r="KRR337" s="325"/>
      <c r="KRS337" s="325"/>
      <c r="KRT337" s="325"/>
      <c r="KRU337" s="325"/>
      <c r="KRV337" s="325"/>
      <c r="KRW337" s="325"/>
      <c r="KRX337" s="325"/>
      <c r="KRY337" s="325"/>
      <c r="KRZ337" s="325"/>
      <c r="KSA337" s="325"/>
      <c r="KSB337" s="325"/>
      <c r="KSC337" s="325"/>
      <c r="KSD337" s="325"/>
      <c r="KSE337" s="325"/>
      <c r="KSF337" s="324"/>
      <c r="KSG337" s="62"/>
      <c r="KSH337" s="62"/>
      <c r="KSI337" s="62"/>
      <c r="KSJ337" s="62"/>
      <c r="KSK337" s="62"/>
      <c r="KSL337" s="62"/>
      <c r="KSM337" s="62"/>
      <c r="KSN337" s="62"/>
      <c r="KSO337" s="62"/>
      <c r="KSP337" s="62"/>
      <c r="KSQ337" s="325"/>
      <c r="KSR337" s="325"/>
      <c r="KSS337" s="325"/>
      <c r="KST337" s="325"/>
      <c r="KSU337" s="62"/>
      <c r="KSV337" s="325"/>
      <c r="KSW337" s="325"/>
      <c r="KSX337" s="325"/>
      <c r="KSY337" s="325"/>
      <c r="KSZ337" s="62"/>
      <c r="KTA337" s="325"/>
      <c r="KTB337" s="325"/>
      <c r="KTC337" s="325"/>
      <c r="KTD337" s="325"/>
      <c r="KTE337" s="325"/>
      <c r="KTF337" s="325"/>
      <c r="KTG337" s="325"/>
      <c r="KTH337" s="325"/>
      <c r="KTI337" s="325"/>
      <c r="KTJ337" s="325"/>
      <c r="KTK337" s="325"/>
      <c r="KTL337" s="325"/>
      <c r="KTM337" s="325"/>
      <c r="KTN337" s="325"/>
      <c r="KTO337" s="325"/>
      <c r="KTP337" s="325"/>
      <c r="KTQ337" s="325"/>
      <c r="KTR337" s="324"/>
      <c r="KTS337" s="62"/>
      <c r="KTT337" s="62"/>
      <c r="KTU337" s="62"/>
      <c r="KTV337" s="62"/>
      <c r="KTW337" s="62"/>
      <c r="KTX337" s="62"/>
      <c r="KTY337" s="62"/>
      <c r="KTZ337" s="62"/>
      <c r="KUA337" s="62"/>
      <c r="KUB337" s="62"/>
      <c r="KUC337" s="325"/>
      <c r="KUD337" s="325"/>
      <c r="KUE337" s="325"/>
      <c r="KUF337" s="325"/>
      <c r="KUG337" s="62"/>
      <c r="KUH337" s="325"/>
      <c r="KUI337" s="325"/>
      <c r="KUJ337" s="325"/>
      <c r="KUK337" s="325"/>
      <c r="KUL337" s="62"/>
      <c r="KUM337" s="325"/>
      <c r="KUN337" s="325"/>
      <c r="KUO337" s="325"/>
      <c r="KUP337" s="325"/>
      <c r="KUQ337" s="325"/>
      <c r="KUR337" s="325"/>
      <c r="KUS337" s="325"/>
      <c r="KUT337" s="325"/>
      <c r="KUU337" s="325"/>
      <c r="KUV337" s="325"/>
      <c r="KUW337" s="325"/>
      <c r="KUX337" s="325"/>
      <c r="KUY337" s="325"/>
      <c r="KUZ337" s="325"/>
      <c r="KVA337" s="325"/>
      <c r="KVB337" s="325"/>
      <c r="KVC337" s="325"/>
      <c r="KVD337" s="324"/>
      <c r="KVE337" s="62"/>
      <c r="KVF337" s="62"/>
      <c r="KVG337" s="62"/>
      <c r="KVH337" s="62"/>
      <c r="KVI337" s="62"/>
      <c r="KVJ337" s="62"/>
      <c r="KVK337" s="62"/>
      <c r="KVL337" s="62"/>
      <c r="KVM337" s="62"/>
      <c r="KVN337" s="62"/>
      <c r="KVO337" s="325"/>
      <c r="KVP337" s="325"/>
      <c r="KVQ337" s="325"/>
      <c r="KVR337" s="325"/>
      <c r="KVS337" s="62"/>
      <c r="KVT337" s="325"/>
      <c r="KVU337" s="325"/>
      <c r="KVV337" s="325"/>
      <c r="KVW337" s="325"/>
      <c r="KVX337" s="62"/>
      <c r="KVY337" s="325"/>
      <c r="KVZ337" s="325"/>
      <c r="KWA337" s="325"/>
      <c r="KWB337" s="325"/>
      <c r="KWC337" s="325"/>
      <c r="KWD337" s="325"/>
      <c r="KWE337" s="325"/>
      <c r="KWF337" s="325"/>
      <c r="KWG337" s="325"/>
      <c r="KWH337" s="325"/>
      <c r="KWI337" s="325"/>
      <c r="KWJ337" s="325"/>
      <c r="KWK337" s="325"/>
      <c r="KWL337" s="325"/>
      <c r="KWM337" s="325"/>
      <c r="KWN337" s="325"/>
      <c r="KWO337" s="325"/>
      <c r="KWP337" s="324"/>
      <c r="KWQ337" s="62"/>
      <c r="KWR337" s="62"/>
      <c r="KWS337" s="62"/>
      <c r="KWT337" s="62"/>
      <c r="KWU337" s="62"/>
      <c r="KWV337" s="62"/>
      <c r="KWW337" s="62"/>
      <c r="KWX337" s="62"/>
      <c r="KWY337" s="62"/>
      <c r="KWZ337" s="62"/>
      <c r="KXA337" s="325"/>
      <c r="KXB337" s="325"/>
      <c r="KXC337" s="325"/>
      <c r="KXD337" s="325"/>
      <c r="KXE337" s="62"/>
      <c r="KXF337" s="325"/>
      <c r="KXG337" s="325"/>
      <c r="KXH337" s="325"/>
      <c r="KXI337" s="325"/>
      <c r="KXJ337" s="62"/>
      <c r="KXK337" s="325"/>
      <c r="KXL337" s="325"/>
      <c r="KXM337" s="325"/>
      <c r="KXN337" s="325"/>
      <c r="KXO337" s="325"/>
      <c r="KXP337" s="325"/>
      <c r="KXQ337" s="325"/>
      <c r="KXR337" s="325"/>
      <c r="KXS337" s="325"/>
      <c r="KXT337" s="325"/>
      <c r="KXU337" s="325"/>
      <c r="KXV337" s="325"/>
      <c r="KXW337" s="325"/>
      <c r="KXX337" s="325"/>
      <c r="KXY337" s="325"/>
      <c r="KXZ337" s="325"/>
      <c r="KYA337" s="325"/>
      <c r="KYB337" s="324"/>
      <c r="KYC337" s="62"/>
      <c r="KYD337" s="62"/>
      <c r="KYE337" s="62"/>
      <c r="KYF337" s="62"/>
      <c r="KYG337" s="62"/>
      <c r="KYH337" s="62"/>
      <c r="KYI337" s="62"/>
      <c r="KYJ337" s="62"/>
      <c r="KYK337" s="62"/>
      <c r="KYL337" s="62"/>
      <c r="KYM337" s="325"/>
      <c r="KYN337" s="325"/>
      <c r="KYO337" s="325"/>
      <c r="KYP337" s="325"/>
      <c r="KYQ337" s="62"/>
      <c r="KYR337" s="325"/>
      <c r="KYS337" s="325"/>
      <c r="KYT337" s="325"/>
      <c r="KYU337" s="325"/>
      <c r="KYV337" s="62"/>
      <c r="KYW337" s="325"/>
      <c r="KYX337" s="325"/>
      <c r="KYY337" s="325"/>
      <c r="KYZ337" s="325"/>
      <c r="KZA337" s="325"/>
      <c r="KZB337" s="325"/>
      <c r="KZC337" s="325"/>
      <c r="KZD337" s="325"/>
      <c r="KZE337" s="325"/>
      <c r="KZF337" s="325"/>
      <c r="KZG337" s="325"/>
      <c r="KZH337" s="325"/>
      <c r="KZI337" s="325"/>
      <c r="KZJ337" s="325"/>
      <c r="KZK337" s="325"/>
      <c r="KZL337" s="325"/>
      <c r="KZM337" s="325"/>
      <c r="KZN337" s="324"/>
      <c r="KZO337" s="62"/>
      <c r="KZP337" s="62"/>
      <c r="KZQ337" s="62"/>
      <c r="KZR337" s="62"/>
      <c r="KZS337" s="62"/>
      <c r="KZT337" s="62"/>
      <c r="KZU337" s="62"/>
      <c r="KZV337" s="62"/>
      <c r="KZW337" s="62"/>
      <c r="KZX337" s="62"/>
      <c r="KZY337" s="325"/>
      <c r="KZZ337" s="325"/>
      <c r="LAA337" s="325"/>
      <c r="LAB337" s="325"/>
      <c r="LAC337" s="62"/>
      <c r="LAD337" s="325"/>
      <c r="LAE337" s="325"/>
      <c r="LAF337" s="325"/>
      <c r="LAG337" s="325"/>
      <c r="LAH337" s="62"/>
      <c r="LAI337" s="325"/>
      <c r="LAJ337" s="325"/>
      <c r="LAK337" s="325"/>
      <c r="LAL337" s="325"/>
      <c r="LAM337" s="325"/>
      <c r="LAN337" s="325"/>
      <c r="LAO337" s="325"/>
      <c r="LAP337" s="325"/>
      <c r="LAQ337" s="325"/>
      <c r="LAR337" s="325"/>
      <c r="LAS337" s="325"/>
      <c r="LAT337" s="325"/>
      <c r="LAU337" s="325"/>
      <c r="LAV337" s="325"/>
      <c r="LAW337" s="325"/>
      <c r="LAX337" s="325"/>
      <c r="LAY337" s="325"/>
      <c r="LAZ337" s="324"/>
      <c r="LBA337" s="62"/>
      <c r="LBB337" s="62"/>
      <c r="LBC337" s="62"/>
      <c r="LBD337" s="62"/>
      <c r="LBE337" s="62"/>
      <c r="LBF337" s="62"/>
      <c r="LBG337" s="62"/>
      <c r="LBH337" s="62"/>
      <c r="LBI337" s="62"/>
      <c r="LBJ337" s="62"/>
      <c r="LBK337" s="325"/>
      <c r="LBL337" s="325"/>
      <c r="LBM337" s="325"/>
      <c r="LBN337" s="325"/>
      <c r="LBO337" s="62"/>
      <c r="LBP337" s="325"/>
      <c r="LBQ337" s="325"/>
      <c r="LBR337" s="325"/>
      <c r="LBS337" s="325"/>
      <c r="LBT337" s="62"/>
      <c r="LBU337" s="325"/>
      <c r="LBV337" s="325"/>
      <c r="LBW337" s="325"/>
      <c r="LBX337" s="325"/>
      <c r="LBY337" s="325"/>
      <c r="LBZ337" s="325"/>
      <c r="LCA337" s="325"/>
      <c r="LCB337" s="325"/>
      <c r="LCC337" s="325"/>
      <c r="LCD337" s="325"/>
      <c r="LCE337" s="325"/>
      <c r="LCF337" s="325"/>
      <c r="LCG337" s="325"/>
      <c r="LCH337" s="325"/>
      <c r="LCI337" s="325"/>
      <c r="LCJ337" s="325"/>
      <c r="LCK337" s="325"/>
      <c r="LCL337" s="324"/>
      <c r="LCM337" s="62"/>
      <c r="LCN337" s="62"/>
      <c r="LCO337" s="62"/>
      <c r="LCP337" s="62"/>
      <c r="LCQ337" s="62"/>
      <c r="LCR337" s="62"/>
      <c r="LCS337" s="62"/>
      <c r="LCT337" s="62"/>
      <c r="LCU337" s="62"/>
      <c r="LCV337" s="62"/>
      <c r="LCW337" s="325"/>
      <c r="LCX337" s="325"/>
      <c r="LCY337" s="325"/>
      <c r="LCZ337" s="325"/>
      <c r="LDA337" s="62"/>
      <c r="LDB337" s="325"/>
      <c r="LDC337" s="325"/>
      <c r="LDD337" s="325"/>
      <c r="LDE337" s="325"/>
      <c r="LDF337" s="62"/>
      <c r="LDG337" s="325"/>
      <c r="LDH337" s="325"/>
      <c r="LDI337" s="325"/>
      <c r="LDJ337" s="325"/>
      <c r="LDK337" s="325"/>
      <c r="LDL337" s="325"/>
      <c r="LDM337" s="325"/>
      <c r="LDN337" s="325"/>
      <c r="LDO337" s="325"/>
      <c r="LDP337" s="325"/>
      <c r="LDQ337" s="325"/>
      <c r="LDR337" s="325"/>
      <c r="LDS337" s="325"/>
      <c r="LDT337" s="325"/>
      <c r="LDU337" s="325"/>
      <c r="LDV337" s="325"/>
      <c r="LDW337" s="325"/>
      <c r="LDX337" s="324"/>
      <c r="LDY337" s="62"/>
      <c r="LDZ337" s="62"/>
      <c r="LEA337" s="62"/>
      <c r="LEB337" s="62"/>
      <c r="LEC337" s="62"/>
      <c r="LED337" s="62"/>
      <c r="LEE337" s="62"/>
      <c r="LEF337" s="62"/>
      <c r="LEG337" s="62"/>
      <c r="LEH337" s="62"/>
      <c r="LEI337" s="325"/>
      <c r="LEJ337" s="325"/>
      <c r="LEK337" s="325"/>
      <c r="LEL337" s="325"/>
      <c r="LEM337" s="62"/>
      <c r="LEN337" s="325"/>
      <c r="LEO337" s="325"/>
      <c r="LEP337" s="325"/>
      <c r="LEQ337" s="325"/>
      <c r="LER337" s="62"/>
      <c r="LES337" s="325"/>
      <c r="LET337" s="325"/>
      <c r="LEU337" s="325"/>
      <c r="LEV337" s="325"/>
      <c r="LEW337" s="325"/>
      <c r="LEX337" s="325"/>
      <c r="LEY337" s="325"/>
      <c r="LEZ337" s="325"/>
      <c r="LFA337" s="325"/>
      <c r="LFB337" s="325"/>
      <c r="LFC337" s="325"/>
      <c r="LFD337" s="325"/>
      <c r="LFE337" s="325"/>
      <c r="LFF337" s="325"/>
      <c r="LFG337" s="325"/>
      <c r="LFH337" s="325"/>
      <c r="LFI337" s="325"/>
      <c r="LFJ337" s="324"/>
      <c r="LFK337" s="62"/>
      <c r="LFL337" s="62"/>
      <c r="LFM337" s="62"/>
      <c r="LFN337" s="62"/>
      <c r="LFO337" s="62"/>
      <c r="LFP337" s="62"/>
      <c r="LFQ337" s="62"/>
      <c r="LFR337" s="62"/>
      <c r="LFS337" s="62"/>
      <c r="LFT337" s="62"/>
      <c r="LFU337" s="325"/>
      <c r="LFV337" s="325"/>
      <c r="LFW337" s="325"/>
      <c r="LFX337" s="325"/>
      <c r="LFY337" s="62"/>
      <c r="LFZ337" s="325"/>
      <c r="LGA337" s="325"/>
      <c r="LGB337" s="325"/>
      <c r="LGC337" s="325"/>
      <c r="LGD337" s="62"/>
      <c r="LGE337" s="325"/>
      <c r="LGF337" s="325"/>
      <c r="LGG337" s="325"/>
      <c r="LGH337" s="325"/>
      <c r="LGI337" s="325"/>
      <c r="LGJ337" s="325"/>
      <c r="LGK337" s="325"/>
      <c r="LGL337" s="325"/>
      <c r="LGM337" s="325"/>
      <c r="LGN337" s="325"/>
      <c r="LGO337" s="325"/>
      <c r="LGP337" s="325"/>
      <c r="LGQ337" s="325"/>
      <c r="LGR337" s="325"/>
      <c r="LGS337" s="325"/>
      <c r="LGT337" s="325"/>
      <c r="LGU337" s="325"/>
      <c r="LGV337" s="324"/>
      <c r="LGW337" s="62"/>
      <c r="LGX337" s="62"/>
      <c r="LGY337" s="62"/>
      <c r="LGZ337" s="62"/>
      <c r="LHA337" s="62"/>
      <c r="LHB337" s="62"/>
      <c r="LHC337" s="62"/>
      <c r="LHD337" s="62"/>
      <c r="LHE337" s="62"/>
      <c r="LHF337" s="62"/>
      <c r="LHG337" s="325"/>
      <c r="LHH337" s="325"/>
      <c r="LHI337" s="325"/>
      <c r="LHJ337" s="325"/>
      <c r="LHK337" s="62"/>
      <c r="LHL337" s="325"/>
      <c r="LHM337" s="325"/>
      <c r="LHN337" s="325"/>
      <c r="LHO337" s="325"/>
      <c r="LHP337" s="62"/>
      <c r="LHQ337" s="325"/>
      <c r="LHR337" s="325"/>
      <c r="LHS337" s="325"/>
      <c r="LHT337" s="325"/>
      <c r="LHU337" s="325"/>
      <c r="LHV337" s="325"/>
      <c r="LHW337" s="325"/>
      <c r="LHX337" s="325"/>
      <c r="LHY337" s="325"/>
      <c r="LHZ337" s="325"/>
      <c r="LIA337" s="325"/>
      <c r="LIB337" s="325"/>
      <c r="LIC337" s="325"/>
      <c r="LID337" s="325"/>
      <c r="LIE337" s="325"/>
      <c r="LIF337" s="325"/>
      <c r="LIG337" s="325"/>
      <c r="LIH337" s="324"/>
      <c r="LII337" s="62"/>
      <c r="LIJ337" s="62"/>
      <c r="LIK337" s="62"/>
      <c r="LIL337" s="62"/>
      <c r="LIM337" s="62"/>
      <c r="LIN337" s="62"/>
      <c r="LIO337" s="62"/>
      <c r="LIP337" s="62"/>
      <c r="LIQ337" s="62"/>
      <c r="LIR337" s="62"/>
      <c r="LIS337" s="325"/>
      <c r="LIT337" s="325"/>
      <c r="LIU337" s="325"/>
      <c r="LIV337" s="325"/>
      <c r="LIW337" s="62"/>
      <c r="LIX337" s="325"/>
      <c r="LIY337" s="325"/>
      <c r="LIZ337" s="325"/>
      <c r="LJA337" s="325"/>
      <c r="LJB337" s="62"/>
      <c r="LJC337" s="325"/>
      <c r="LJD337" s="325"/>
      <c r="LJE337" s="325"/>
      <c r="LJF337" s="325"/>
      <c r="LJG337" s="325"/>
      <c r="LJH337" s="325"/>
      <c r="LJI337" s="325"/>
      <c r="LJJ337" s="325"/>
      <c r="LJK337" s="325"/>
      <c r="LJL337" s="325"/>
      <c r="LJM337" s="325"/>
      <c r="LJN337" s="325"/>
      <c r="LJO337" s="325"/>
      <c r="LJP337" s="325"/>
      <c r="LJQ337" s="325"/>
      <c r="LJR337" s="325"/>
      <c r="LJS337" s="325"/>
      <c r="LJT337" s="324"/>
      <c r="LJU337" s="62"/>
      <c r="LJV337" s="62"/>
      <c r="LJW337" s="62"/>
      <c r="LJX337" s="62"/>
      <c r="LJY337" s="62"/>
      <c r="LJZ337" s="62"/>
      <c r="LKA337" s="62"/>
      <c r="LKB337" s="62"/>
      <c r="LKC337" s="62"/>
      <c r="LKD337" s="62"/>
      <c r="LKE337" s="325"/>
      <c r="LKF337" s="325"/>
      <c r="LKG337" s="325"/>
      <c r="LKH337" s="325"/>
      <c r="LKI337" s="62"/>
      <c r="LKJ337" s="325"/>
      <c r="LKK337" s="325"/>
      <c r="LKL337" s="325"/>
      <c r="LKM337" s="325"/>
      <c r="LKN337" s="62"/>
      <c r="LKO337" s="325"/>
      <c r="LKP337" s="325"/>
      <c r="LKQ337" s="325"/>
      <c r="LKR337" s="325"/>
      <c r="LKS337" s="325"/>
      <c r="LKT337" s="325"/>
      <c r="LKU337" s="325"/>
      <c r="LKV337" s="325"/>
      <c r="LKW337" s="325"/>
      <c r="LKX337" s="325"/>
      <c r="LKY337" s="325"/>
      <c r="LKZ337" s="325"/>
      <c r="LLA337" s="325"/>
      <c r="LLB337" s="325"/>
      <c r="LLC337" s="325"/>
      <c r="LLD337" s="325"/>
      <c r="LLE337" s="325"/>
      <c r="LLF337" s="324"/>
      <c r="LLG337" s="62"/>
      <c r="LLH337" s="62"/>
      <c r="LLI337" s="62"/>
      <c r="LLJ337" s="62"/>
      <c r="LLK337" s="62"/>
      <c r="LLL337" s="62"/>
      <c r="LLM337" s="62"/>
      <c r="LLN337" s="62"/>
      <c r="LLO337" s="62"/>
      <c r="LLP337" s="62"/>
      <c r="LLQ337" s="325"/>
      <c r="LLR337" s="325"/>
      <c r="LLS337" s="325"/>
      <c r="LLT337" s="325"/>
      <c r="LLU337" s="62"/>
      <c r="LLV337" s="325"/>
      <c r="LLW337" s="325"/>
      <c r="LLX337" s="325"/>
      <c r="LLY337" s="325"/>
      <c r="LLZ337" s="62"/>
      <c r="LMA337" s="325"/>
      <c r="LMB337" s="325"/>
      <c r="LMC337" s="325"/>
      <c r="LMD337" s="325"/>
      <c r="LME337" s="325"/>
      <c r="LMF337" s="325"/>
      <c r="LMG337" s="325"/>
      <c r="LMH337" s="325"/>
      <c r="LMI337" s="325"/>
      <c r="LMJ337" s="325"/>
      <c r="LMK337" s="325"/>
      <c r="LML337" s="325"/>
      <c r="LMM337" s="325"/>
      <c r="LMN337" s="325"/>
      <c r="LMO337" s="325"/>
      <c r="LMP337" s="325"/>
      <c r="LMQ337" s="325"/>
      <c r="LMR337" s="324"/>
      <c r="LMS337" s="62"/>
      <c r="LMT337" s="62"/>
      <c r="LMU337" s="62"/>
      <c r="LMV337" s="62"/>
      <c r="LMW337" s="62"/>
      <c r="LMX337" s="62"/>
      <c r="LMY337" s="62"/>
      <c r="LMZ337" s="62"/>
      <c r="LNA337" s="62"/>
      <c r="LNB337" s="62"/>
      <c r="LNC337" s="325"/>
      <c r="LND337" s="325"/>
      <c r="LNE337" s="325"/>
      <c r="LNF337" s="325"/>
      <c r="LNG337" s="62"/>
      <c r="LNH337" s="325"/>
      <c r="LNI337" s="325"/>
      <c r="LNJ337" s="325"/>
      <c r="LNK337" s="325"/>
      <c r="LNL337" s="62"/>
      <c r="LNM337" s="325"/>
      <c r="LNN337" s="325"/>
      <c r="LNO337" s="325"/>
      <c r="LNP337" s="325"/>
      <c r="LNQ337" s="325"/>
      <c r="LNR337" s="325"/>
      <c r="LNS337" s="325"/>
      <c r="LNT337" s="325"/>
      <c r="LNU337" s="325"/>
      <c r="LNV337" s="325"/>
      <c r="LNW337" s="325"/>
      <c r="LNX337" s="325"/>
      <c r="LNY337" s="325"/>
      <c r="LNZ337" s="325"/>
      <c r="LOA337" s="325"/>
      <c r="LOB337" s="325"/>
      <c r="LOC337" s="325"/>
      <c r="LOD337" s="324"/>
      <c r="LOE337" s="62"/>
      <c r="LOF337" s="62"/>
      <c r="LOG337" s="62"/>
      <c r="LOH337" s="62"/>
      <c r="LOI337" s="62"/>
      <c r="LOJ337" s="62"/>
      <c r="LOK337" s="62"/>
      <c r="LOL337" s="62"/>
      <c r="LOM337" s="62"/>
      <c r="LON337" s="62"/>
      <c r="LOO337" s="325"/>
      <c r="LOP337" s="325"/>
      <c r="LOQ337" s="325"/>
      <c r="LOR337" s="325"/>
      <c r="LOS337" s="62"/>
      <c r="LOT337" s="325"/>
      <c r="LOU337" s="325"/>
      <c r="LOV337" s="325"/>
      <c r="LOW337" s="325"/>
      <c r="LOX337" s="62"/>
      <c r="LOY337" s="325"/>
      <c r="LOZ337" s="325"/>
      <c r="LPA337" s="325"/>
      <c r="LPB337" s="325"/>
      <c r="LPC337" s="325"/>
      <c r="LPD337" s="325"/>
      <c r="LPE337" s="325"/>
      <c r="LPF337" s="325"/>
      <c r="LPG337" s="325"/>
      <c r="LPH337" s="325"/>
      <c r="LPI337" s="325"/>
      <c r="LPJ337" s="325"/>
      <c r="LPK337" s="325"/>
      <c r="LPL337" s="325"/>
      <c r="LPM337" s="325"/>
      <c r="LPN337" s="325"/>
      <c r="LPO337" s="325"/>
      <c r="LPP337" s="324"/>
      <c r="LPQ337" s="62"/>
      <c r="LPR337" s="62"/>
      <c r="LPS337" s="62"/>
      <c r="LPT337" s="62"/>
      <c r="LPU337" s="62"/>
      <c r="LPV337" s="62"/>
      <c r="LPW337" s="62"/>
      <c r="LPX337" s="62"/>
      <c r="LPY337" s="62"/>
      <c r="LPZ337" s="62"/>
      <c r="LQA337" s="325"/>
      <c r="LQB337" s="325"/>
      <c r="LQC337" s="325"/>
      <c r="LQD337" s="325"/>
      <c r="LQE337" s="62"/>
      <c r="LQF337" s="325"/>
      <c r="LQG337" s="325"/>
      <c r="LQH337" s="325"/>
      <c r="LQI337" s="325"/>
      <c r="LQJ337" s="62"/>
      <c r="LQK337" s="325"/>
      <c r="LQL337" s="325"/>
      <c r="LQM337" s="325"/>
      <c r="LQN337" s="325"/>
      <c r="LQO337" s="325"/>
      <c r="LQP337" s="325"/>
      <c r="LQQ337" s="325"/>
      <c r="LQR337" s="325"/>
      <c r="LQS337" s="325"/>
      <c r="LQT337" s="325"/>
      <c r="LQU337" s="325"/>
      <c r="LQV337" s="325"/>
      <c r="LQW337" s="325"/>
      <c r="LQX337" s="325"/>
      <c r="LQY337" s="325"/>
      <c r="LQZ337" s="325"/>
      <c r="LRA337" s="325"/>
      <c r="LRB337" s="324"/>
      <c r="LRC337" s="62"/>
      <c r="LRD337" s="62"/>
      <c r="LRE337" s="62"/>
      <c r="LRF337" s="62"/>
      <c r="LRG337" s="62"/>
      <c r="LRH337" s="62"/>
      <c r="LRI337" s="62"/>
      <c r="LRJ337" s="62"/>
      <c r="LRK337" s="62"/>
      <c r="LRL337" s="62"/>
      <c r="LRM337" s="325"/>
      <c r="LRN337" s="325"/>
      <c r="LRO337" s="325"/>
      <c r="LRP337" s="325"/>
      <c r="LRQ337" s="62"/>
      <c r="LRR337" s="325"/>
      <c r="LRS337" s="325"/>
      <c r="LRT337" s="325"/>
      <c r="LRU337" s="325"/>
      <c r="LRV337" s="62"/>
      <c r="LRW337" s="325"/>
      <c r="LRX337" s="325"/>
      <c r="LRY337" s="325"/>
      <c r="LRZ337" s="325"/>
      <c r="LSA337" s="325"/>
      <c r="LSB337" s="325"/>
      <c r="LSC337" s="325"/>
      <c r="LSD337" s="325"/>
      <c r="LSE337" s="325"/>
      <c r="LSF337" s="325"/>
      <c r="LSG337" s="325"/>
      <c r="LSH337" s="325"/>
      <c r="LSI337" s="325"/>
      <c r="LSJ337" s="325"/>
      <c r="LSK337" s="325"/>
      <c r="LSL337" s="325"/>
      <c r="LSM337" s="325"/>
      <c r="LSN337" s="324"/>
      <c r="LSO337" s="62"/>
      <c r="LSP337" s="62"/>
      <c r="LSQ337" s="62"/>
      <c r="LSR337" s="62"/>
      <c r="LSS337" s="62"/>
      <c r="LST337" s="62"/>
      <c r="LSU337" s="62"/>
      <c r="LSV337" s="62"/>
      <c r="LSW337" s="62"/>
      <c r="LSX337" s="62"/>
      <c r="LSY337" s="325"/>
      <c r="LSZ337" s="325"/>
      <c r="LTA337" s="325"/>
      <c r="LTB337" s="325"/>
      <c r="LTC337" s="62"/>
      <c r="LTD337" s="325"/>
      <c r="LTE337" s="325"/>
      <c r="LTF337" s="325"/>
      <c r="LTG337" s="325"/>
      <c r="LTH337" s="62"/>
      <c r="LTI337" s="325"/>
      <c r="LTJ337" s="325"/>
      <c r="LTK337" s="325"/>
      <c r="LTL337" s="325"/>
      <c r="LTM337" s="325"/>
      <c r="LTN337" s="325"/>
      <c r="LTO337" s="325"/>
      <c r="LTP337" s="325"/>
      <c r="LTQ337" s="325"/>
      <c r="LTR337" s="325"/>
      <c r="LTS337" s="325"/>
      <c r="LTT337" s="325"/>
      <c r="LTU337" s="325"/>
      <c r="LTV337" s="325"/>
      <c r="LTW337" s="325"/>
      <c r="LTX337" s="325"/>
      <c r="LTY337" s="325"/>
      <c r="LTZ337" s="324"/>
      <c r="LUA337" s="62"/>
      <c r="LUB337" s="62"/>
      <c r="LUC337" s="62"/>
      <c r="LUD337" s="62"/>
      <c r="LUE337" s="62"/>
      <c r="LUF337" s="62"/>
      <c r="LUG337" s="62"/>
      <c r="LUH337" s="62"/>
      <c r="LUI337" s="62"/>
      <c r="LUJ337" s="62"/>
      <c r="LUK337" s="325"/>
      <c r="LUL337" s="325"/>
      <c r="LUM337" s="325"/>
      <c r="LUN337" s="325"/>
      <c r="LUO337" s="62"/>
      <c r="LUP337" s="325"/>
      <c r="LUQ337" s="325"/>
      <c r="LUR337" s="325"/>
      <c r="LUS337" s="325"/>
      <c r="LUT337" s="62"/>
      <c r="LUU337" s="325"/>
      <c r="LUV337" s="325"/>
      <c r="LUW337" s="325"/>
      <c r="LUX337" s="325"/>
      <c r="LUY337" s="325"/>
      <c r="LUZ337" s="325"/>
      <c r="LVA337" s="325"/>
      <c r="LVB337" s="325"/>
      <c r="LVC337" s="325"/>
      <c r="LVD337" s="325"/>
      <c r="LVE337" s="325"/>
      <c r="LVF337" s="325"/>
      <c r="LVG337" s="325"/>
      <c r="LVH337" s="325"/>
      <c r="LVI337" s="325"/>
      <c r="LVJ337" s="325"/>
      <c r="LVK337" s="325"/>
      <c r="LVL337" s="324"/>
      <c r="LVM337" s="62"/>
      <c r="LVN337" s="62"/>
      <c r="LVO337" s="62"/>
      <c r="LVP337" s="62"/>
      <c r="LVQ337" s="62"/>
      <c r="LVR337" s="62"/>
      <c r="LVS337" s="62"/>
      <c r="LVT337" s="62"/>
      <c r="LVU337" s="62"/>
      <c r="LVV337" s="62"/>
      <c r="LVW337" s="325"/>
      <c r="LVX337" s="325"/>
      <c r="LVY337" s="325"/>
      <c r="LVZ337" s="325"/>
      <c r="LWA337" s="62"/>
      <c r="LWB337" s="325"/>
      <c r="LWC337" s="325"/>
      <c r="LWD337" s="325"/>
      <c r="LWE337" s="325"/>
      <c r="LWF337" s="62"/>
      <c r="LWG337" s="325"/>
      <c r="LWH337" s="325"/>
      <c r="LWI337" s="325"/>
      <c r="LWJ337" s="325"/>
      <c r="LWK337" s="325"/>
      <c r="LWL337" s="325"/>
      <c r="LWM337" s="325"/>
      <c r="LWN337" s="325"/>
      <c r="LWO337" s="325"/>
      <c r="LWP337" s="325"/>
      <c r="LWQ337" s="325"/>
      <c r="LWR337" s="325"/>
      <c r="LWS337" s="325"/>
      <c r="LWT337" s="325"/>
      <c r="LWU337" s="325"/>
      <c r="LWV337" s="325"/>
      <c r="LWW337" s="325"/>
      <c r="LWX337" s="324"/>
      <c r="LWY337" s="62"/>
      <c r="LWZ337" s="62"/>
      <c r="LXA337" s="62"/>
      <c r="LXB337" s="62"/>
      <c r="LXC337" s="62"/>
      <c r="LXD337" s="62"/>
      <c r="LXE337" s="62"/>
      <c r="LXF337" s="62"/>
      <c r="LXG337" s="62"/>
      <c r="LXH337" s="62"/>
      <c r="LXI337" s="325"/>
      <c r="LXJ337" s="325"/>
      <c r="LXK337" s="325"/>
      <c r="LXL337" s="325"/>
      <c r="LXM337" s="62"/>
      <c r="LXN337" s="325"/>
      <c r="LXO337" s="325"/>
      <c r="LXP337" s="325"/>
      <c r="LXQ337" s="325"/>
      <c r="LXR337" s="62"/>
      <c r="LXS337" s="325"/>
      <c r="LXT337" s="325"/>
      <c r="LXU337" s="325"/>
      <c r="LXV337" s="325"/>
      <c r="LXW337" s="325"/>
      <c r="LXX337" s="325"/>
      <c r="LXY337" s="325"/>
      <c r="LXZ337" s="325"/>
      <c r="LYA337" s="325"/>
      <c r="LYB337" s="325"/>
      <c r="LYC337" s="325"/>
      <c r="LYD337" s="325"/>
      <c r="LYE337" s="325"/>
      <c r="LYF337" s="325"/>
      <c r="LYG337" s="325"/>
      <c r="LYH337" s="325"/>
      <c r="LYI337" s="325"/>
      <c r="LYJ337" s="324"/>
      <c r="LYK337" s="62"/>
      <c r="LYL337" s="62"/>
      <c r="LYM337" s="62"/>
      <c r="LYN337" s="62"/>
      <c r="LYO337" s="62"/>
      <c r="LYP337" s="62"/>
      <c r="LYQ337" s="62"/>
      <c r="LYR337" s="62"/>
      <c r="LYS337" s="62"/>
      <c r="LYT337" s="62"/>
      <c r="LYU337" s="325"/>
      <c r="LYV337" s="325"/>
      <c r="LYW337" s="325"/>
      <c r="LYX337" s="325"/>
      <c r="LYY337" s="62"/>
      <c r="LYZ337" s="325"/>
      <c r="LZA337" s="325"/>
      <c r="LZB337" s="325"/>
      <c r="LZC337" s="325"/>
      <c r="LZD337" s="62"/>
      <c r="LZE337" s="325"/>
      <c r="LZF337" s="325"/>
      <c r="LZG337" s="325"/>
      <c r="LZH337" s="325"/>
      <c r="LZI337" s="325"/>
      <c r="LZJ337" s="325"/>
      <c r="LZK337" s="325"/>
      <c r="LZL337" s="325"/>
      <c r="LZM337" s="325"/>
      <c r="LZN337" s="325"/>
      <c r="LZO337" s="325"/>
      <c r="LZP337" s="325"/>
      <c r="LZQ337" s="325"/>
      <c r="LZR337" s="325"/>
      <c r="LZS337" s="325"/>
      <c r="LZT337" s="325"/>
      <c r="LZU337" s="325"/>
      <c r="LZV337" s="324"/>
      <c r="LZW337" s="62"/>
      <c r="LZX337" s="62"/>
      <c r="LZY337" s="62"/>
      <c r="LZZ337" s="62"/>
      <c r="MAA337" s="62"/>
      <c r="MAB337" s="62"/>
      <c r="MAC337" s="62"/>
      <c r="MAD337" s="62"/>
      <c r="MAE337" s="62"/>
      <c r="MAF337" s="62"/>
      <c r="MAG337" s="325"/>
      <c r="MAH337" s="325"/>
      <c r="MAI337" s="325"/>
      <c r="MAJ337" s="325"/>
      <c r="MAK337" s="62"/>
      <c r="MAL337" s="325"/>
      <c r="MAM337" s="325"/>
      <c r="MAN337" s="325"/>
      <c r="MAO337" s="325"/>
      <c r="MAP337" s="62"/>
      <c r="MAQ337" s="325"/>
      <c r="MAR337" s="325"/>
      <c r="MAS337" s="325"/>
      <c r="MAT337" s="325"/>
      <c r="MAU337" s="325"/>
      <c r="MAV337" s="325"/>
      <c r="MAW337" s="325"/>
      <c r="MAX337" s="325"/>
      <c r="MAY337" s="325"/>
      <c r="MAZ337" s="325"/>
      <c r="MBA337" s="325"/>
      <c r="MBB337" s="325"/>
      <c r="MBC337" s="325"/>
      <c r="MBD337" s="325"/>
      <c r="MBE337" s="325"/>
      <c r="MBF337" s="325"/>
      <c r="MBG337" s="325"/>
      <c r="MBH337" s="324"/>
      <c r="MBI337" s="62"/>
      <c r="MBJ337" s="62"/>
      <c r="MBK337" s="62"/>
      <c r="MBL337" s="62"/>
      <c r="MBM337" s="62"/>
      <c r="MBN337" s="62"/>
      <c r="MBO337" s="62"/>
      <c r="MBP337" s="62"/>
      <c r="MBQ337" s="62"/>
      <c r="MBR337" s="62"/>
      <c r="MBS337" s="325"/>
      <c r="MBT337" s="325"/>
      <c r="MBU337" s="325"/>
      <c r="MBV337" s="325"/>
      <c r="MBW337" s="62"/>
      <c r="MBX337" s="325"/>
      <c r="MBY337" s="325"/>
      <c r="MBZ337" s="325"/>
      <c r="MCA337" s="325"/>
      <c r="MCB337" s="62"/>
      <c r="MCC337" s="325"/>
      <c r="MCD337" s="325"/>
      <c r="MCE337" s="325"/>
      <c r="MCF337" s="325"/>
      <c r="MCG337" s="325"/>
      <c r="MCH337" s="325"/>
      <c r="MCI337" s="325"/>
      <c r="MCJ337" s="325"/>
      <c r="MCK337" s="325"/>
      <c r="MCL337" s="325"/>
      <c r="MCM337" s="325"/>
      <c r="MCN337" s="325"/>
      <c r="MCO337" s="325"/>
      <c r="MCP337" s="325"/>
      <c r="MCQ337" s="325"/>
      <c r="MCR337" s="325"/>
      <c r="MCS337" s="325"/>
      <c r="MCT337" s="324"/>
      <c r="MCU337" s="62"/>
      <c r="MCV337" s="62"/>
      <c r="MCW337" s="62"/>
      <c r="MCX337" s="62"/>
      <c r="MCY337" s="62"/>
      <c r="MCZ337" s="62"/>
      <c r="MDA337" s="62"/>
      <c r="MDB337" s="62"/>
      <c r="MDC337" s="62"/>
      <c r="MDD337" s="62"/>
      <c r="MDE337" s="325"/>
      <c r="MDF337" s="325"/>
      <c r="MDG337" s="325"/>
      <c r="MDH337" s="325"/>
      <c r="MDI337" s="62"/>
      <c r="MDJ337" s="325"/>
      <c r="MDK337" s="325"/>
      <c r="MDL337" s="325"/>
      <c r="MDM337" s="325"/>
      <c r="MDN337" s="62"/>
      <c r="MDO337" s="325"/>
      <c r="MDP337" s="325"/>
      <c r="MDQ337" s="325"/>
      <c r="MDR337" s="325"/>
      <c r="MDS337" s="325"/>
      <c r="MDT337" s="325"/>
      <c r="MDU337" s="325"/>
      <c r="MDV337" s="325"/>
      <c r="MDW337" s="325"/>
      <c r="MDX337" s="325"/>
      <c r="MDY337" s="325"/>
      <c r="MDZ337" s="325"/>
      <c r="MEA337" s="325"/>
      <c r="MEB337" s="325"/>
      <c r="MEC337" s="325"/>
      <c r="MED337" s="325"/>
      <c r="MEE337" s="325"/>
      <c r="MEF337" s="324"/>
      <c r="MEG337" s="62"/>
      <c r="MEH337" s="62"/>
      <c r="MEI337" s="62"/>
      <c r="MEJ337" s="62"/>
      <c r="MEK337" s="62"/>
      <c r="MEL337" s="62"/>
      <c r="MEM337" s="62"/>
      <c r="MEN337" s="62"/>
      <c r="MEO337" s="62"/>
      <c r="MEP337" s="62"/>
      <c r="MEQ337" s="325"/>
      <c r="MER337" s="325"/>
      <c r="MES337" s="325"/>
      <c r="MET337" s="325"/>
      <c r="MEU337" s="62"/>
      <c r="MEV337" s="325"/>
      <c r="MEW337" s="325"/>
      <c r="MEX337" s="325"/>
      <c r="MEY337" s="325"/>
      <c r="MEZ337" s="62"/>
      <c r="MFA337" s="325"/>
      <c r="MFB337" s="325"/>
      <c r="MFC337" s="325"/>
      <c r="MFD337" s="325"/>
      <c r="MFE337" s="325"/>
      <c r="MFF337" s="325"/>
      <c r="MFG337" s="325"/>
      <c r="MFH337" s="325"/>
      <c r="MFI337" s="325"/>
      <c r="MFJ337" s="325"/>
      <c r="MFK337" s="325"/>
      <c r="MFL337" s="325"/>
      <c r="MFM337" s="325"/>
      <c r="MFN337" s="325"/>
      <c r="MFO337" s="325"/>
      <c r="MFP337" s="325"/>
      <c r="MFQ337" s="325"/>
      <c r="MFR337" s="324"/>
      <c r="MFS337" s="62"/>
      <c r="MFT337" s="62"/>
      <c r="MFU337" s="62"/>
      <c r="MFV337" s="62"/>
      <c r="MFW337" s="62"/>
      <c r="MFX337" s="62"/>
      <c r="MFY337" s="62"/>
      <c r="MFZ337" s="62"/>
      <c r="MGA337" s="62"/>
      <c r="MGB337" s="62"/>
      <c r="MGC337" s="325"/>
      <c r="MGD337" s="325"/>
      <c r="MGE337" s="325"/>
      <c r="MGF337" s="325"/>
      <c r="MGG337" s="62"/>
      <c r="MGH337" s="325"/>
      <c r="MGI337" s="325"/>
      <c r="MGJ337" s="325"/>
      <c r="MGK337" s="325"/>
      <c r="MGL337" s="62"/>
      <c r="MGM337" s="325"/>
      <c r="MGN337" s="325"/>
      <c r="MGO337" s="325"/>
      <c r="MGP337" s="325"/>
      <c r="MGQ337" s="325"/>
      <c r="MGR337" s="325"/>
      <c r="MGS337" s="325"/>
      <c r="MGT337" s="325"/>
      <c r="MGU337" s="325"/>
      <c r="MGV337" s="325"/>
      <c r="MGW337" s="325"/>
      <c r="MGX337" s="325"/>
      <c r="MGY337" s="325"/>
      <c r="MGZ337" s="325"/>
      <c r="MHA337" s="325"/>
      <c r="MHB337" s="325"/>
      <c r="MHC337" s="325"/>
      <c r="MHD337" s="324"/>
      <c r="MHE337" s="62"/>
      <c r="MHF337" s="62"/>
      <c r="MHG337" s="62"/>
      <c r="MHH337" s="62"/>
      <c r="MHI337" s="62"/>
      <c r="MHJ337" s="62"/>
      <c r="MHK337" s="62"/>
      <c r="MHL337" s="62"/>
      <c r="MHM337" s="62"/>
      <c r="MHN337" s="62"/>
      <c r="MHO337" s="325"/>
      <c r="MHP337" s="325"/>
      <c r="MHQ337" s="325"/>
      <c r="MHR337" s="325"/>
      <c r="MHS337" s="62"/>
      <c r="MHT337" s="325"/>
      <c r="MHU337" s="325"/>
      <c r="MHV337" s="325"/>
      <c r="MHW337" s="325"/>
      <c r="MHX337" s="62"/>
      <c r="MHY337" s="325"/>
      <c r="MHZ337" s="325"/>
      <c r="MIA337" s="325"/>
      <c r="MIB337" s="325"/>
      <c r="MIC337" s="325"/>
      <c r="MID337" s="325"/>
      <c r="MIE337" s="325"/>
      <c r="MIF337" s="325"/>
      <c r="MIG337" s="325"/>
      <c r="MIH337" s="325"/>
      <c r="MII337" s="325"/>
      <c r="MIJ337" s="325"/>
      <c r="MIK337" s="325"/>
      <c r="MIL337" s="325"/>
      <c r="MIM337" s="325"/>
      <c r="MIN337" s="325"/>
      <c r="MIO337" s="325"/>
      <c r="MIP337" s="324"/>
      <c r="MIQ337" s="62"/>
      <c r="MIR337" s="62"/>
      <c r="MIS337" s="62"/>
      <c r="MIT337" s="62"/>
      <c r="MIU337" s="62"/>
      <c r="MIV337" s="62"/>
      <c r="MIW337" s="62"/>
      <c r="MIX337" s="62"/>
      <c r="MIY337" s="62"/>
      <c r="MIZ337" s="62"/>
      <c r="MJA337" s="325"/>
      <c r="MJB337" s="325"/>
      <c r="MJC337" s="325"/>
      <c r="MJD337" s="325"/>
      <c r="MJE337" s="62"/>
      <c r="MJF337" s="325"/>
      <c r="MJG337" s="325"/>
      <c r="MJH337" s="325"/>
      <c r="MJI337" s="325"/>
      <c r="MJJ337" s="62"/>
      <c r="MJK337" s="325"/>
      <c r="MJL337" s="325"/>
      <c r="MJM337" s="325"/>
      <c r="MJN337" s="325"/>
      <c r="MJO337" s="325"/>
      <c r="MJP337" s="325"/>
      <c r="MJQ337" s="325"/>
      <c r="MJR337" s="325"/>
      <c r="MJS337" s="325"/>
      <c r="MJT337" s="325"/>
      <c r="MJU337" s="325"/>
      <c r="MJV337" s="325"/>
      <c r="MJW337" s="325"/>
      <c r="MJX337" s="325"/>
      <c r="MJY337" s="325"/>
      <c r="MJZ337" s="325"/>
      <c r="MKA337" s="325"/>
      <c r="MKB337" s="324"/>
      <c r="MKC337" s="62"/>
      <c r="MKD337" s="62"/>
      <c r="MKE337" s="62"/>
      <c r="MKF337" s="62"/>
      <c r="MKG337" s="62"/>
      <c r="MKH337" s="62"/>
      <c r="MKI337" s="62"/>
      <c r="MKJ337" s="62"/>
      <c r="MKK337" s="62"/>
      <c r="MKL337" s="62"/>
      <c r="MKM337" s="325"/>
      <c r="MKN337" s="325"/>
      <c r="MKO337" s="325"/>
      <c r="MKP337" s="325"/>
      <c r="MKQ337" s="62"/>
      <c r="MKR337" s="325"/>
      <c r="MKS337" s="325"/>
      <c r="MKT337" s="325"/>
      <c r="MKU337" s="325"/>
      <c r="MKV337" s="62"/>
      <c r="MKW337" s="325"/>
      <c r="MKX337" s="325"/>
      <c r="MKY337" s="325"/>
      <c r="MKZ337" s="325"/>
      <c r="MLA337" s="325"/>
      <c r="MLB337" s="325"/>
      <c r="MLC337" s="325"/>
      <c r="MLD337" s="325"/>
      <c r="MLE337" s="325"/>
      <c r="MLF337" s="325"/>
      <c r="MLG337" s="325"/>
      <c r="MLH337" s="325"/>
      <c r="MLI337" s="325"/>
      <c r="MLJ337" s="325"/>
      <c r="MLK337" s="325"/>
      <c r="MLL337" s="325"/>
      <c r="MLM337" s="325"/>
      <c r="MLN337" s="324"/>
      <c r="MLO337" s="62"/>
      <c r="MLP337" s="62"/>
      <c r="MLQ337" s="62"/>
      <c r="MLR337" s="62"/>
      <c r="MLS337" s="62"/>
      <c r="MLT337" s="62"/>
      <c r="MLU337" s="62"/>
      <c r="MLV337" s="62"/>
      <c r="MLW337" s="62"/>
      <c r="MLX337" s="62"/>
      <c r="MLY337" s="325"/>
      <c r="MLZ337" s="325"/>
      <c r="MMA337" s="325"/>
      <c r="MMB337" s="325"/>
      <c r="MMC337" s="62"/>
      <c r="MMD337" s="325"/>
      <c r="MME337" s="325"/>
      <c r="MMF337" s="325"/>
      <c r="MMG337" s="325"/>
      <c r="MMH337" s="62"/>
      <c r="MMI337" s="325"/>
      <c r="MMJ337" s="325"/>
      <c r="MMK337" s="325"/>
      <c r="MML337" s="325"/>
      <c r="MMM337" s="325"/>
      <c r="MMN337" s="325"/>
      <c r="MMO337" s="325"/>
      <c r="MMP337" s="325"/>
      <c r="MMQ337" s="325"/>
      <c r="MMR337" s="325"/>
      <c r="MMS337" s="325"/>
      <c r="MMT337" s="325"/>
      <c r="MMU337" s="325"/>
      <c r="MMV337" s="325"/>
      <c r="MMW337" s="325"/>
      <c r="MMX337" s="325"/>
      <c r="MMY337" s="325"/>
      <c r="MMZ337" s="324"/>
      <c r="MNA337" s="62"/>
      <c r="MNB337" s="62"/>
      <c r="MNC337" s="62"/>
      <c r="MND337" s="62"/>
      <c r="MNE337" s="62"/>
      <c r="MNF337" s="62"/>
      <c r="MNG337" s="62"/>
      <c r="MNH337" s="62"/>
      <c r="MNI337" s="62"/>
      <c r="MNJ337" s="62"/>
      <c r="MNK337" s="325"/>
      <c r="MNL337" s="325"/>
      <c r="MNM337" s="325"/>
      <c r="MNN337" s="325"/>
      <c r="MNO337" s="62"/>
      <c r="MNP337" s="325"/>
      <c r="MNQ337" s="325"/>
      <c r="MNR337" s="325"/>
      <c r="MNS337" s="325"/>
      <c r="MNT337" s="62"/>
      <c r="MNU337" s="325"/>
      <c r="MNV337" s="325"/>
      <c r="MNW337" s="325"/>
      <c r="MNX337" s="325"/>
      <c r="MNY337" s="325"/>
      <c r="MNZ337" s="325"/>
      <c r="MOA337" s="325"/>
      <c r="MOB337" s="325"/>
      <c r="MOC337" s="325"/>
      <c r="MOD337" s="325"/>
      <c r="MOE337" s="325"/>
      <c r="MOF337" s="325"/>
      <c r="MOG337" s="325"/>
      <c r="MOH337" s="325"/>
      <c r="MOI337" s="325"/>
      <c r="MOJ337" s="325"/>
      <c r="MOK337" s="325"/>
      <c r="MOL337" s="324"/>
      <c r="MOM337" s="62"/>
      <c r="MON337" s="62"/>
      <c r="MOO337" s="62"/>
      <c r="MOP337" s="62"/>
      <c r="MOQ337" s="62"/>
      <c r="MOR337" s="62"/>
      <c r="MOS337" s="62"/>
      <c r="MOT337" s="62"/>
      <c r="MOU337" s="62"/>
      <c r="MOV337" s="62"/>
      <c r="MOW337" s="325"/>
      <c r="MOX337" s="325"/>
      <c r="MOY337" s="325"/>
      <c r="MOZ337" s="325"/>
      <c r="MPA337" s="62"/>
      <c r="MPB337" s="325"/>
      <c r="MPC337" s="325"/>
      <c r="MPD337" s="325"/>
      <c r="MPE337" s="325"/>
      <c r="MPF337" s="62"/>
      <c r="MPG337" s="325"/>
      <c r="MPH337" s="325"/>
      <c r="MPI337" s="325"/>
      <c r="MPJ337" s="325"/>
      <c r="MPK337" s="325"/>
      <c r="MPL337" s="325"/>
      <c r="MPM337" s="325"/>
      <c r="MPN337" s="325"/>
      <c r="MPO337" s="325"/>
      <c r="MPP337" s="325"/>
      <c r="MPQ337" s="325"/>
      <c r="MPR337" s="325"/>
      <c r="MPS337" s="325"/>
      <c r="MPT337" s="325"/>
      <c r="MPU337" s="325"/>
      <c r="MPV337" s="325"/>
      <c r="MPW337" s="325"/>
      <c r="MPX337" s="324"/>
      <c r="MPY337" s="62"/>
      <c r="MPZ337" s="62"/>
      <c r="MQA337" s="62"/>
      <c r="MQB337" s="62"/>
      <c r="MQC337" s="62"/>
      <c r="MQD337" s="62"/>
      <c r="MQE337" s="62"/>
      <c r="MQF337" s="62"/>
      <c r="MQG337" s="62"/>
      <c r="MQH337" s="62"/>
      <c r="MQI337" s="325"/>
      <c r="MQJ337" s="325"/>
      <c r="MQK337" s="325"/>
      <c r="MQL337" s="325"/>
      <c r="MQM337" s="62"/>
      <c r="MQN337" s="325"/>
      <c r="MQO337" s="325"/>
      <c r="MQP337" s="325"/>
      <c r="MQQ337" s="325"/>
      <c r="MQR337" s="62"/>
      <c r="MQS337" s="325"/>
      <c r="MQT337" s="325"/>
      <c r="MQU337" s="325"/>
      <c r="MQV337" s="325"/>
      <c r="MQW337" s="325"/>
      <c r="MQX337" s="325"/>
      <c r="MQY337" s="325"/>
      <c r="MQZ337" s="325"/>
      <c r="MRA337" s="325"/>
      <c r="MRB337" s="325"/>
      <c r="MRC337" s="325"/>
      <c r="MRD337" s="325"/>
      <c r="MRE337" s="325"/>
      <c r="MRF337" s="325"/>
      <c r="MRG337" s="325"/>
      <c r="MRH337" s="325"/>
      <c r="MRI337" s="325"/>
      <c r="MRJ337" s="324"/>
      <c r="MRK337" s="62"/>
      <c r="MRL337" s="62"/>
      <c r="MRM337" s="62"/>
      <c r="MRN337" s="62"/>
      <c r="MRO337" s="62"/>
      <c r="MRP337" s="62"/>
      <c r="MRQ337" s="62"/>
      <c r="MRR337" s="62"/>
      <c r="MRS337" s="62"/>
      <c r="MRT337" s="62"/>
      <c r="MRU337" s="325"/>
      <c r="MRV337" s="325"/>
      <c r="MRW337" s="325"/>
      <c r="MRX337" s="325"/>
      <c r="MRY337" s="62"/>
      <c r="MRZ337" s="325"/>
      <c r="MSA337" s="325"/>
      <c r="MSB337" s="325"/>
      <c r="MSC337" s="325"/>
      <c r="MSD337" s="62"/>
      <c r="MSE337" s="325"/>
      <c r="MSF337" s="325"/>
      <c r="MSG337" s="325"/>
      <c r="MSH337" s="325"/>
      <c r="MSI337" s="325"/>
      <c r="MSJ337" s="325"/>
      <c r="MSK337" s="325"/>
      <c r="MSL337" s="325"/>
      <c r="MSM337" s="325"/>
      <c r="MSN337" s="325"/>
      <c r="MSO337" s="325"/>
      <c r="MSP337" s="325"/>
      <c r="MSQ337" s="325"/>
      <c r="MSR337" s="325"/>
      <c r="MSS337" s="325"/>
      <c r="MST337" s="325"/>
      <c r="MSU337" s="325"/>
      <c r="MSV337" s="324"/>
      <c r="MSW337" s="62"/>
      <c r="MSX337" s="62"/>
      <c r="MSY337" s="62"/>
      <c r="MSZ337" s="62"/>
      <c r="MTA337" s="62"/>
      <c r="MTB337" s="62"/>
      <c r="MTC337" s="62"/>
      <c r="MTD337" s="62"/>
      <c r="MTE337" s="62"/>
      <c r="MTF337" s="62"/>
      <c r="MTG337" s="325"/>
      <c r="MTH337" s="325"/>
      <c r="MTI337" s="325"/>
      <c r="MTJ337" s="325"/>
      <c r="MTK337" s="62"/>
      <c r="MTL337" s="325"/>
      <c r="MTM337" s="325"/>
      <c r="MTN337" s="325"/>
      <c r="MTO337" s="325"/>
      <c r="MTP337" s="62"/>
      <c r="MTQ337" s="325"/>
      <c r="MTR337" s="325"/>
      <c r="MTS337" s="325"/>
      <c r="MTT337" s="325"/>
      <c r="MTU337" s="325"/>
      <c r="MTV337" s="325"/>
      <c r="MTW337" s="325"/>
      <c r="MTX337" s="325"/>
      <c r="MTY337" s="325"/>
      <c r="MTZ337" s="325"/>
      <c r="MUA337" s="325"/>
      <c r="MUB337" s="325"/>
      <c r="MUC337" s="325"/>
      <c r="MUD337" s="325"/>
      <c r="MUE337" s="325"/>
      <c r="MUF337" s="325"/>
      <c r="MUG337" s="325"/>
      <c r="MUH337" s="324"/>
      <c r="MUI337" s="62"/>
      <c r="MUJ337" s="62"/>
      <c r="MUK337" s="62"/>
      <c r="MUL337" s="62"/>
      <c r="MUM337" s="62"/>
      <c r="MUN337" s="62"/>
      <c r="MUO337" s="62"/>
      <c r="MUP337" s="62"/>
      <c r="MUQ337" s="62"/>
      <c r="MUR337" s="62"/>
      <c r="MUS337" s="325"/>
      <c r="MUT337" s="325"/>
      <c r="MUU337" s="325"/>
      <c r="MUV337" s="325"/>
      <c r="MUW337" s="62"/>
      <c r="MUX337" s="325"/>
      <c r="MUY337" s="325"/>
      <c r="MUZ337" s="325"/>
      <c r="MVA337" s="325"/>
      <c r="MVB337" s="62"/>
      <c r="MVC337" s="325"/>
      <c r="MVD337" s="325"/>
      <c r="MVE337" s="325"/>
      <c r="MVF337" s="325"/>
      <c r="MVG337" s="325"/>
      <c r="MVH337" s="325"/>
      <c r="MVI337" s="325"/>
      <c r="MVJ337" s="325"/>
      <c r="MVK337" s="325"/>
      <c r="MVL337" s="325"/>
      <c r="MVM337" s="325"/>
      <c r="MVN337" s="325"/>
      <c r="MVO337" s="325"/>
      <c r="MVP337" s="325"/>
      <c r="MVQ337" s="325"/>
      <c r="MVR337" s="325"/>
      <c r="MVS337" s="325"/>
      <c r="MVT337" s="324"/>
      <c r="MVU337" s="62"/>
      <c r="MVV337" s="62"/>
      <c r="MVW337" s="62"/>
      <c r="MVX337" s="62"/>
      <c r="MVY337" s="62"/>
      <c r="MVZ337" s="62"/>
      <c r="MWA337" s="62"/>
      <c r="MWB337" s="62"/>
      <c r="MWC337" s="62"/>
      <c r="MWD337" s="62"/>
      <c r="MWE337" s="325"/>
      <c r="MWF337" s="325"/>
      <c r="MWG337" s="325"/>
      <c r="MWH337" s="325"/>
      <c r="MWI337" s="62"/>
      <c r="MWJ337" s="325"/>
      <c r="MWK337" s="325"/>
      <c r="MWL337" s="325"/>
      <c r="MWM337" s="325"/>
      <c r="MWN337" s="62"/>
      <c r="MWO337" s="325"/>
      <c r="MWP337" s="325"/>
      <c r="MWQ337" s="325"/>
      <c r="MWR337" s="325"/>
      <c r="MWS337" s="325"/>
      <c r="MWT337" s="325"/>
      <c r="MWU337" s="325"/>
      <c r="MWV337" s="325"/>
      <c r="MWW337" s="325"/>
      <c r="MWX337" s="325"/>
      <c r="MWY337" s="325"/>
      <c r="MWZ337" s="325"/>
      <c r="MXA337" s="325"/>
      <c r="MXB337" s="325"/>
      <c r="MXC337" s="325"/>
      <c r="MXD337" s="325"/>
      <c r="MXE337" s="325"/>
      <c r="MXF337" s="324"/>
      <c r="MXG337" s="62"/>
      <c r="MXH337" s="62"/>
      <c r="MXI337" s="62"/>
      <c r="MXJ337" s="62"/>
      <c r="MXK337" s="62"/>
      <c r="MXL337" s="62"/>
      <c r="MXM337" s="62"/>
      <c r="MXN337" s="62"/>
      <c r="MXO337" s="62"/>
      <c r="MXP337" s="62"/>
      <c r="MXQ337" s="325"/>
      <c r="MXR337" s="325"/>
      <c r="MXS337" s="325"/>
      <c r="MXT337" s="325"/>
      <c r="MXU337" s="62"/>
      <c r="MXV337" s="325"/>
      <c r="MXW337" s="325"/>
      <c r="MXX337" s="325"/>
      <c r="MXY337" s="325"/>
      <c r="MXZ337" s="62"/>
      <c r="MYA337" s="325"/>
      <c r="MYB337" s="325"/>
      <c r="MYC337" s="325"/>
      <c r="MYD337" s="325"/>
      <c r="MYE337" s="325"/>
      <c r="MYF337" s="325"/>
      <c r="MYG337" s="325"/>
      <c r="MYH337" s="325"/>
      <c r="MYI337" s="325"/>
      <c r="MYJ337" s="325"/>
      <c r="MYK337" s="325"/>
      <c r="MYL337" s="325"/>
      <c r="MYM337" s="325"/>
      <c r="MYN337" s="325"/>
      <c r="MYO337" s="325"/>
      <c r="MYP337" s="325"/>
      <c r="MYQ337" s="325"/>
      <c r="MYR337" s="324"/>
      <c r="MYS337" s="62"/>
      <c r="MYT337" s="62"/>
      <c r="MYU337" s="62"/>
      <c r="MYV337" s="62"/>
      <c r="MYW337" s="62"/>
      <c r="MYX337" s="62"/>
      <c r="MYY337" s="62"/>
      <c r="MYZ337" s="62"/>
      <c r="MZA337" s="62"/>
      <c r="MZB337" s="62"/>
      <c r="MZC337" s="325"/>
      <c r="MZD337" s="325"/>
      <c r="MZE337" s="325"/>
      <c r="MZF337" s="325"/>
      <c r="MZG337" s="62"/>
      <c r="MZH337" s="325"/>
      <c r="MZI337" s="325"/>
      <c r="MZJ337" s="325"/>
      <c r="MZK337" s="325"/>
      <c r="MZL337" s="62"/>
      <c r="MZM337" s="325"/>
      <c r="MZN337" s="325"/>
      <c r="MZO337" s="325"/>
      <c r="MZP337" s="325"/>
      <c r="MZQ337" s="325"/>
      <c r="MZR337" s="325"/>
      <c r="MZS337" s="325"/>
      <c r="MZT337" s="325"/>
      <c r="MZU337" s="325"/>
      <c r="MZV337" s="325"/>
      <c r="MZW337" s="325"/>
      <c r="MZX337" s="325"/>
      <c r="MZY337" s="325"/>
      <c r="MZZ337" s="325"/>
      <c r="NAA337" s="325"/>
      <c r="NAB337" s="325"/>
      <c r="NAC337" s="325"/>
      <c r="NAD337" s="324"/>
      <c r="NAE337" s="62"/>
      <c r="NAF337" s="62"/>
      <c r="NAG337" s="62"/>
      <c r="NAH337" s="62"/>
      <c r="NAI337" s="62"/>
      <c r="NAJ337" s="62"/>
      <c r="NAK337" s="62"/>
      <c r="NAL337" s="62"/>
      <c r="NAM337" s="62"/>
      <c r="NAN337" s="62"/>
      <c r="NAO337" s="325"/>
      <c r="NAP337" s="325"/>
      <c r="NAQ337" s="325"/>
      <c r="NAR337" s="325"/>
      <c r="NAS337" s="62"/>
      <c r="NAT337" s="325"/>
      <c r="NAU337" s="325"/>
      <c r="NAV337" s="325"/>
      <c r="NAW337" s="325"/>
      <c r="NAX337" s="62"/>
      <c r="NAY337" s="325"/>
      <c r="NAZ337" s="325"/>
      <c r="NBA337" s="325"/>
      <c r="NBB337" s="325"/>
      <c r="NBC337" s="325"/>
      <c r="NBD337" s="325"/>
      <c r="NBE337" s="325"/>
      <c r="NBF337" s="325"/>
      <c r="NBG337" s="325"/>
      <c r="NBH337" s="325"/>
      <c r="NBI337" s="325"/>
      <c r="NBJ337" s="325"/>
      <c r="NBK337" s="325"/>
      <c r="NBL337" s="325"/>
      <c r="NBM337" s="325"/>
      <c r="NBN337" s="325"/>
      <c r="NBO337" s="325"/>
      <c r="NBP337" s="324"/>
      <c r="NBQ337" s="62"/>
      <c r="NBR337" s="62"/>
      <c r="NBS337" s="62"/>
      <c r="NBT337" s="62"/>
      <c r="NBU337" s="62"/>
      <c r="NBV337" s="62"/>
      <c r="NBW337" s="62"/>
      <c r="NBX337" s="62"/>
      <c r="NBY337" s="62"/>
      <c r="NBZ337" s="62"/>
      <c r="NCA337" s="325"/>
      <c r="NCB337" s="325"/>
      <c r="NCC337" s="325"/>
      <c r="NCD337" s="325"/>
      <c r="NCE337" s="62"/>
      <c r="NCF337" s="325"/>
      <c r="NCG337" s="325"/>
      <c r="NCH337" s="325"/>
      <c r="NCI337" s="325"/>
      <c r="NCJ337" s="62"/>
      <c r="NCK337" s="325"/>
      <c r="NCL337" s="325"/>
      <c r="NCM337" s="325"/>
      <c r="NCN337" s="325"/>
      <c r="NCO337" s="325"/>
      <c r="NCP337" s="325"/>
      <c r="NCQ337" s="325"/>
      <c r="NCR337" s="325"/>
      <c r="NCS337" s="325"/>
      <c r="NCT337" s="325"/>
      <c r="NCU337" s="325"/>
      <c r="NCV337" s="325"/>
      <c r="NCW337" s="325"/>
      <c r="NCX337" s="325"/>
      <c r="NCY337" s="325"/>
      <c r="NCZ337" s="325"/>
      <c r="NDA337" s="325"/>
      <c r="NDB337" s="324"/>
      <c r="NDC337" s="62"/>
      <c r="NDD337" s="62"/>
      <c r="NDE337" s="62"/>
      <c r="NDF337" s="62"/>
      <c r="NDG337" s="62"/>
      <c r="NDH337" s="62"/>
      <c r="NDI337" s="62"/>
      <c r="NDJ337" s="62"/>
      <c r="NDK337" s="62"/>
      <c r="NDL337" s="62"/>
      <c r="NDM337" s="325"/>
      <c r="NDN337" s="325"/>
      <c r="NDO337" s="325"/>
      <c r="NDP337" s="325"/>
      <c r="NDQ337" s="62"/>
      <c r="NDR337" s="325"/>
      <c r="NDS337" s="325"/>
      <c r="NDT337" s="325"/>
      <c r="NDU337" s="325"/>
      <c r="NDV337" s="62"/>
      <c r="NDW337" s="325"/>
      <c r="NDX337" s="325"/>
      <c r="NDY337" s="325"/>
      <c r="NDZ337" s="325"/>
      <c r="NEA337" s="325"/>
      <c r="NEB337" s="325"/>
      <c r="NEC337" s="325"/>
      <c r="NED337" s="325"/>
      <c r="NEE337" s="325"/>
      <c r="NEF337" s="325"/>
      <c r="NEG337" s="325"/>
      <c r="NEH337" s="325"/>
      <c r="NEI337" s="325"/>
      <c r="NEJ337" s="325"/>
      <c r="NEK337" s="325"/>
      <c r="NEL337" s="325"/>
      <c r="NEM337" s="325"/>
      <c r="NEN337" s="324"/>
      <c r="NEO337" s="62"/>
      <c r="NEP337" s="62"/>
      <c r="NEQ337" s="62"/>
      <c r="NER337" s="62"/>
      <c r="NES337" s="62"/>
      <c r="NET337" s="62"/>
      <c r="NEU337" s="62"/>
      <c r="NEV337" s="62"/>
      <c r="NEW337" s="62"/>
      <c r="NEX337" s="62"/>
      <c r="NEY337" s="325"/>
      <c r="NEZ337" s="325"/>
      <c r="NFA337" s="325"/>
      <c r="NFB337" s="325"/>
      <c r="NFC337" s="62"/>
      <c r="NFD337" s="325"/>
      <c r="NFE337" s="325"/>
      <c r="NFF337" s="325"/>
      <c r="NFG337" s="325"/>
      <c r="NFH337" s="62"/>
      <c r="NFI337" s="325"/>
      <c r="NFJ337" s="325"/>
      <c r="NFK337" s="325"/>
      <c r="NFL337" s="325"/>
      <c r="NFM337" s="325"/>
      <c r="NFN337" s="325"/>
      <c r="NFO337" s="325"/>
      <c r="NFP337" s="325"/>
      <c r="NFQ337" s="325"/>
      <c r="NFR337" s="325"/>
      <c r="NFS337" s="325"/>
      <c r="NFT337" s="325"/>
      <c r="NFU337" s="325"/>
      <c r="NFV337" s="325"/>
      <c r="NFW337" s="325"/>
      <c r="NFX337" s="325"/>
      <c r="NFY337" s="325"/>
      <c r="NFZ337" s="324"/>
      <c r="NGA337" s="62"/>
      <c r="NGB337" s="62"/>
      <c r="NGC337" s="62"/>
      <c r="NGD337" s="62"/>
      <c r="NGE337" s="62"/>
      <c r="NGF337" s="62"/>
      <c r="NGG337" s="62"/>
      <c r="NGH337" s="62"/>
      <c r="NGI337" s="62"/>
      <c r="NGJ337" s="62"/>
      <c r="NGK337" s="325"/>
      <c r="NGL337" s="325"/>
      <c r="NGM337" s="325"/>
      <c r="NGN337" s="325"/>
      <c r="NGO337" s="62"/>
      <c r="NGP337" s="325"/>
      <c r="NGQ337" s="325"/>
      <c r="NGR337" s="325"/>
      <c r="NGS337" s="325"/>
      <c r="NGT337" s="62"/>
      <c r="NGU337" s="325"/>
      <c r="NGV337" s="325"/>
      <c r="NGW337" s="325"/>
      <c r="NGX337" s="325"/>
      <c r="NGY337" s="325"/>
      <c r="NGZ337" s="325"/>
      <c r="NHA337" s="325"/>
      <c r="NHB337" s="325"/>
      <c r="NHC337" s="325"/>
      <c r="NHD337" s="325"/>
      <c r="NHE337" s="325"/>
      <c r="NHF337" s="325"/>
      <c r="NHG337" s="325"/>
      <c r="NHH337" s="325"/>
      <c r="NHI337" s="325"/>
      <c r="NHJ337" s="325"/>
      <c r="NHK337" s="325"/>
      <c r="NHL337" s="324"/>
      <c r="NHM337" s="62"/>
      <c r="NHN337" s="62"/>
      <c r="NHO337" s="62"/>
      <c r="NHP337" s="62"/>
      <c r="NHQ337" s="62"/>
      <c r="NHR337" s="62"/>
      <c r="NHS337" s="62"/>
      <c r="NHT337" s="62"/>
      <c r="NHU337" s="62"/>
      <c r="NHV337" s="62"/>
      <c r="NHW337" s="325"/>
      <c r="NHX337" s="325"/>
      <c r="NHY337" s="325"/>
      <c r="NHZ337" s="325"/>
      <c r="NIA337" s="62"/>
      <c r="NIB337" s="325"/>
      <c r="NIC337" s="325"/>
      <c r="NID337" s="325"/>
      <c r="NIE337" s="325"/>
      <c r="NIF337" s="62"/>
      <c r="NIG337" s="325"/>
      <c r="NIH337" s="325"/>
      <c r="NII337" s="325"/>
      <c r="NIJ337" s="325"/>
      <c r="NIK337" s="325"/>
      <c r="NIL337" s="325"/>
      <c r="NIM337" s="325"/>
      <c r="NIN337" s="325"/>
      <c r="NIO337" s="325"/>
      <c r="NIP337" s="325"/>
      <c r="NIQ337" s="325"/>
      <c r="NIR337" s="325"/>
      <c r="NIS337" s="325"/>
      <c r="NIT337" s="325"/>
      <c r="NIU337" s="325"/>
      <c r="NIV337" s="325"/>
      <c r="NIW337" s="325"/>
      <c r="NIX337" s="324"/>
      <c r="NIY337" s="62"/>
      <c r="NIZ337" s="62"/>
      <c r="NJA337" s="62"/>
      <c r="NJB337" s="62"/>
      <c r="NJC337" s="62"/>
      <c r="NJD337" s="62"/>
      <c r="NJE337" s="62"/>
      <c r="NJF337" s="62"/>
      <c r="NJG337" s="62"/>
      <c r="NJH337" s="62"/>
      <c r="NJI337" s="325"/>
      <c r="NJJ337" s="325"/>
      <c r="NJK337" s="325"/>
      <c r="NJL337" s="325"/>
      <c r="NJM337" s="62"/>
      <c r="NJN337" s="325"/>
      <c r="NJO337" s="325"/>
      <c r="NJP337" s="325"/>
      <c r="NJQ337" s="325"/>
      <c r="NJR337" s="62"/>
      <c r="NJS337" s="325"/>
      <c r="NJT337" s="325"/>
      <c r="NJU337" s="325"/>
      <c r="NJV337" s="325"/>
      <c r="NJW337" s="325"/>
      <c r="NJX337" s="325"/>
      <c r="NJY337" s="325"/>
      <c r="NJZ337" s="325"/>
      <c r="NKA337" s="325"/>
      <c r="NKB337" s="325"/>
      <c r="NKC337" s="325"/>
      <c r="NKD337" s="325"/>
      <c r="NKE337" s="325"/>
      <c r="NKF337" s="325"/>
      <c r="NKG337" s="325"/>
      <c r="NKH337" s="325"/>
      <c r="NKI337" s="325"/>
      <c r="NKJ337" s="324"/>
      <c r="NKK337" s="62"/>
      <c r="NKL337" s="62"/>
      <c r="NKM337" s="62"/>
      <c r="NKN337" s="62"/>
      <c r="NKO337" s="62"/>
      <c r="NKP337" s="62"/>
      <c r="NKQ337" s="62"/>
      <c r="NKR337" s="62"/>
      <c r="NKS337" s="62"/>
      <c r="NKT337" s="62"/>
      <c r="NKU337" s="325"/>
      <c r="NKV337" s="325"/>
      <c r="NKW337" s="325"/>
      <c r="NKX337" s="325"/>
      <c r="NKY337" s="62"/>
      <c r="NKZ337" s="325"/>
      <c r="NLA337" s="325"/>
      <c r="NLB337" s="325"/>
      <c r="NLC337" s="325"/>
      <c r="NLD337" s="62"/>
      <c r="NLE337" s="325"/>
      <c r="NLF337" s="325"/>
      <c r="NLG337" s="325"/>
      <c r="NLH337" s="325"/>
      <c r="NLI337" s="325"/>
      <c r="NLJ337" s="325"/>
      <c r="NLK337" s="325"/>
      <c r="NLL337" s="325"/>
      <c r="NLM337" s="325"/>
      <c r="NLN337" s="325"/>
      <c r="NLO337" s="325"/>
      <c r="NLP337" s="325"/>
      <c r="NLQ337" s="325"/>
      <c r="NLR337" s="325"/>
      <c r="NLS337" s="325"/>
      <c r="NLT337" s="325"/>
      <c r="NLU337" s="325"/>
      <c r="NLV337" s="324"/>
      <c r="NLW337" s="62"/>
      <c r="NLX337" s="62"/>
      <c r="NLY337" s="62"/>
      <c r="NLZ337" s="62"/>
      <c r="NMA337" s="62"/>
      <c r="NMB337" s="62"/>
      <c r="NMC337" s="62"/>
      <c r="NMD337" s="62"/>
      <c r="NME337" s="62"/>
      <c r="NMF337" s="62"/>
      <c r="NMG337" s="325"/>
      <c r="NMH337" s="325"/>
      <c r="NMI337" s="325"/>
      <c r="NMJ337" s="325"/>
      <c r="NMK337" s="62"/>
      <c r="NML337" s="325"/>
      <c r="NMM337" s="325"/>
      <c r="NMN337" s="325"/>
      <c r="NMO337" s="325"/>
      <c r="NMP337" s="62"/>
      <c r="NMQ337" s="325"/>
      <c r="NMR337" s="325"/>
      <c r="NMS337" s="325"/>
      <c r="NMT337" s="325"/>
      <c r="NMU337" s="325"/>
      <c r="NMV337" s="325"/>
      <c r="NMW337" s="325"/>
      <c r="NMX337" s="325"/>
      <c r="NMY337" s="325"/>
      <c r="NMZ337" s="325"/>
      <c r="NNA337" s="325"/>
      <c r="NNB337" s="325"/>
      <c r="NNC337" s="325"/>
      <c r="NND337" s="325"/>
      <c r="NNE337" s="325"/>
      <c r="NNF337" s="325"/>
      <c r="NNG337" s="325"/>
      <c r="NNH337" s="324"/>
      <c r="NNI337" s="62"/>
      <c r="NNJ337" s="62"/>
      <c r="NNK337" s="62"/>
      <c r="NNL337" s="62"/>
      <c r="NNM337" s="62"/>
      <c r="NNN337" s="62"/>
      <c r="NNO337" s="62"/>
      <c r="NNP337" s="62"/>
      <c r="NNQ337" s="62"/>
      <c r="NNR337" s="62"/>
      <c r="NNS337" s="325"/>
      <c r="NNT337" s="325"/>
      <c r="NNU337" s="325"/>
      <c r="NNV337" s="325"/>
      <c r="NNW337" s="62"/>
      <c r="NNX337" s="325"/>
      <c r="NNY337" s="325"/>
      <c r="NNZ337" s="325"/>
      <c r="NOA337" s="325"/>
      <c r="NOB337" s="62"/>
      <c r="NOC337" s="325"/>
      <c r="NOD337" s="325"/>
      <c r="NOE337" s="325"/>
      <c r="NOF337" s="325"/>
      <c r="NOG337" s="325"/>
      <c r="NOH337" s="325"/>
      <c r="NOI337" s="325"/>
      <c r="NOJ337" s="325"/>
      <c r="NOK337" s="325"/>
      <c r="NOL337" s="325"/>
      <c r="NOM337" s="325"/>
      <c r="NON337" s="325"/>
      <c r="NOO337" s="325"/>
      <c r="NOP337" s="325"/>
      <c r="NOQ337" s="325"/>
      <c r="NOR337" s="325"/>
      <c r="NOS337" s="325"/>
      <c r="NOT337" s="324"/>
      <c r="NOU337" s="62"/>
      <c r="NOV337" s="62"/>
      <c r="NOW337" s="62"/>
      <c r="NOX337" s="62"/>
      <c r="NOY337" s="62"/>
      <c r="NOZ337" s="62"/>
      <c r="NPA337" s="62"/>
      <c r="NPB337" s="62"/>
      <c r="NPC337" s="62"/>
      <c r="NPD337" s="62"/>
      <c r="NPE337" s="325"/>
      <c r="NPF337" s="325"/>
      <c r="NPG337" s="325"/>
      <c r="NPH337" s="325"/>
      <c r="NPI337" s="62"/>
      <c r="NPJ337" s="325"/>
      <c r="NPK337" s="325"/>
      <c r="NPL337" s="325"/>
      <c r="NPM337" s="325"/>
      <c r="NPN337" s="62"/>
      <c r="NPO337" s="325"/>
      <c r="NPP337" s="325"/>
      <c r="NPQ337" s="325"/>
      <c r="NPR337" s="325"/>
      <c r="NPS337" s="325"/>
      <c r="NPT337" s="325"/>
      <c r="NPU337" s="325"/>
      <c r="NPV337" s="325"/>
      <c r="NPW337" s="325"/>
      <c r="NPX337" s="325"/>
      <c r="NPY337" s="325"/>
      <c r="NPZ337" s="325"/>
      <c r="NQA337" s="325"/>
      <c r="NQB337" s="325"/>
      <c r="NQC337" s="325"/>
      <c r="NQD337" s="325"/>
      <c r="NQE337" s="325"/>
      <c r="NQF337" s="324"/>
      <c r="NQG337" s="62"/>
      <c r="NQH337" s="62"/>
      <c r="NQI337" s="62"/>
      <c r="NQJ337" s="62"/>
      <c r="NQK337" s="62"/>
      <c r="NQL337" s="62"/>
      <c r="NQM337" s="62"/>
      <c r="NQN337" s="62"/>
      <c r="NQO337" s="62"/>
      <c r="NQP337" s="62"/>
      <c r="NQQ337" s="325"/>
      <c r="NQR337" s="325"/>
      <c r="NQS337" s="325"/>
      <c r="NQT337" s="325"/>
      <c r="NQU337" s="62"/>
      <c r="NQV337" s="325"/>
      <c r="NQW337" s="325"/>
      <c r="NQX337" s="325"/>
      <c r="NQY337" s="325"/>
      <c r="NQZ337" s="62"/>
      <c r="NRA337" s="325"/>
      <c r="NRB337" s="325"/>
      <c r="NRC337" s="325"/>
      <c r="NRD337" s="325"/>
      <c r="NRE337" s="325"/>
      <c r="NRF337" s="325"/>
      <c r="NRG337" s="325"/>
      <c r="NRH337" s="325"/>
      <c r="NRI337" s="325"/>
      <c r="NRJ337" s="325"/>
      <c r="NRK337" s="325"/>
      <c r="NRL337" s="325"/>
      <c r="NRM337" s="325"/>
      <c r="NRN337" s="325"/>
      <c r="NRO337" s="325"/>
      <c r="NRP337" s="325"/>
      <c r="NRQ337" s="325"/>
      <c r="NRR337" s="324"/>
      <c r="NRS337" s="62"/>
      <c r="NRT337" s="62"/>
      <c r="NRU337" s="62"/>
      <c r="NRV337" s="62"/>
      <c r="NRW337" s="62"/>
      <c r="NRX337" s="62"/>
      <c r="NRY337" s="62"/>
      <c r="NRZ337" s="62"/>
      <c r="NSA337" s="62"/>
      <c r="NSB337" s="62"/>
      <c r="NSC337" s="325"/>
      <c r="NSD337" s="325"/>
      <c r="NSE337" s="325"/>
      <c r="NSF337" s="325"/>
      <c r="NSG337" s="62"/>
      <c r="NSH337" s="325"/>
      <c r="NSI337" s="325"/>
      <c r="NSJ337" s="325"/>
      <c r="NSK337" s="325"/>
      <c r="NSL337" s="62"/>
      <c r="NSM337" s="325"/>
      <c r="NSN337" s="325"/>
      <c r="NSO337" s="325"/>
      <c r="NSP337" s="325"/>
      <c r="NSQ337" s="325"/>
      <c r="NSR337" s="325"/>
      <c r="NSS337" s="325"/>
      <c r="NST337" s="325"/>
      <c r="NSU337" s="325"/>
      <c r="NSV337" s="325"/>
      <c r="NSW337" s="325"/>
      <c r="NSX337" s="325"/>
      <c r="NSY337" s="325"/>
      <c r="NSZ337" s="325"/>
      <c r="NTA337" s="325"/>
      <c r="NTB337" s="325"/>
      <c r="NTC337" s="325"/>
      <c r="NTD337" s="324"/>
      <c r="NTE337" s="62"/>
      <c r="NTF337" s="62"/>
      <c r="NTG337" s="62"/>
      <c r="NTH337" s="62"/>
      <c r="NTI337" s="62"/>
      <c r="NTJ337" s="62"/>
      <c r="NTK337" s="62"/>
      <c r="NTL337" s="62"/>
      <c r="NTM337" s="62"/>
      <c r="NTN337" s="62"/>
      <c r="NTO337" s="325"/>
      <c r="NTP337" s="325"/>
      <c r="NTQ337" s="325"/>
      <c r="NTR337" s="325"/>
      <c r="NTS337" s="62"/>
      <c r="NTT337" s="325"/>
      <c r="NTU337" s="325"/>
      <c r="NTV337" s="325"/>
      <c r="NTW337" s="325"/>
      <c r="NTX337" s="62"/>
      <c r="NTY337" s="325"/>
      <c r="NTZ337" s="325"/>
      <c r="NUA337" s="325"/>
      <c r="NUB337" s="325"/>
      <c r="NUC337" s="325"/>
      <c r="NUD337" s="325"/>
      <c r="NUE337" s="325"/>
      <c r="NUF337" s="325"/>
      <c r="NUG337" s="325"/>
      <c r="NUH337" s="325"/>
      <c r="NUI337" s="325"/>
      <c r="NUJ337" s="325"/>
      <c r="NUK337" s="325"/>
      <c r="NUL337" s="325"/>
      <c r="NUM337" s="325"/>
      <c r="NUN337" s="325"/>
      <c r="NUO337" s="325"/>
      <c r="NUP337" s="324"/>
      <c r="NUQ337" s="62"/>
      <c r="NUR337" s="62"/>
      <c r="NUS337" s="62"/>
      <c r="NUT337" s="62"/>
      <c r="NUU337" s="62"/>
      <c r="NUV337" s="62"/>
      <c r="NUW337" s="62"/>
      <c r="NUX337" s="62"/>
      <c r="NUY337" s="62"/>
      <c r="NUZ337" s="62"/>
      <c r="NVA337" s="325"/>
      <c r="NVB337" s="325"/>
      <c r="NVC337" s="325"/>
      <c r="NVD337" s="325"/>
      <c r="NVE337" s="62"/>
      <c r="NVF337" s="325"/>
      <c r="NVG337" s="325"/>
      <c r="NVH337" s="325"/>
      <c r="NVI337" s="325"/>
      <c r="NVJ337" s="62"/>
      <c r="NVK337" s="325"/>
      <c r="NVL337" s="325"/>
      <c r="NVM337" s="325"/>
      <c r="NVN337" s="325"/>
      <c r="NVO337" s="325"/>
      <c r="NVP337" s="325"/>
      <c r="NVQ337" s="325"/>
      <c r="NVR337" s="325"/>
      <c r="NVS337" s="325"/>
      <c r="NVT337" s="325"/>
      <c r="NVU337" s="325"/>
      <c r="NVV337" s="325"/>
      <c r="NVW337" s="325"/>
      <c r="NVX337" s="325"/>
      <c r="NVY337" s="325"/>
      <c r="NVZ337" s="325"/>
      <c r="NWA337" s="325"/>
      <c r="NWB337" s="324"/>
      <c r="NWC337" s="62"/>
      <c r="NWD337" s="62"/>
      <c r="NWE337" s="62"/>
      <c r="NWF337" s="62"/>
      <c r="NWG337" s="62"/>
      <c r="NWH337" s="62"/>
      <c r="NWI337" s="62"/>
      <c r="NWJ337" s="62"/>
      <c r="NWK337" s="62"/>
      <c r="NWL337" s="62"/>
      <c r="NWM337" s="325"/>
      <c r="NWN337" s="325"/>
      <c r="NWO337" s="325"/>
      <c r="NWP337" s="325"/>
      <c r="NWQ337" s="62"/>
      <c r="NWR337" s="325"/>
      <c r="NWS337" s="325"/>
      <c r="NWT337" s="325"/>
      <c r="NWU337" s="325"/>
      <c r="NWV337" s="62"/>
      <c r="NWW337" s="325"/>
      <c r="NWX337" s="325"/>
      <c r="NWY337" s="325"/>
      <c r="NWZ337" s="325"/>
      <c r="NXA337" s="325"/>
      <c r="NXB337" s="325"/>
      <c r="NXC337" s="325"/>
      <c r="NXD337" s="325"/>
      <c r="NXE337" s="325"/>
      <c r="NXF337" s="325"/>
      <c r="NXG337" s="325"/>
      <c r="NXH337" s="325"/>
      <c r="NXI337" s="325"/>
      <c r="NXJ337" s="325"/>
      <c r="NXK337" s="325"/>
      <c r="NXL337" s="325"/>
      <c r="NXM337" s="325"/>
      <c r="NXN337" s="324"/>
      <c r="NXO337" s="62"/>
      <c r="NXP337" s="62"/>
      <c r="NXQ337" s="62"/>
      <c r="NXR337" s="62"/>
      <c r="NXS337" s="62"/>
      <c r="NXT337" s="62"/>
      <c r="NXU337" s="62"/>
      <c r="NXV337" s="62"/>
      <c r="NXW337" s="62"/>
      <c r="NXX337" s="62"/>
      <c r="NXY337" s="325"/>
      <c r="NXZ337" s="325"/>
      <c r="NYA337" s="325"/>
      <c r="NYB337" s="325"/>
      <c r="NYC337" s="62"/>
      <c r="NYD337" s="325"/>
      <c r="NYE337" s="325"/>
      <c r="NYF337" s="325"/>
      <c r="NYG337" s="325"/>
      <c r="NYH337" s="62"/>
      <c r="NYI337" s="325"/>
      <c r="NYJ337" s="325"/>
      <c r="NYK337" s="325"/>
      <c r="NYL337" s="325"/>
      <c r="NYM337" s="325"/>
      <c r="NYN337" s="325"/>
      <c r="NYO337" s="325"/>
      <c r="NYP337" s="325"/>
      <c r="NYQ337" s="325"/>
      <c r="NYR337" s="325"/>
      <c r="NYS337" s="325"/>
      <c r="NYT337" s="325"/>
      <c r="NYU337" s="325"/>
      <c r="NYV337" s="325"/>
      <c r="NYW337" s="325"/>
      <c r="NYX337" s="325"/>
      <c r="NYY337" s="325"/>
      <c r="NYZ337" s="324"/>
      <c r="NZA337" s="62"/>
      <c r="NZB337" s="62"/>
      <c r="NZC337" s="62"/>
      <c r="NZD337" s="62"/>
      <c r="NZE337" s="62"/>
      <c r="NZF337" s="62"/>
      <c r="NZG337" s="62"/>
      <c r="NZH337" s="62"/>
      <c r="NZI337" s="62"/>
      <c r="NZJ337" s="62"/>
      <c r="NZK337" s="325"/>
      <c r="NZL337" s="325"/>
      <c r="NZM337" s="325"/>
      <c r="NZN337" s="325"/>
      <c r="NZO337" s="62"/>
      <c r="NZP337" s="325"/>
      <c r="NZQ337" s="325"/>
      <c r="NZR337" s="325"/>
      <c r="NZS337" s="325"/>
      <c r="NZT337" s="62"/>
      <c r="NZU337" s="325"/>
      <c r="NZV337" s="325"/>
      <c r="NZW337" s="325"/>
      <c r="NZX337" s="325"/>
      <c r="NZY337" s="325"/>
      <c r="NZZ337" s="325"/>
      <c r="OAA337" s="325"/>
      <c r="OAB337" s="325"/>
      <c r="OAC337" s="325"/>
      <c r="OAD337" s="325"/>
      <c r="OAE337" s="325"/>
      <c r="OAF337" s="325"/>
      <c r="OAG337" s="325"/>
      <c r="OAH337" s="325"/>
      <c r="OAI337" s="325"/>
      <c r="OAJ337" s="325"/>
      <c r="OAK337" s="325"/>
      <c r="OAL337" s="324"/>
      <c r="OAM337" s="62"/>
      <c r="OAN337" s="62"/>
      <c r="OAO337" s="62"/>
      <c r="OAP337" s="62"/>
      <c r="OAQ337" s="62"/>
      <c r="OAR337" s="62"/>
      <c r="OAS337" s="62"/>
      <c r="OAT337" s="62"/>
      <c r="OAU337" s="62"/>
      <c r="OAV337" s="62"/>
      <c r="OAW337" s="325"/>
      <c r="OAX337" s="325"/>
      <c r="OAY337" s="325"/>
      <c r="OAZ337" s="325"/>
      <c r="OBA337" s="62"/>
      <c r="OBB337" s="325"/>
      <c r="OBC337" s="325"/>
      <c r="OBD337" s="325"/>
      <c r="OBE337" s="325"/>
      <c r="OBF337" s="62"/>
      <c r="OBG337" s="325"/>
      <c r="OBH337" s="325"/>
      <c r="OBI337" s="325"/>
      <c r="OBJ337" s="325"/>
      <c r="OBK337" s="325"/>
      <c r="OBL337" s="325"/>
      <c r="OBM337" s="325"/>
      <c r="OBN337" s="325"/>
      <c r="OBO337" s="325"/>
      <c r="OBP337" s="325"/>
      <c r="OBQ337" s="325"/>
      <c r="OBR337" s="325"/>
      <c r="OBS337" s="325"/>
      <c r="OBT337" s="325"/>
      <c r="OBU337" s="325"/>
      <c r="OBV337" s="325"/>
      <c r="OBW337" s="325"/>
      <c r="OBX337" s="324"/>
      <c r="OBY337" s="62"/>
      <c r="OBZ337" s="62"/>
      <c r="OCA337" s="62"/>
      <c r="OCB337" s="62"/>
      <c r="OCC337" s="62"/>
      <c r="OCD337" s="62"/>
      <c r="OCE337" s="62"/>
      <c r="OCF337" s="62"/>
      <c r="OCG337" s="62"/>
      <c r="OCH337" s="62"/>
      <c r="OCI337" s="325"/>
      <c r="OCJ337" s="325"/>
      <c r="OCK337" s="325"/>
      <c r="OCL337" s="325"/>
      <c r="OCM337" s="62"/>
      <c r="OCN337" s="325"/>
      <c r="OCO337" s="325"/>
      <c r="OCP337" s="325"/>
      <c r="OCQ337" s="325"/>
      <c r="OCR337" s="62"/>
      <c r="OCS337" s="325"/>
      <c r="OCT337" s="325"/>
      <c r="OCU337" s="325"/>
      <c r="OCV337" s="325"/>
      <c r="OCW337" s="325"/>
      <c r="OCX337" s="325"/>
      <c r="OCY337" s="325"/>
      <c r="OCZ337" s="325"/>
      <c r="ODA337" s="325"/>
      <c r="ODB337" s="325"/>
      <c r="ODC337" s="325"/>
      <c r="ODD337" s="325"/>
      <c r="ODE337" s="325"/>
      <c r="ODF337" s="325"/>
      <c r="ODG337" s="325"/>
      <c r="ODH337" s="325"/>
      <c r="ODI337" s="325"/>
      <c r="ODJ337" s="324"/>
      <c r="ODK337" s="62"/>
      <c r="ODL337" s="62"/>
      <c r="ODM337" s="62"/>
      <c r="ODN337" s="62"/>
      <c r="ODO337" s="62"/>
      <c r="ODP337" s="62"/>
      <c r="ODQ337" s="62"/>
      <c r="ODR337" s="62"/>
      <c r="ODS337" s="62"/>
      <c r="ODT337" s="62"/>
      <c r="ODU337" s="325"/>
      <c r="ODV337" s="325"/>
      <c r="ODW337" s="325"/>
      <c r="ODX337" s="325"/>
      <c r="ODY337" s="62"/>
      <c r="ODZ337" s="325"/>
      <c r="OEA337" s="325"/>
      <c r="OEB337" s="325"/>
      <c r="OEC337" s="325"/>
      <c r="OED337" s="62"/>
      <c r="OEE337" s="325"/>
      <c r="OEF337" s="325"/>
      <c r="OEG337" s="325"/>
      <c r="OEH337" s="325"/>
      <c r="OEI337" s="325"/>
      <c r="OEJ337" s="325"/>
      <c r="OEK337" s="325"/>
      <c r="OEL337" s="325"/>
      <c r="OEM337" s="325"/>
      <c r="OEN337" s="325"/>
      <c r="OEO337" s="325"/>
      <c r="OEP337" s="325"/>
      <c r="OEQ337" s="325"/>
      <c r="OER337" s="325"/>
      <c r="OES337" s="325"/>
      <c r="OET337" s="325"/>
      <c r="OEU337" s="325"/>
      <c r="OEV337" s="324"/>
      <c r="OEW337" s="62"/>
      <c r="OEX337" s="62"/>
      <c r="OEY337" s="62"/>
      <c r="OEZ337" s="62"/>
      <c r="OFA337" s="62"/>
      <c r="OFB337" s="62"/>
      <c r="OFC337" s="62"/>
      <c r="OFD337" s="62"/>
      <c r="OFE337" s="62"/>
      <c r="OFF337" s="62"/>
      <c r="OFG337" s="325"/>
      <c r="OFH337" s="325"/>
      <c r="OFI337" s="325"/>
      <c r="OFJ337" s="325"/>
      <c r="OFK337" s="62"/>
      <c r="OFL337" s="325"/>
      <c r="OFM337" s="325"/>
      <c r="OFN337" s="325"/>
      <c r="OFO337" s="325"/>
      <c r="OFP337" s="62"/>
      <c r="OFQ337" s="325"/>
      <c r="OFR337" s="325"/>
      <c r="OFS337" s="325"/>
      <c r="OFT337" s="325"/>
      <c r="OFU337" s="325"/>
      <c r="OFV337" s="325"/>
      <c r="OFW337" s="325"/>
      <c r="OFX337" s="325"/>
      <c r="OFY337" s="325"/>
      <c r="OFZ337" s="325"/>
      <c r="OGA337" s="325"/>
      <c r="OGB337" s="325"/>
      <c r="OGC337" s="325"/>
      <c r="OGD337" s="325"/>
      <c r="OGE337" s="325"/>
      <c r="OGF337" s="325"/>
      <c r="OGG337" s="325"/>
      <c r="OGH337" s="324"/>
      <c r="OGI337" s="62"/>
      <c r="OGJ337" s="62"/>
      <c r="OGK337" s="62"/>
      <c r="OGL337" s="62"/>
      <c r="OGM337" s="62"/>
      <c r="OGN337" s="62"/>
      <c r="OGO337" s="62"/>
      <c r="OGP337" s="62"/>
      <c r="OGQ337" s="62"/>
      <c r="OGR337" s="62"/>
      <c r="OGS337" s="325"/>
      <c r="OGT337" s="325"/>
      <c r="OGU337" s="325"/>
      <c r="OGV337" s="325"/>
      <c r="OGW337" s="62"/>
      <c r="OGX337" s="325"/>
      <c r="OGY337" s="325"/>
      <c r="OGZ337" s="325"/>
      <c r="OHA337" s="325"/>
      <c r="OHB337" s="62"/>
      <c r="OHC337" s="325"/>
      <c r="OHD337" s="325"/>
      <c r="OHE337" s="325"/>
      <c r="OHF337" s="325"/>
      <c r="OHG337" s="325"/>
      <c r="OHH337" s="325"/>
      <c r="OHI337" s="325"/>
      <c r="OHJ337" s="325"/>
      <c r="OHK337" s="325"/>
      <c r="OHL337" s="325"/>
      <c r="OHM337" s="325"/>
      <c r="OHN337" s="325"/>
      <c r="OHO337" s="325"/>
      <c r="OHP337" s="325"/>
      <c r="OHQ337" s="325"/>
      <c r="OHR337" s="325"/>
      <c r="OHS337" s="325"/>
      <c r="OHT337" s="324"/>
      <c r="OHU337" s="62"/>
      <c r="OHV337" s="62"/>
      <c r="OHW337" s="62"/>
      <c r="OHX337" s="62"/>
      <c r="OHY337" s="62"/>
      <c r="OHZ337" s="62"/>
      <c r="OIA337" s="62"/>
      <c r="OIB337" s="62"/>
      <c r="OIC337" s="62"/>
      <c r="OID337" s="62"/>
      <c r="OIE337" s="325"/>
      <c r="OIF337" s="325"/>
      <c r="OIG337" s="325"/>
      <c r="OIH337" s="325"/>
      <c r="OII337" s="62"/>
      <c r="OIJ337" s="325"/>
      <c r="OIK337" s="325"/>
      <c r="OIL337" s="325"/>
      <c r="OIM337" s="325"/>
      <c r="OIN337" s="62"/>
      <c r="OIO337" s="325"/>
      <c r="OIP337" s="325"/>
      <c r="OIQ337" s="325"/>
      <c r="OIR337" s="325"/>
      <c r="OIS337" s="325"/>
      <c r="OIT337" s="325"/>
      <c r="OIU337" s="325"/>
      <c r="OIV337" s="325"/>
      <c r="OIW337" s="325"/>
      <c r="OIX337" s="325"/>
      <c r="OIY337" s="325"/>
      <c r="OIZ337" s="325"/>
      <c r="OJA337" s="325"/>
      <c r="OJB337" s="325"/>
      <c r="OJC337" s="325"/>
      <c r="OJD337" s="325"/>
      <c r="OJE337" s="325"/>
      <c r="OJF337" s="324"/>
      <c r="OJG337" s="62"/>
      <c r="OJH337" s="62"/>
      <c r="OJI337" s="62"/>
      <c r="OJJ337" s="62"/>
      <c r="OJK337" s="62"/>
      <c r="OJL337" s="62"/>
      <c r="OJM337" s="62"/>
      <c r="OJN337" s="62"/>
      <c r="OJO337" s="62"/>
      <c r="OJP337" s="62"/>
      <c r="OJQ337" s="325"/>
      <c r="OJR337" s="325"/>
      <c r="OJS337" s="325"/>
      <c r="OJT337" s="325"/>
      <c r="OJU337" s="62"/>
      <c r="OJV337" s="325"/>
      <c r="OJW337" s="325"/>
      <c r="OJX337" s="325"/>
      <c r="OJY337" s="325"/>
      <c r="OJZ337" s="62"/>
      <c r="OKA337" s="325"/>
      <c r="OKB337" s="325"/>
      <c r="OKC337" s="325"/>
      <c r="OKD337" s="325"/>
      <c r="OKE337" s="325"/>
      <c r="OKF337" s="325"/>
      <c r="OKG337" s="325"/>
      <c r="OKH337" s="325"/>
      <c r="OKI337" s="325"/>
      <c r="OKJ337" s="325"/>
      <c r="OKK337" s="325"/>
      <c r="OKL337" s="325"/>
      <c r="OKM337" s="325"/>
      <c r="OKN337" s="325"/>
      <c r="OKO337" s="325"/>
      <c r="OKP337" s="325"/>
      <c r="OKQ337" s="325"/>
      <c r="OKR337" s="324"/>
      <c r="OKS337" s="62"/>
      <c r="OKT337" s="62"/>
      <c r="OKU337" s="62"/>
      <c r="OKV337" s="62"/>
      <c r="OKW337" s="62"/>
      <c r="OKX337" s="62"/>
      <c r="OKY337" s="62"/>
      <c r="OKZ337" s="62"/>
      <c r="OLA337" s="62"/>
      <c r="OLB337" s="62"/>
      <c r="OLC337" s="325"/>
      <c r="OLD337" s="325"/>
      <c r="OLE337" s="325"/>
      <c r="OLF337" s="325"/>
      <c r="OLG337" s="62"/>
      <c r="OLH337" s="325"/>
      <c r="OLI337" s="325"/>
      <c r="OLJ337" s="325"/>
      <c r="OLK337" s="325"/>
      <c r="OLL337" s="62"/>
      <c r="OLM337" s="325"/>
      <c r="OLN337" s="325"/>
      <c r="OLO337" s="325"/>
      <c r="OLP337" s="325"/>
      <c r="OLQ337" s="325"/>
      <c r="OLR337" s="325"/>
      <c r="OLS337" s="325"/>
      <c r="OLT337" s="325"/>
      <c r="OLU337" s="325"/>
      <c r="OLV337" s="325"/>
      <c r="OLW337" s="325"/>
      <c r="OLX337" s="325"/>
      <c r="OLY337" s="325"/>
      <c r="OLZ337" s="325"/>
      <c r="OMA337" s="325"/>
      <c r="OMB337" s="325"/>
      <c r="OMC337" s="325"/>
      <c r="OMD337" s="324"/>
      <c r="OME337" s="62"/>
      <c r="OMF337" s="62"/>
      <c r="OMG337" s="62"/>
      <c r="OMH337" s="62"/>
      <c r="OMI337" s="62"/>
      <c r="OMJ337" s="62"/>
      <c r="OMK337" s="62"/>
      <c r="OML337" s="62"/>
      <c r="OMM337" s="62"/>
      <c r="OMN337" s="62"/>
      <c r="OMO337" s="325"/>
      <c r="OMP337" s="325"/>
      <c r="OMQ337" s="325"/>
      <c r="OMR337" s="325"/>
      <c r="OMS337" s="62"/>
      <c r="OMT337" s="325"/>
      <c r="OMU337" s="325"/>
      <c r="OMV337" s="325"/>
      <c r="OMW337" s="325"/>
      <c r="OMX337" s="62"/>
      <c r="OMY337" s="325"/>
      <c r="OMZ337" s="325"/>
      <c r="ONA337" s="325"/>
      <c r="ONB337" s="325"/>
      <c r="ONC337" s="325"/>
      <c r="OND337" s="325"/>
      <c r="ONE337" s="325"/>
      <c r="ONF337" s="325"/>
      <c r="ONG337" s="325"/>
      <c r="ONH337" s="325"/>
      <c r="ONI337" s="325"/>
      <c r="ONJ337" s="325"/>
      <c r="ONK337" s="325"/>
      <c r="ONL337" s="325"/>
      <c r="ONM337" s="325"/>
      <c r="ONN337" s="325"/>
      <c r="ONO337" s="325"/>
      <c r="ONP337" s="324"/>
      <c r="ONQ337" s="62"/>
      <c r="ONR337" s="62"/>
      <c r="ONS337" s="62"/>
      <c r="ONT337" s="62"/>
      <c r="ONU337" s="62"/>
      <c r="ONV337" s="62"/>
      <c r="ONW337" s="62"/>
      <c r="ONX337" s="62"/>
      <c r="ONY337" s="62"/>
      <c r="ONZ337" s="62"/>
      <c r="OOA337" s="325"/>
      <c r="OOB337" s="325"/>
      <c r="OOC337" s="325"/>
      <c r="OOD337" s="325"/>
      <c r="OOE337" s="62"/>
      <c r="OOF337" s="325"/>
      <c r="OOG337" s="325"/>
      <c r="OOH337" s="325"/>
      <c r="OOI337" s="325"/>
      <c r="OOJ337" s="62"/>
      <c r="OOK337" s="325"/>
      <c r="OOL337" s="325"/>
      <c r="OOM337" s="325"/>
      <c r="OON337" s="325"/>
      <c r="OOO337" s="325"/>
      <c r="OOP337" s="325"/>
      <c r="OOQ337" s="325"/>
      <c r="OOR337" s="325"/>
      <c r="OOS337" s="325"/>
      <c r="OOT337" s="325"/>
      <c r="OOU337" s="325"/>
      <c r="OOV337" s="325"/>
      <c r="OOW337" s="325"/>
      <c r="OOX337" s="325"/>
      <c r="OOY337" s="325"/>
      <c r="OOZ337" s="325"/>
      <c r="OPA337" s="325"/>
      <c r="OPB337" s="324"/>
      <c r="OPC337" s="62"/>
      <c r="OPD337" s="62"/>
      <c r="OPE337" s="62"/>
      <c r="OPF337" s="62"/>
      <c r="OPG337" s="62"/>
      <c r="OPH337" s="62"/>
      <c r="OPI337" s="62"/>
      <c r="OPJ337" s="62"/>
      <c r="OPK337" s="62"/>
      <c r="OPL337" s="62"/>
      <c r="OPM337" s="325"/>
      <c r="OPN337" s="325"/>
      <c r="OPO337" s="325"/>
      <c r="OPP337" s="325"/>
      <c r="OPQ337" s="62"/>
      <c r="OPR337" s="325"/>
      <c r="OPS337" s="325"/>
      <c r="OPT337" s="325"/>
      <c r="OPU337" s="325"/>
      <c r="OPV337" s="62"/>
      <c r="OPW337" s="325"/>
      <c r="OPX337" s="325"/>
      <c r="OPY337" s="325"/>
      <c r="OPZ337" s="325"/>
      <c r="OQA337" s="325"/>
      <c r="OQB337" s="325"/>
      <c r="OQC337" s="325"/>
      <c r="OQD337" s="325"/>
      <c r="OQE337" s="325"/>
      <c r="OQF337" s="325"/>
      <c r="OQG337" s="325"/>
      <c r="OQH337" s="325"/>
      <c r="OQI337" s="325"/>
      <c r="OQJ337" s="325"/>
      <c r="OQK337" s="325"/>
      <c r="OQL337" s="325"/>
      <c r="OQM337" s="325"/>
      <c r="OQN337" s="324"/>
      <c r="OQO337" s="62"/>
      <c r="OQP337" s="62"/>
      <c r="OQQ337" s="62"/>
      <c r="OQR337" s="62"/>
      <c r="OQS337" s="62"/>
      <c r="OQT337" s="62"/>
      <c r="OQU337" s="62"/>
      <c r="OQV337" s="62"/>
      <c r="OQW337" s="62"/>
      <c r="OQX337" s="62"/>
      <c r="OQY337" s="325"/>
      <c r="OQZ337" s="325"/>
      <c r="ORA337" s="325"/>
      <c r="ORB337" s="325"/>
      <c r="ORC337" s="62"/>
      <c r="ORD337" s="325"/>
      <c r="ORE337" s="325"/>
      <c r="ORF337" s="325"/>
      <c r="ORG337" s="325"/>
      <c r="ORH337" s="62"/>
      <c r="ORI337" s="325"/>
      <c r="ORJ337" s="325"/>
      <c r="ORK337" s="325"/>
      <c r="ORL337" s="325"/>
      <c r="ORM337" s="325"/>
      <c r="ORN337" s="325"/>
      <c r="ORO337" s="325"/>
      <c r="ORP337" s="325"/>
      <c r="ORQ337" s="325"/>
      <c r="ORR337" s="325"/>
      <c r="ORS337" s="325"/>
      <c r="ORT337" s="325"/>
      <c r="ORU337" s="325"/>
      <c r="ORV337" s="325"/>
      <c r="ORW337" s="325"/>
      <c r="ORX337" s="325"/>
      <c r="ORY337" s="325"/>
      <c r="ORZ337" s="324"/>
      <c r="OSA337" s="62"/>
      <c r="OSB337" s="62"/>
      <c r="OSC337" s="62"/>
      <c r="OSD337" s="62"/>
      <c r="OSE337" s="62"/>
      <c r="OSF337" s="62"/>
      <c r="OSG337" s="62"/>
      <c r="OSH337" s="62"/>
      <c r="OSI337" s="62"/>
      <c r="OSJ337" s="62"/>
      <c r="OSK337" s="325"/>
      <c r="OSL337" s="325"/>
      <c r="OSM337" s="325"/>
      <c r="OSN337" s="325"/>
      <c r="OSO337" s="62"/>
      <c r="OSP337" s="325"/>
      <c r="OSQ337" s="325"/>
      <c r="OSR337" s="325"/>
      <c r="OSS337" s="325"/>
      <c r="OST337" s="62"/>
      <c r="OSU337" s="325"/>
      <c r="OSV337" s="325"/>
      <c r="OSW337" s="325"/>
      <c r="OSX337" s="325"/>
      <c r="OSY337" s="325"/>
      <c r="OSZ337" s="325"/>
      <c r="OTA337" s="325"/>
      <c r="OTB337" s="325"/>
      <c r="OTC337" s="325"/>
      <c r="OTD337" s="325"/>
      <c r="OTE337" s="325"/>
      <c r="OTF337" s="325"/>
      <c r="OTG337" s="325"/>
      <c r="OTH337" s="325"/>
      <c r="OTI337" s="325"/>
      <c r="OTJ337" s="325"/>
      <c r="OTK337" s="325"/>
      <c r="OTL337" s="324"/>
      <c r="OTM337" s="62"/>
      <c r="OTN337" s="62"/>
      <c r="OTO337" s="62"/>
      <c r="OTP337" s="62"/>
      <c r="OTQ337" s="62"/>
      <c r="OTR337" s="62"/>
      <c r="OTS337" s="62"/>
      <c r="OTT337" s="62"/>
      <c r="OTU337" s="62"/>
      <c r="OTV337" s="62"/>
      <c r="OTW337" s="325"/>
      <c r="OTX337" s="325"/>
      <c r="OTY337" s="325"/>
      <c r="OTZ337" s="325"/>
      <c r="OUA337" s="62"/>
      <c r="OUB337" s="325"/>
      <c r="OUC337" s="325"/>
      <c r="OUD337" s="325"/>
      <c r="OUE337" s="325"/>
      <c r="OUF337" s="62"/>
      <c r="OUG337" s="325"/>
      <c r="OUH337" s="325"/>
      <c r="OUI337" s="325"/>
      <c r="OUJ337" s="325"/>
      <c r="OUK337" s="325"/>
      <c r="OUL337" s="325"/>
      <c r="OUM337" s="325"/>
      <c r="OUN337" s="325"/>
      <c r="OUO337" s="325"/>
      <c r="OUP337" s="325"/>
      <c r="OUQ337" s="325"/>
      <c r="OUR337" s="325"/>
      <c r="OUS337" s="325"/>
      <c r="OUT337" s="325"/>
      <c r="OUU337" s="325"/>
      <c r="OUV337" s="325"/>
      <c r="OUW337" s="325"/>
      <c r="OUX337" s="324"/>
      <c r="OUY337" s="62"/>
      <c r="OUZ337" s="62"/>
      <c r="OVA337" s="62"/>
      <c r="OVB337" s="62"/>
      <c r="OVC337" s="62"/>
      <c r="OVD337" s="62"/>
      <c r="OVE337" s="62"/>
      <c r="OVF337" s="62"/>
      <c r="OVG337" s="62"/>
      <c r="OVH337" s="62"/>
      <c r="OVI337" s="325"/>
      <c r="OVJ337" s="325"/>
      <c r="OVK337" s="325"/>
      <c r="OVL337" s="325"/>
      <c r="OVM337" s="62"/>
      <c r="OVN337" s="325"/>
      <c r="OVO337" s="325"/>
      <c r="OVP337" s="325"/>
      <c r="OVQ337" s="325"/>
      <c r="OVR337" s="62"/>
      <c r="OVS337" s="325"/>
      <c r="OVT337" s="325"/>
      <c r="OVU337" s="325"/>
      <c r="OVV337" s="325"/>
      <c r="OVW337" s="325"/>
      <c r="OVX337" s="325"/>
      <c r="OVY337" s="325"/>
      <c r="OVZ337" s="325"/>
      <c r="OWA337" s="325"/>
      <c r="OWB337" s="325"/>
      <c r="OWC337" s="325"/>
      <c r="OWD337" s="325"/>
      <c r="OWE337" s="325"/>
      <c r="OWF337" s="325"/>
      <c r="OWG337" s="325"/>
      <c r="OWH337" s="325"/>
      <c r="OWI337" s="325"/>
      <c r="OWJ337" s="324"/>
      <c r="OWK337" s="62"/>
      <c r="OWL337" s="62"/>
      <c r="OWM337" s="62"/>
      <c r="OWN337" s="62"/>
      <c r="OWO337" s="62"/>
      <c r="OWP337" s="62"/>
      <c r="OWQ337" s="62"/>
      <c r="OWR337" s="62"/>
      <c r="OWS337" s="62"/>
      <c r="OWT337" s="62"/>
      <c r="OWU337" s="325"/>
      <c r="OWV337" s="325"/>
      <c r="OWW337" s="325"/>
      <c r="OWX337" s="325"/>
      <c r="OWY337" s="62"/>
      <c r="OWZ337" s="325"/>
      <c r="OXA337" s="325"/>
      <c r="OXB337" s="325"/>
      <c r="OXC337" s="325"/>
      <c r="OXD337" s="62"/>
      <c r="OXE337" s="325"/>
      <c r="OXF337" s="325"/>
      <c r="OXG337" s="325"/>
      <c r="OXH337" s="325"/>
      <c r="OXI337" s="325"/>
      <c r="OXJ337" s="325"/>
      <c r="OXK337" s="325"/>
      <c r="OXL337" s="325"/>
      <c r="OXM337" s="325"/>
      <c r="OXN337" s="325"/>
      <c r="OXO337" s="325"/>
      <c r="OXP337" s="325"/>
      <c r="OXQ337" s="325"/>
      <c r="OXR337" s="325"/>
      <c r="OXS337" s="325"/>
      <c r="OXT337" s="325"/>
      <c r="OXU337" s="325"/>
      <c r="OXV337" s="324"/>
      <c r="OXW337" s="62"/>
      <c r="OXX337" s="62"/>
      <c r="OXY337" s="62"/>
      <c r="OXZ337" s="62"/>
      <c r="OYA337" s="62"/>
      <c r="OYB337" s="62"/>
      <c r="OYC337" s="62"/>
      <c r="OYD337" s="62"/>
      <c r="OYE337" s="62"/>
      <c r="OYF337" s="62"/>
      <c r="OYG337" s="325"/>
      <c r="OYH337" s="325"/>
      <c r="OYI337" s="325"/>
      <c r="OYJ337" s="325"/>
      <c r="OYK337" s="62"/>
      <c r="OYL337" s="325"/>
      <c r="OYM337" s="325"/>
      <c r="OYN337" s="325"/>
      <c r="OYO337" s="325"/>
      <c r="OYP337" s="62"/>
      <c r="OYQ337" s="325"/>
      <c r="OYR337" s="325"/>
      <c r="OYS337" s="325"/>
      <c r="OYT337" s="325"/>
      <c r="OYU337" s="325"/>
      <c r="OYV337" s="325"/>
      <c r="OYW337" s="325"/>
      <c r="OYX337" s="325"/>
      <c r="OYY337" s="325"/>
      <c r="OYZ337" s="325"/>
      <c r="OZA337" s="325"/>
      <c r="OZB337" s="325"/>
      <c r="OZC337" s="325"/>
      <c r="OZD337" s="325"/>
      <c r="OZE337" s="325"/>
      <c r="OZF337" s="325"/>
      <c r="OZG337" s="325"/>
      <c r="OZH337" s="324"/>
      <c r="OZI337" s="62"/>
      <c r="OZJ337" s="62"/>
      <c r="OZK337" s="62"/>
      <c r="OZL337" s="62"/>
      <c r="OZM337" s="62"/>
      <c r="OZN337" s="62"/>
      <c r="OZO337" s="62"/>
      <c r="OZP337" s="62"/>
      <c r="OZQ337" s="62"/>
      <c r="OZR337" s="62"/>
      <c r="OZS337" s="325"/>
      <c r="OZT337" s="325"/>
      <c r="OZU337" s="325"/>
      <c r="OZV337" s="325"/>
      <c r="OZW337" s="62"/>
      <c r="OZX337" s="325"/>
      <c r="OZY337" s="325"/>
      <c r="OZZ337" s="325"/>
      <c r="PAA337" s="325"/>
      <c r="PAB337" s="62"/>
      <c r="PAC337" s="325"/>
      <c r="PAD337" s="325"/>
      <c r="PAE337" s="325"/>
      <c r="PAF337" s="325"/>
      <c r="PAG337" s="325"/>
      <c r="PAH337" s="325"/>
      <c r="PAI337" s="325"/>
      <c r="PAJ337" s="325"/>
      <c r="PAK337" s="325"/>
      <c r="PAL337" s="325"/>
      <c r="PAM337" s="325"/>
      <c r="PAN337" s="325"/>
      <c r="PAO337" s="325"/>
      <c r="PAP337" s="325"/>
      <c r="PAQ337" s="325"/>
      <c r="PAR337" s="325"/>
      <c r="PAS337" s="325"/>
      <c r="PAT337" s="324"/>
      <c r="PAU337" s="62"/>
      <c r="PAV337" s="62"/>
      <c r="PAW337" s="62"/>
      <c r="PAX337" s="62"/>
      <c r="PAY337" s="62"/>
      <c r="PAZ337" s="62"/>
      <c r="PBA337" s="62"/>
      <c r="PBB337" s="62"/>
      <c r="PBC337" s="62"/>
      <c r="PBD337" s="62"/>
      <c r="PBE337" s="325"/>
      <c r="PBF337" s="325"/>
      <c r="PBG337" s="325"/>
      <c r="PBH337" s="325"/>
      <c r="PBI337" s="62"/>
      <c r="PBJ337" s="325"/>
      <c r="PBK337" s="325"/>
      <c r="PBL337" s="325"/>
      <c r="PBM337" s="325"/>
      <c r="PBN337" s="62"/>
      <c r="PBO337" s="325"/>
      <c r="PBP337" s="325"/>
      <c r="PBQ337" s="325"/>
      <c r="PBR337" s="325"/>
      <c r="PBS337" s="325"/>
      <c r="PBT337" s="325"/>
      <c r="PBU337" s="325"/>
      <c r="PBV337" s="325"/>
      <c r="PBW337" s="325"/>
      <c r="PBX337" s="325"/>
      <c r="PBY337" s="325"/>
      <c r="PBZ337" s="325"/>
      <c r="PCA337" s="325"/>
      <c r="PCB337" s="325"/>
      <c r="PCC337" s="325"/>
      <c r="PCD337" s="325"/>
      <c r="PCE337" s="325"/>
      <c r="PCF337" s="324"/>
      <c r="PCG337" s="62"/>
      <c r="PCH337" s="62"/>
      <c r="PCI337" s="62"/>
      <c r="PCJ337" s="62"/>
      <c r="PCK337" s="62"/>
      <c r="PCL337" s="62"/>
      <c r="PCM337" s="62"/>
      <c r="PCN337" s="62"/>
      <c r="PCO337" s="62"/>
      <c r="PCP337" s="62"/>
      <c r="PCQ337" s="325"/>
      <c r="PCR337" s="325"/>
      <c r="PCS337" s="325"/>
      <c r="PCT337" s="325"/>
      <c r="PCU337" s="62"/>
      <c r="PCV337" s="325"/>
      <c r="PCW337" s="325"/>
      <c r="PCX337" s="325"/>
      <c r="PCY337" s="325"/>
      <c r="PCZ337" s="62"/>
      <c r="PDA337" s="325"/>
      <c r="PDB337" s="325"/>
      <c r="PDC337" s="325"/>
      <c r="PDD337" s="325"/>
      <c r="PDE337" s="325"/>
      <c r="PDF337" s="325"/>
      <c r="PDG337" s="325"/>
      <c r="PDH337" s="325"/>
      <c r="PDI337" s="325"/>
      <c r="PDJ337" s="325"/>
      <c r="PDK337" s="325"/>
      <c r="PDL337" s="325"/>
      <c r="PDM337" s="325"/>
      <c r="PDN337" s="325"/>
      <c r="PDO337" s="325"/>
      <c r="PDP337" s="325"/>
      <c r="PDQ337" s="325"/>
      <c r="PDR337" s="324"/>
      <c r="PDS337" s="62"/>
      <c r="PDT337" s="62"/>
      <c r="PDU337" s="62"/>
      <c r="PDV337" s="62"/>
      <c r="PDW337" s="62"/>
      <c r="PDX337" s="62"/>
      <c r="PDY337" s="62"/>
      <c r="PDZ337" s="62"/>
      <c r="PEA337" s="62"/>
      <c r="PEB337" s="62"/>
      <c r="PEC337" s="325"/>
      <c r="PED337" s="325"/>
      <c r="PEE337" s="325"/>
      <c r="PEF337" s="325"/>
      <c r="PEG337" s="62"/>
      <c r="PEH337" s="325"/>
      <c r="PEI337" s="325"/>
      <c r="PEJ337" s="325"/>
      <c r="PEK337" s="325"/>
      <c r="PEL337" s="62"/>
      <c r="PEM337" s="325"/>
      <c r="PEN337" s="325"/>
      <c r="PEO337" s="325"/>
      <c r="PEP337" s="325"/>
      <c r="PEQ337" s="325"/>
      <c r="PER337" s="325"/>
      <c r="PES337" s="325"/>
      <c r="PET337" s="325"/>
      <c r="PEU337" s="325"/>
      <c r="PEV337" s="325"/>
      <c r="PEW337" s="325"/>
      <c r="PEX337" s="325"/>
      <c r="PEY337" s="325"/>
      <c r="PEZ337" s="325"/>
      <c r="PFA337" s="325"/>
      <c r="PFB337" s="325"/>
      <c r="PFC337" s="325"/>
      <c r="PFD337" s="324"/>
      <c r="PFE337" s="62"/>
      <c r="PFF337" s="62"/>
      <c r="PFG337" s="62"/>
      <c r="PFH337" s="62"/>
      <c r="PFI337" s="62"/>
      <c r="PFJ337" s="62"/>
      <c r="PFK337" s="62"/>
      <c r="PFL337" s="62"/>
      <c r="PFM337" s="62"/>
      <c r="PFN337" s="62"/>
      <c r="PFO337" s="325"/>
      <c r="PFP337" s="325"/>
      <c r="PFQ337" s="325"/>
      <c r="PFR337" s="325"/>
      <c r="PFS337" s="62"/>
      <c r="PFT337" s="325"/>
      <c r="PFU337" s="325"/>
      <c r="PFV337" s="325"/>
      <c r="PFW337" s="325"/>
      <c r="PFX337" s="62"/>
      <c r="PFY337" s="325"/>
      <c r="PFZ337" s="325"/>
      <c r="PGA337" s="325"/>
      <c r="PGB337" s="325"/>
      <c r="PGC337" s="325"/>
      <c r="PGD337" s="325"/>
      <c r="PGE337" s="325"/>
      <c r="PGF337" s="325"/>
      <c r="PGG337" s="325"/>
      <c r="PGH337" s="325"/>
      <c r="PGI337" s="325"/>
      <c r="PGJ337" s="325"/>
      <c r="PGK337" s="325"/>
      <c r="PGL337" s="325"/>
      <c r="PGM337" s="325"/>
      <c r="PGN337" s="325"/>
      <c r="PGO337" s="325"/>
      <c r="PGP337" s="324"/>
      <c r="PGQ337" s="62"/>
      <c r="PGR337" s="62"/>
      <c r="PGS337" s="62"/>
      <c r="PGT337" s="62"/>
      <c r="PGU337" s="62"/>
      <c r="PGV337" s="62"/>
      <c r="PGW337" s="62"/>
      <c r="PGX337" s="62"/>
      <c r="PGY337" s="62"/>
      <c r="PGZ337" s="62"/>
      <c r="PHA337" s="325"/>
      <c r="PHB337" s="325"/>
      <c r="PHC337" s="325"/>
      <c r="PHD337" s="325"/>
      <c r="PHE337" s="62"/>
      <c r="PHF337" s="325"/>
      <c r="PHG337" s="325"/>
      <c r="PHH337" s="325"/>
      <c r="PHI337" s="325"/>
      <c r="PHJ337" s="62"/>
      <c r="PHK337" s="325"/>
      <c r="PHL337" s="325"/>
      <c r="PHM337" s="325"/>
      <c r="PHN337" s="325"/>
      <c r="PHO337" s="325"/>
      <c r="PHP337" s="325"/>
      <c r="PHQ337" s="325"/>
      <c r="PHR337" s="325"/>
      <c r="PHS337" s="325"/>
      <c r="PHT337" s="325"/>
      <c r="PHU337" s="325"/>
      <c r="PHV337" s="325"/>
      <c r="PHW337" s="325"/>
      <c r="PHX337" s="325"/>
      <c r="PHY337" s="325"/>
      <c r="PHZ337" s="325"/>
      <c r="PIA337" s="325"/>
      <c r="PIB337" s="324"/>
      <c r="PIC337" s="62"/>
      <c r="PID337" s="62"/>
      <c r="PIE337" s="62"/>
      <c r="PIF337" s="62"/>
      <c r="PIG337" s="62"/>
      <c r="PIH337" s="62"/>
      <c r="PII337" s="62"/>
      <c r="PIJ337" s="62"/>
      <c r="PIK337" s="62"/>
      <c r="PIL337" s="62"/>
      <c r="PIM337" s="325"/>
      <c r="PIN337" s="325"/>
      <c r="PIO337" s="325"/>
      <c r="PIP337" s="325"/>
      <c r="PIQ337" s="62"/>
      <c r="PIR337" s="325"/>
      <c r="PIS337" s="325"/>
      <c r="PIT337" s="325"/>
      <c r="PIU337" s="325"/>
      <c r="PIV337" s="62"/>
      <c r="PIW337" s="325"/>
      <c r="PIX337" s="325"/>
      <c r="PIY337" s="325"/>
      <c r="PIZ337" s="325"/>
      <c r="PJA337" s="325"/>
      <c r="PJB337" s="325"/>
      <c r="PJC337" s="325"/>
      <c r="PJD337" s="325"/>
      <c r="PJE337" s="325"/>
      <c r="PJF337" s="325"/>
      <c r="PJG337" s="325"/>
      <c r="PJH337" s="325"/>
      <c r="PJI337" s="325"/>
      <c r="PJJ337" s="325"/>
      <c r="PJK337" s="325"/>
      <c r="PJL337" s="325"/>
      <c r="PJM337" s="325"/>
      <c r="PJN337" s="324"/>
      <c r="PJO337" s="62"/>
      <c r="PJP337" s="62"/>
      <c r="PJQ337" s="62"/>
      <c r="PJR337" s="62"/>
      <c r="PJS337" s="62"/>
      <c r="PJT337" s="62"/>
      <c r="PJU337" s="62"/>
      <c r="PJV337" s="62"/>
      <c r="PJW337" s="62"/>
      <c r="PJX337" s="62"/>
      <c r="PJY337" s="325"/>
      <c r="PJZ337" s="325"/>
      <c r="PKA337" s="325"/>
      <c r="PKB337" s="325"/>
      <c r="PKC337" s="62"/>
      <c r="PKD337" s="325"/>
      <c r="PKE337" s="325"/>
      <c r="PKF337" s="325"/>
      <c r="PKG337" s="325"/>
      <c r="PKH337" s="62"/>
      <c r="PKI337" s="325"/>
      <c r="PKJ337" s="325"/>
      <c r="PKK337" s="325"/>
      <c r="PKL337" s="325"/>
      <c r="PKM337" s="325"/>
      <c r="PKN337" s="325"/>
      <c r="PKO337" s="325"/>
      <c r="PKP337" s="325"/>
      <c r="PKQ337" s="325"/>
      <c r="PKR337" s="325"/>
      <c r="PKS337" s="325"/>
      <c r="PKT337" s="325"/>
      <c r="PKU337" s="325"/>
      <c r="PKV337" s="325"/>
      <c r="PKW337" s="325"/>
      <c r="PKX337" s="325"/>
      <c r="PKY337" s="325"/>
      <c r="PKZ337" s="324"/>
      <c r="PLA337" s="62"/>
      <c r="PLB337" s="62"/>
      <c r="PLC337" s="62"/>
      <c r="PLD337" s="62"/>
      <c r="PLE337" s="62"/>
      <c r="PLF337" s="62"/>
      <c r="PLG337" s="62"/>
      <c r="PLH337" s="62"/>
      <c r="PLI337" s="62"/>
      <c r="PLJ337" s="62"/>
      <c r="PLK337" s="325"/>
      <c r="PLL337" s="325"/>
      <c r="PLM337" s="325"/>
      <c r="PLN337" s="325"/>
      <c r="PLO337" s="62"/>
      <c r="PLP337" s="325"/>
      <c r="PLQ337" s="325"/>
      <c r="PLR337" s="325"/>
      <c r="PLS337" s="325"/>
      <c r="PLT337" s="62"/>
      <c r="PLU337" s="325"/>
      <c r="PLV337" s="325"/>
      <c r="PLW337" s="325"/>
      <c r="PLX337" s="325"/>
      <c r="PLY337" s="325"/>
      <c r="PLZ337" s="325"/>
      <c r="PMA337" s="325"/>
      <c r="PMB337" s="325"/>
      <c r="PMC337" s="325"/>
      <c r="PMD337" s="325"/>
      <c r="PME337" s="325"/>
      <c r="PMF337" s="325"/>
      <c r="PMG337" s="325"/>
      <c r="PMH337" s="325"/>
      <c r="PMI337" s="325"/>
      <c r="PMJ337" s="325"/>
      <c r="PMK337" s="325"/>
      <c r="PML337" s="324"/>
      <c r="PMM337" s="62"/>
      <c r="PMN337" s="62"/>
      <c r="PMO337" s="62"/>
      <c r="PMP337" s="62"/>
      <c r="PMQ337" s="62"/>
      <c r="PMR337" s="62"/>
      <c r="PMS337" s="62"/>
      <c r="PMT337" s="62"/>
      <c r="PMU337" s="62"/>
      <c r="PMV337" s="62"/>
      <c r="PMW337" s="325"/>
      <c r="PMX337" s="325"/>
      <c r="PMY337" s="325"/>
      <c r="PMZ337" s="325"/>
      <c r="PNA337" s="62"/>
      <c r="PNB337" s="325"/>
      <c r="PNC337" s="325"/>
      <c r="PND337" s="325"/>
      <c r="PNE337" s="325"/>
      <c r="PNF337" s="62"/>
      <c r="PNG337" s="325"/>
      <c r="PNH337" s="325"/>
      <c r="PNI337" s="325"/>
      <c r="PNJ337" s="325"/>
      <c r="PNK337" s="325"/>
      <c r="PNL337" s="325"/>
      <c r="PNM337" s="325"/>
      <c r="PNN337" s="325"/>
      <c r="PNO337" s="325"/>
      <c r="PNP337" s="325"/>
      <c r="PNQ337" s="325"/>
      <c r="PNR337" s="325"/>
      <c r="PNS337" s="325"/>
      <c r="PNT337" s="325"/>
      <c r="PNU337" s="325"/>
      <c r="PNV337" s="325"/>
      <c r="PNW337" s="325"/>
      <c r="PNX337" s="324"/>
      <c r="PNY337" s="62"/>
      <c r="PNZ337" s="62"/>
      <c r="POA337" s="62"/>
      <c r="POB337" s="62"/>
      <c r="POC337" s="62"/>
      <c r="POD337" s="62"/>
      <c r="POE337" s="62"/>
      <c r="POF337" s="62"/>
      <c r="POG337" s="62"/>
      <c r="POH337" s="62"/>
      <c r="POI337" s="325"/>
      <c r="POJ337" s="325"/>
      <c r="POK337" s="325"/>
      <c r="POL337" s="325"/>
      <c r="POM337" s="62"/>
      <c r="PON337" s="325"/>
      <c r="POO337" s="325"/>
      <c r="POP337" s="325"/>
      <c r="POQ337" s="325"/>
      <c r="POR337" s="62"/>
      <c r="POS337" s="325"/>
      <c r="POT337" s="325"/>
      <c r="POU337" s="325"/>
      <c r="POV337" s="325"/>
      <c r="POW337" s="325"/>
      <c r="POX337" s="325"/>
      <c r="POY337" s="325"/>
      <c r="POZ337" s="325"/>
      <c r="PPA337" s="325"/>
      <c r="PPB337" s="325"/>
      <c r="PPC337" s="325"/>
      <c r="PPD337" s="325"/>
      <c r="PPE337" s="325"/>
      <c r="PPF337" s="325"/>
      <c r="PPG337" s="325"/>
      <c r="PPH337" s="325"/>
      <c r="PPI337" s="325"/>
      <c r="PPJ337" s="324"/>
      <c r="PPK337" s="62"/>
      <c r="PPL337" s="62"/>
      <c r="PPM337" s="62"/>
      <c r="PPN337" s="62"/>
      <c r="PPO337" s="62"/>
      <c r="PPP337" s="62"/>
      <c r="PPQ337" s="62"/>
      <c r="PPR337" s="62"/>
      <c r="PPS337" s="62"/>
      <c r="PPT337" s="62"/>
      <c r="PPU337" s="325"/>
      <c r="PPV337" s="325"/>
      <c r="PPW337" s="325"/>
      <c r="PPX337" s="325"/>
      <c r="PPY337" s="62"/>
      <c r="PPZ337" s="325"/>
      <c r="PQA337" s="325"/>
      <c r="PQB337" s="325"/>
      <c r="PQC337" s="325"/>
      <c r="PQD337" s="62"/>
      <c r="PQE337" s="325"/>
      <c r="PQF337" s="325"/>
      <c r="PQG337" s="325"/>
      <c r="PQH337" s="325"/>
      <c r="PQI337" s="325"/>
      <c r="PQJ337" s="325"/>
      <c r="PQK337" s="325"/>
      <c r="PQL337" s="325"/>
      <c r="PQM337" s="325"/>
      <c r="PQN337" s="325"/>
      <c r="PQO337" s="325"/>
      <c r="PQP337" s="325"/>
      <c r="PQQ337" s="325"/>
      <c r="PQR337" s="325"/>
      <c r="PQS337" s="325"/>
      <c r="PQT337" s="325"/>
      <c r="PQU337" s="325"/>
      <c r="PQV337" s="324"/>
      <c r="PQW337" s="62"/>
      <c r="PQX337" s="62"/>
      <c r="PQY337" s="62"/>
      <c r="PQZ337" s="62"/>
      <c r="PRA337" s="62"/>
      <c r="PRB337" s="62"/>
      <c r="PRC337" s="62"/>
      <c r="PRD337" s="62"/>
      <c r="PRE337" s="62"/>
      <c r="PRF337" s="62"/>
      <c r="PRG337" s="325"/>
      <c r="PRH337" s="325"/>
      <c r="PRI337" s="325"/>
      <c r="PRJ337" s="325"/>
      <c r="PRK337" s="62"/>
      <c r="PRL337" s="325"/>
      <c r="PRM337" s="325"/>
      <c r="PRN337" s="325"/>
      <c r="PRO337" s="325"/>
      <c r="PRP337" s="62"/>
      <c r="PRQ337" s="325"/>
      <c r="PRR337" s="325"/>
      <c r="PRS337" s="325"/>
      <c r="PRT337" s="325"/>
      <c r="PRU337" s="325"/>
      <c r="PRV337" s="325"/>
      <c r="PRW337" s="325"/>
      <c r="PRX337" s="325"/>
      <c r="PRY337" s="325"/>
      <c r="PRZ337" s="325"/>
      <c r="PSA337" s="325"/>
      <c r="PSB337" s="325"/>
      <c r="PSC337" s="325"/>
      <c r="PSD337" s="325"/>
      <c r="PSE337" s="325"/>
      <c r="PSF337" s="325"/>
      <c r="PSG337" s="325"/>
      <c r="PSH337" s="324"/>
      <c r="PSI337" s="62"/>
      <c r="PSJ337" s="62"/>
      <c r="PSK337" s="62"/>
      <c r="PSL337" s="62"/>
      <c r="PSM337" s="62"/>
      <c r="PSN337" s="62"/>
      <c r="PSO337" s="62"/>
      <c r="PSP337" s="62"/>
      <c r="PSQ337" s="62"/>
      <c r="PSR337" s="62"/>
      <c r="PSS337" s="325"/>
      <c r="PST337" s="325"/>
      <c r="PSU337" s="325"/>
      <c r="PSV337" s="325"/>
      <c r="PSW337" s="62"/>
      <c r="PSX337" s="325"/>
      <c r="PSY337" s="325"/>
      <c r="PSZ337" s="325"/>
      <c r="PTA337" s="325"/>
      <c r="PTB337" s="62"/>
      <c r="PTC337" s="325"/>
      <c r="PTD337" s="325"/>
      <c r="PTE337" s="325"/>
      <c r="PTF337" s="325"/>
      <c r="PTG337" s="325"/>
      <c r="PTH337" s="325"/>
      <c r="PTI337" s="325"/>
      <c r="PTJ337" s="325"/>
      <c r="PTK337" s="325"/>
      <c r="PTL337" s="325"/>
      <c r="PTM337" s="325"/>
      <c r="PTN337" s="325"/>
      <c r="PTO337" s="325"/>
      <c r="PTP337" s="325"/>
      <c r="PTQ337" s="325"/>
      <c r="PTR337" s="325"/>
      <c r="PTS337" s="325"/>
      <c r="PTT337" s="324"/>
      <c r="PTU337" s="62"/>
      <c r="PTV337" s="62"/>
      <c r="PTW337" s="62"/>
      <c r="PTX337" s="62"/>
      <c r="PTY337" s="62"/>
      <c r="PTZ337" s="62"/>
      <c r="PUA337" s="62"/>
      <c r="PUB337" s="62"/>
      <c r="PUC337" s="62"/>
      <c r="PUD337" s="62"/>
      <c r="PUE337" s="325"/>
      <c r="PUF337" s="325"/>
      <c r="PUG337" s="325"/>
      <c r="PUH337" s="325"/>
      <c r="PUI337" s="62"/>
      <c r="PUJ337" s="325"/>
      <c r="PUK337" s="325"/>
      <c r="PUL337" s="325"/>
      <c r="PUM337" s="325"/>
      <c r="PUN337" s="62"/>
      <c r="PUO337" s="325"/>
      <c r="PUP337" s="325"/>
      <c r="PUQ337" s="325"/>
      <c r="PUR337" s="325"/>
      <c r="PUS337" s="325"/>
      <c r="PUT337" s="325"/>
      <c r="PUU337" s="325"/>
      <c r="PUV337" s="325"/>
      <c r="PUW337" s="325"/>
      <c r="PUX337" s="325"/>
      <c r="PUY337" s="325"/>
      <c r="PUZ337" s="325"/>
      <c r="PVA337" s="325"/>
      <c r="PVB337" s="325"/>
      <c r="PVC337" s="325"/>
      <c r="PVD337" s="325"/>
      <c r="PVE337" s="325"/>
      <c r="PVF337" s="324"/>
      <c r="PVG337" s="62"/>
      <c r="PVH337" s="62"/>
      <c r="PVI337" s="62"/>
      <c r="PVJ337" s="62"/>
      <c r="PVK337" s="62"/>
      <c r="PVL337" s="62"/>
      <c r="PVM337" s="62"/>
      <c r="PVN337" s="62"/>
      <c r="PVO337" s="62"/>
      <c r="PVP337" s="62"/>
      <c r="PVQ337" s="325"/>
      <c r="PVR337" s="325"/>
      <c r="PVS337" s="325"/>
      <c r="PVT337" s="325"/>
      <c r="PVU337" s="62"/>
      <c r="PVV337" s="325"/>
      <c r="PVW337" s="325"/>
      <c r="PVX337" s="325"/>
      <c r="PVY337" s="325"/>
      <c r="PVZ337" s="62"/>
      <c r="PWA337" s="325"/>
      <c r="PWB337" s="325"/>
      <c r="PWC337" s="325"/>
      <c r="PWD337" s="325"/>
      <c r="PWE337" s="325"/>
      <c r="PWF337" s="325"/>
      <c r="PWG337" s="325"/>
      <c r="PWH337" s="325"/>
      <c r="PWI337" s="325"/>
      <c r="PWJ337" s="325"/>
      <c r="PWK337" s="325"/>
      <c r="PWL337" s="325"/>
      <c r="PWM337" s="325"/>
      <c r="PWN337" s="325"/>
      <c r="PWO337" s="325"/>
      <c r="PWP337" s="325"/>
      <c r="PWQ337" s="325"/>
      <c r="PWR337" s="324"/>
      <c r="PWS337" s="62"/>
      <c r="PWT337" s="62"/>
      <c r="PWU337" s="62"/>
      <c r="PWV337" s="62"/>
      <c r="PWW337" s="62"/>
      <c r="PWX337" s="62"/>
      <c r="PWY337" s="62"/>
      <c r="PWZ337" s="62"/>
      <c r="PXA337" s="62"/>
      <c r="PXB337" s="62"/>
      <c r="PXC337" s="325"/>
      <c r="PXD337" s="325"/>
      <c r="PXE337" s="325"/>
      <c r="PXF337" s="325"/>
      <c r="PXG337" s="62"/>
      <c r="PXH337" s="325"/>
      <c r="PXI337" s="325"/>
      <c r="PXJ337" s="325"/>
      <c r="PXK337" s="325"/>
      <c r="PXL337" s="62"/>
      <c r="PXM337" s="325"/>
      <c r="PXN337" s="325"/>
      <c r="PXO337" s="325"/>
      <c r="PXP337" s="325"/>
      <c r="PXQ337" s="325"/>
      <c r="PXR337" s="325"/>
      <c r="PXS337" s="325"/>
      <c r="PXT337" s="325"/>
      <c r="PXU337" s="325"/>
      <c r="PXV337" s="325"/>
      <c r="PXW337" s="325"/>
      <c r="PXX337" s="325"/>
      <c r="PXY337" s="325"/>
      <c r="PXZ337" s="325"/>
      <c r="PYA337" s="325"/>
      <c r="PYB337" s="325"/>
      <c r="PYC337" s="325"/>
      <c r="PYD337" s="324"/>
      <c r="PYE337" s="62"/>
      <c r="PYF337" s="62"/>
      <c r="PYG337" s="62"/>
      <c r="PYH337" s="62"/>
      <c r="PYI337" s="62"/>
      <c r="PYJ337" s="62"/>
      <c r="PYK337" s="62"/>
      <c r="PYL337" s="62"/>
      <c r="PYM337" s="62"/>
      <c r="PYN337" s="62"/>
      <c r="PYO337" s="325"/>
      <c r="PYP337" s="325"/>
      <c r="PYQ337" s="325"/>
      <c r="PYR337" s="325"/>
      <c r="PYS337" s="62"/>
      <c r="PYT337" s="325"/>
      <c r="PYU337" s="325"/>
      <c r="PYV337" s="325"/>
      <c r="PYW337" s="325"/>
      <c r="PYX337" s="62"/>
      <c r="PYY337" s="325"/>
      <c r="PYZ337" s="325"/>
      <c r="PZA337" s="325"/>
      <c r="PZB337" s="325"/>
      <c r="PZC337" s="325"/>
      <c r="PZD337" s="325"/>
      <c r="PZE337" s="325"/>
      <c r="PZF337" s="325"/>
      <c r="PZG337" s="325"/>
      <c r="PZH337" s="325"/>
      <c r="PZI337" s="325"/>
      <c r="PZJ337" s="325"/>
      <c r="PZK337" s="325"/>
      <c r="PZL337" s="325"/>
      <c r="PZM337" s="325"/>
      <c r="PZN337" s="325"/>
      <c r="PZO337" s="325"/>
      <c r="PZP337" s="324"/>
      <c r="PZQ337" s="62"/>
      <c r="PZR337" s="62"/>
      <c r="PZS337" s="62"/>
      <c r="PZT337" s="62"/>
      <c r="PZU337" s="62"/>
      <c r="PZV337" s="62"/>
      <c r="PZW337" s="62"/>
      <c r="PZX337" s="62"/>
      <c r="PZY337" s="62"/>
      <c r="PZZ337" s="62"/>
      <c r="QAA337" s="325"/>
      <c r="QAB337" s="325"/>
      <c r="QAC337" s="325"/>
      <c r="QAD337" s="325"/>
      <c r="QAE337" s="62"/>
      <c r="QAF337" s="325"/>
      <c r="QAG337" s="325"/>
      <c r="QAH337" s="325"/>
      <c r="QAI337" s="325"/>
      <c r="QAJ337" s="62"/>
      <c r="QAK337" s="325"/>
      <c r="QAL337" s="325"/>
      <c r="QAM337" s="325"/>
      <c r="QAN337" s="325"/>
      <c r="QAO337" s="325"/>
      <c r="QAP337" s="325"/>
      <c r="QAQ337" s="325"/>
      <c r="QAR337" s="325"/>
      <c r="QAS337" s="325"/>
      <c r="QAT337" s="325"/>
      <c r="QAU337" s="325"/>
      <c r="QAV337" s="325"/>
      <c r="QAW337" s="325"/>
      <c r="QAX337" s="325"/>
      <c r="QAY337" s="325"/>
      <c r="QAZ337" s="325"/>
      <c r="QBA337" s="325"/>
      <c r="QBB337" s="324"/>
      <c r="QBC337" s="62"/>
      <c r="QBD337" s="62"/>
      <c r="QBE337" s="62"/>
      <c r="QBF337" s="62"/>
      <c r="QBG337" s="62"/>
      <c r="QBH337" s="62"/>
      <c r="QBI337" s="62"/>
      <c r="QBJ337" s="62"/>
      <c r="QBK337" s="62"/>
      <c r="QBL337" s="62"/>
      <c r="QBM337" s="325"/>
      <c r="QBN337" s="325"/>
      <c r="QBO337" s="325"/>
      <c r="QBP337" s="325"/>
      <c r="QBQ337" s="62"/>
      <c r="QBR337" s="325"/>
      <c r="QBS337" s="325"/>
      <c r="QBT337" s="325"/>
      <c r="QBU337" s="325"/>
      <c r="QBV337" s="62"/>
      <c r="QBW337" s="325"/>
      <c r="QBX337" s="325"/>
      <c r="QBY337" s="325"/>
      <c r="QBZ337" s="325"/>
      <c r="QCA337" s="325"/>
      <c r="QCB337" s="325"/>
      <c r="QCC337" s="325"/>
      <c r="QCD337" s="325"/>
      <c r="QCE337" s="325"/>
      <c r="QCF337" s="325"/>
      <c r="QCG337" s="325"/>
      <c r="QCH337" s="325"/>
      <c r="QCI337" s="325"/>
      <c r="QCJ337" s="325"/>
      <c r="QCK337" s="325"/>
      <c r="QCL337" s="325"/>
      <c r="QCM337" s="325"/>
      <c r="QCN337" s="324"/>
      <c r="QCO337" s="62"/>
      <c r="QCP337" s="62"/>
      <c r="QCQ337" s="62"/>
      <c r="QCR337" s="62"/>
      <c r="QCS337" s="62"/>
      <c r="QCT337" s="62"/>
      <c r="QCU337" s="62"/>
      <c r="QCV337" s="62"/>
      <c r="QCW337" s="62"/>
      <c r="QCX337" s="62"/>
      <c r="QCY337" s="325"/>
      <c r="QCZ337" s="325"/>
      <c r="QDA337" s="325"/>
      <c r="QDB337" s="325"/>
      <c r="QDC337" s="62"/>
      <c r="QDD337" s="325"/>
      <c r="QDE337" s="325"/>
      <c r="QDF337" s="325"/>
      <c r="QDG337" s="325"/>
      <c r="QDH337" s="62"/>
      <c r="QDI337" s="325"/>
      <c r="QDJ337" s="325"/>
      <c r="QDK337" s="325"/>
      <c r="QDL337" s="325"/>
      <c r="QDM337" s="325"/>
      <c r="QDN337" s="325"/>
      <c r="QDO337" s="325"/>
      <c r="QDP337" s="325"/>
      <c r="QDQ337" s="325"/>
      <c r="QDR337" s="325"/>
      <c r="QDS337" s="325"/>
      <c r="QDT337" s="325"/>
      <c r="QDU337" s="325"/>
      <c r="QDV337" s="325"/>
      <c r="QDW337" s="325"/>
      <c r="QDX337" s="325"/>
      <c r="QDY337" s="325"/>
      <c r="QDZ337" s="324"/>
      <c r="QEA337" s="62"/>
      <c r="QEB337" s="62"/>
      <c r="QEC337" s="62"/>
      <c r="QED337" s="62"/>
      <c r="QEE337" s="62"/>
      <c r="QEF337" s="62"/>
      <c r="QEG337" s="62"/>
      <c r="QEH337" s="62"/>
      <c r="QEI337" s="62"/>
      <c r="QEJ337" s="62"/>
      <c r="QEK337" s="325"/>
      <c r="QEL337" s="325"/>
      <c r="QEM337" s="325"/>
      <c r="QEN337" s="325"/>
      <c r="QEO337" s="62"/>
      <c r="QEP337" s="325"/>
      <c r="QEQ337" s="325"/>
      <c r="QER337" s="325"/>
      <c r="QES337" s="325"/>
      <c r="QET337" s="62"/>
      <c r="QEU337" s="325"/>
      <c r="QEV337" s="325"/>
      <c r="QEW337" s="325"/>
      <c r="QEX337" s="325"/>
      <c r="QEY337" s="325"/>
      <c r="QEZ337" s="325"/>
      <c r="QFA337" s="325"/>
      <c r="QFB337" s="325"/>
      <c r="QFC337" s="325"/>
      <c r="QFD337" s="325"/>
      <c r="QFE337" s="325"/>
      <c r="QFF337" s="325"/>
      <c r="QFG337" s="325"/>
      <c r="QFH337" s="325"/>
      <c r="QFI337" s="325"/>
      <c r="QFJ337" s="325"/>
      <c r="QFK337" s="325"/>
      <c r="QFL337" s="324"/>
      <c r="QFM337" s="62"/>
      <c r="QFN337" s="62"/>
      <c r="QFO337" s="62"/>
      <c r="QFP337" s="62"/>
      <c r="QFQ337" s="62"/>
      <c r="QFR337" s="62"/>
      <c r="QFS337" s="62"/>
      <c r="QFT337" s="62"/>
      <c r="QFU337" s="62"/>
      <c r="QFV337" s="62"/>
      <c r="QFW337" s="325"/>
      <c r="QFX337" s="325"/>
      <c r="QFY337" s="325"/>
      <c r="QFZ337" s="325"/>
      <c r="QGA337" s="62"/>
      <c r="QGB337" s="325"/>
      <c r="QGC337" s="325"/>
      <c r="QGD337" s="325"/>
      <c r="QGE337" s="325"/>
      <c r="QGF337" s="62"/>
      <c r="QGG337" s="325"/>
      <c r="QGH337" s="325"/>
      <c r="QGI337" s="325"/>
      <c r="QGJ337" s="325"/>
      <c r="QGK337" s="325"/>
      <c r="QGL337" s="325"/>
      <c r="QGM337" s="325"/>
      <c r="QGN337" s="325"/>
      <c r="QGO337" s="325"/>
      <c r="QGP337" s="325"/>
      <c r="QGQ337" s="325"/>
      <c r="QGR337" s="325"/>
      <c r="QGS337" s="325"/>
      <c r="QGT337" s="325"/>
      <c r="QGU337" s="325"/>
      <c r="QGV337" s="325"/>
      <c r="QGW337" s="325"/>
      <c r="QGX337" s="324"/>
      <c r="QGY337" s="62"/>
      <c r="QGZ337" s="62"/>
      <c r="QHA337" s="62"/>
      <c r="QHB337" s="62"/>
      <c r="QHC337" s="62"/>
      <c r="QHD337" s="62"/>
      <c r="QHE337" s="62"/>
      <c r="QHF337" s="62"/>
      <c r="QHG337" s="62"/>
      <c r="QHH337" s="62"/>
      <c r="QHI337" s="325"/>
      <c r="QHJ337" s="325"/>
      <c r="QHK337" s="325"/>
      <c r="QHL337" s="325"/>
      <c r="QHM337" s="62"/>
      <c r="QHN337" s="325"/>
      <c r="QHO337" s="325"/>
      <c r="QHP337" s="325"/>
      <c r="QHQ337" s="325"/>
      <c r="QHR337" s="62"/>
      <c r="QHS337" s="325"/>
      <c r="QHT337" s="325"/>
      <c r="QHU337" s="325"/>
      <c r="QHV337" s="325"/>
      <c r="QHW337" s="325"/>
      <c r="QHX337" s="325"/>
      <c r="QHY337" s="325"/>
      <c r="QHZ337" s="325"/>
      <c r="QIA337" s="325"/>
      <c r="QIB337" s="325"/>
      <c r="QIC337" s="325"/>
      <c r="QID337" s="325"/>
      <c r="QIE337" s="325"/>
      <c r="QIF337" s="325"/>
      <c r="QIG337" s="325"/>
      <c r="QIH337" s="325"/>
      <c r="QII337" s="325"/>
      <c r="QIJ337" s="324"/>
      <c r="QIK337" s="62"/>
      <c r="QIL337" s="62"/>
      <c r="QIM337" s="62"/>
      <c r="QIN337" s="62"/>
      <c r="QIO337" s="62"/>
      <c r="QIP337" s="62"/>
      <c r="QIQ337" s="62"/>
      <c r="QIR337" s="62"/>
      <c r="QIS337" s="62"/>
      <c r="QIT337" s="62"/>
      <c r="QIU337" s="325"/>
      <c r="QIV337" s="325"/>
      <c r="QIW337" s="325"/>
      <c r="QIX337" s="325"/>
      <c r="QIY337" s="62"/>
      <c r="QIZ337" s="325"/>
      <c r="QJA337" s="325"/>
      <c r="QJB337" s="325"/>
      <c r="QJC337" s="325"/>
      <c r="QJD337" s="62"/>
      <c r="QJE337" s="325"/>
      <c r="QJF337" s="325"/>
      <c r="QJG337" s="325"/>
      <c r="QJH337" s="325"/>
      <c r="QJI337" s="325"/>
      <c r="QJJ337" s="325"/>
      <c r="QJK337" s="325"/>
      <c r="QJL337" s="325"/>
      <c r="QJM337" s="325"/>
      <c r="QJN337" s="325"/>
      <c r="QJO337" s="325"/>
      <c r="QJP337" s="325"/>
      <c r="QJQ337" s="325"/>
      <c r="QJR337" s="325"/>
      <c r="QJS337" s="325"/>
      <c r="QJT337" s="325"/>
      <c r="QJU337" s="325"/>
      <c r="QJV337" s="324"/>
      <c r="QJW337" s="62"/>
      <c r="QJX337" s="62"/>
      <c r="QJY337" s="62"/>
      <c r="QJZ337" s="62"/>
      <c r="QKA337" s="62"/>
      <c r="QKB337" s="62"/>
      <c r="QKC337" s="62"/>
      <c r="QKD337" s="62"/>
      <c r="QKE337" s="62"/>
      <c r="QKF337" s="62"/>
      <c r="QKG337" s="325"/>
      <c r="QKH337" s="325"/>
      <c r="QKI337" s="325"/>
      <c r="QKJ337" s="325"/>
      <c r="QKK337" s="62"/>
      <c r="QKL337" s="325"/>
      <c r="QKM337" s="325"/>
      <c r="QKN337" s="325"/>
      <c r="QKO337" s="325"/>
      <c r="QKP337" s="62"/>
      <c r="QKQ337" s="325"/>
      <c r="QKR337" s="325"/>
      <c r="QKS337" s="325"/>
      <c r="QKT337" s="325"/>
      <c r="QKU337" s="325"/>
      <c r="QKV337" s="325"/>
      <c r="QKW337" s="325"/>
      <c r="QKX337" s="325"/>
      <c r="QKY337" s="325"/>
      <c r="QKZ337" s="325"/>
      <c r="QLA337" s="325"/>
      <c r="QLB337" s="325"/>
      <c r="QLC337" s="325"/>
      <c r="QLD337" s="325"/>
      <c r="QLE337" s="325"/>
      <c r="QLF337" s="325"/>
      <c r="QLG337" s="325"/>
      <c r="QLH337" s="324"/>
      <c r="QLI337" s="62"/>
      <c r="QLJ337" s="62"/>
      <c r="QLK337" s="62"/>
      <c r="QLL337" s="62"/>
      <c r="QLM337" s="62"/>
      <c r="QLN337" s="62"/>
      <c r="QLO337" s="62"/>
      <c r="QLP337" s="62"/>
      <c r="QLQ337" s="62"/>
      <c r="QLR337" s="62"/>
      <c r="QLS337" s="325"/>
      <c r="QLT337" s="325"/>
      <c r="QLU337" s="325"/>
      <c r="QLV337" s="325"/>
      <c r="QLW337" s="62"/>
      <c r="QLX337" s="325"/>
      <c r="QLY337" s="325"/>
      <c r="QLZ337" s="325"/>
      <c r="QMA337" s="325"/>
      <c r="QMB337" s="62"/>
      <c r="QMC337" s="325"/>
      <c r="QMD337" s="325"/>
      <c r="QME337" s="325"/>
      <c r="QMF337" s="325"/>
      <c r="QMG337" s="325"/>
      <c r="QMH337" s="325"/>
      <c r="QMI337" s="325"/>
      <c r="QMJ337" s="325"/>
      <c r="QMK337" s="325"/>
      <c r="QML337" s="325"/>
      <c r="QMM337" s="325"/>
      <c r="QMN337" s="325"/>
      <c r="QMO337" s="325"/>
      <c r="QMP337" s="325"/>
      <c r="QMQ337" s="325"/>
      <c r="QMR337" s="325"/>
      <c r="QMS337" s="325"/>
      <c r="QMT337" s="324"/>
      <c r="QMU337" s="62"/>
      <c r="QMV337" s="62"/>
      <c r="QMW337" s="62"/>
      <c r="QMX337" s="62"/>
      <c r="QMY337" s="62"/>
      <c r="QMZ337" s="62"/>
      <c r="QNA337" s="62"/>
      <c r="QNB337" s="62"/>
      <c r="QNC337" s="62"/>
      <c r="QND337" s="62"/>
      <c r="QNE337" s="325"/>
      <c r="QNF337" s="325"/>
      <c r="QNG337" s="325"/>
      <c r="QNH337" s="325"/>
      <c r="QNI337" s="62"/>
      <c r="QNJ337" s="325"/>
      <c r="QNK337" s="325"/>
      <c r="QNL337" s="325"/>
      <c r="QNM337" s="325"/>
      <c r="QNN337" s="62"/>
      <c r="QNO337" s="325"/>
      <c r="QNP337" s="325"/>
      <c r="QNQ337" s="325"/>
      <c r="QNR337" s="325"/>
      <c r="QNS337" s="325"/>
      <c r="QNT337" s="325"/>
      <c r="QNU337" s="325"/>
      <c r="QNV337" s="325"/>
      <c r="QNW337" s="325"/>
      <c r="QNX337" s="325"/>
      <c r="QNY337" s="325"/>
      <c r="QNZ337" s="325"/>
      <c r="QOA337" s="325"/>
      <c r="QOB337" s="325"/>
      <c r="QOC337" s="325"/>
      <c r="QOD337" s="325"/>
      <c r="QOE337" s="325"/>
      <c r="QOF337" s="324"/>
      <c r="QOG337" s="62"/>
      <c r="QOH337" s="62"/>
      <c r="QOI337" s="62"/>
      <c r="QOJ337" s="62"/>
      <c r="QOK337" s="62"/>
      <c r="QOL337" s="62"/>
      <c r="QOM337" s="62"/>
      <c r="QON337" s="62"/>
      <c r="QOO337" s="62"/>
      <c r="QOP337" s="62"/>
      <c r="QOQ337" s="325"/>
      <c r="QOR337" s="325"/>
      <c r="QOS337" s="325"/>
      <c r="QOT337" s="325"/>
      <c r="QOU337" s="62"/>
      <c r="QOV337" s="325"/>
      <c r="QOW337" s="325"/>
      <c r="QOX337" s="325"/>
      <c r="QOY337" s="325"/>
      <c r="QOZ337" s="62"/>
      <c r="QPA337" s="325"/>
      <c r="QPB337" s="325"/>
      <c r="QPC337" s="325"/>
      <c r="QPD337" s="325"/>
      <c r="QPE337" s="325"/>
      <c r="QPF337" s="325"/>
      <c r="QPG337" s="325"/>
      <c r="QPH337" s="325"/>
      <c r="QPI337" s="325"/>
      <c r="QPJ337" s="325"/>
      <c r="QPK337" s="325"/>
      <c r="QPL337" s="325"/>
      <c r="QPM337" s="325"/>
      <c r="QPN337" s="325"/>
      <c r="QPO337" s="325"/>
      <c r="QPP337" s="325"/>
      <c r="QPQ337" s="325"/>
      <c r="QPR337" s="324"/>
      <c r="QPS337" s="62"/>
      <c r="QPT337" s="62"/>
      <c r="QPU337" s="62"/>
      <c r="QPV337" s="62"/>
      <c r="QPW337" s="62"/>
      <c r="QPX337" s="62"/>
      <c r="QPY337" s="62"/>
      <c r="QPZ337" s="62"/>
      <c r="QQA337" s="62"/>
      <c r="QQB337" s="62"/>
      <c r="QQC337" s="325"/>
      <c r="QQD337" s="325"/>
      <c r="QQE337" s="325"/>
      <c r="QQF337" s="325"/>
      <c r="QQG337" s="62"/>
      <c r="QQH337" s="325"/>
      <c r="QQI337" s="325"/>
      <c r="QQJ337" s="325"/>
      <c r="QQK337" s="325"/>
      <c r="QQL337" s="62"/>
      <c r="QQM337" s="325"/>
      <c r="QQN337" s="325"/>
      <c r="QQO337" s="325"/>
      <c r="QQP337" s="325"/>
      <c r="QQQ337" s="325"/>
      <c r="QQR337" s="325"/>
      <c r="QQS337" s="325"/>
      <c r="QQT337" s="325"/>
      <c r="QQU337" s="325"/>
      <c r="QQV337" s="325"/>
      <c r="QQW337" s="325"/>
      <c r="QQX337" s="325"/>
      <c r="QQY337" s="325"/>
      <c r="QQZ337" s="325"/>
      <c r="QRA337" s="325"/>
      <c r="QRB337" s="325"/>
      <c r="QRC337" s="325"/>
      <c r="QRD337" s="324"/>
      <c r="QRE337" s="62"/>
      <c r="QRF337" s="62"/>
      <c r="QRG337" s="62"/>
      <c r="QRH337" s="62"/>
      <c r="QRI337" s="62"/>
      <c r="QRJ337" s="62"/>
      <c r="QRK337" s="62"/>
      <c r="QRL337" s="62"/>
      <c r="QRM337" s="62"/>
      <c r="QRN337" s="62"/>
      <c r="QRO337" s="325"/>
      <c r="QRP337" s="325"/>
      <c r="QRQ337" s="325"/>
      <c r="QRR337" s="325"/>
      <c r="QRS337" s="62"/>
      <c r="QRT337" s="325"/>
      <c r="QRU337" s="325"/>
      <c r="QRV337" s="325"/>
      <c r="QRW337" s="325"/>
      <c r="QRX337" s="62"/>
      <c r="QRY337" s="325"/>
      <c r="QRZ337" s="325"/>
      <c r="QSA337" s="325"/>
      <c r="QSB337" s="325"/>
      <c r="QSC337" s="325"/>
      <c r="QSD337" s="325"/>
      <c r="QSE337" s="325"/>
      <c r="QSF337" s="325"/>
      <c r="QSG337" s="325"/>
      <c r="QSH337" s="325"/>
      <c r="QSI337" s="325"/>
      <c r="QSJ337" s="325"/>
      <c r="QSK337" s="325"/>
      <c r="QSL337" s="325"/>
      <c r="QSM337" s="325"/>
      <c r="QSN337" s="325"/>
      <c r="QSO337" s="325"/>
      <c r="QSP337" s="324"/>
      <c r="QSQ337" s="62"/>
      <c r="QSR337" s="62"/>
      <c r="QSS337" s="62"/>
      <c r="QST337" s="62"/>
      <c r="QSU337" s="62"/>
      <c r="QSV337" s="62"/>
      <c r="QSW337" s="62"/>
      <c r="QSX337" s="62"/>
      <c r="QSY337" s="62"/>
      <c r="QSZ337" s="62"/>
      <c r="QTA337" s="325"/>
      <c r="QTB337" s="325"/>
      <c r="QTC337" s="325"/>
      <c r="QTD337" s="325"/>
      <c r="QTE337" s="62"/>
      <c r="QTF337" s="325"/>
      <c r="QTG337" s="325"/>
      <c r="QTH337" s="325"/>
      <c r="QTI337" s="325"/>
      <c r="QTJ337" s="62"/>
      <c r="QTK337" s="325"/>
      <c r="QTL337" s="325"/>
      <c r="QTM337" s="325"/>
      <c r="QTN337" s="325"/>
      <c r="QTO337" s="325"/>
      <c r="QTP337" s="325"/>
      <c r="QTQ337" s="325"/>
      <c r="QTR337" s="325"/>
      <c r="QTS337" s="325"/>
      <c r="QTT337" s="325"/>
      <c r="QTU337" s="325"/>
      <c r="QTV337" s="325"/>
      <c r="QTW337" s="325"/>
      <c r="QTX337" s="325"/>
      <c r="QTY337" s="325"/>
      <c r="QTZ337" s="325"/>
      <c r="QUA337" s="325"/>
      <c r="QUB337" s="324"/>
      <c r="QUC337" s="62"/>
      <c r="QUD337" s="62"/>
      <c r="QUE337" s="62"/>
      <c r="QUF337" s="62"/>
      <c r="QUG337" s="62"/>
      <c r="QUH337" s="62"/>
      <c r="QUI337" s="62"/>
      <c r="QUJ337" s="62"/>
      <c r="QUK337" s="62"/>
      <c r="QUL337" s="62"/>
      <c r="QUM337" s="325"/>
      <c r="QUN337" s="325"/>
      <c r="QUO337" s="325"/>
      <c r="QUP337" s="325"/>
      <c r="QUQ337" s="62"/>
      <c r="QUR337" s="325"/>
      <c r="QUS337" s="325"/>
      <c r="QUT337" s="325"/>
      <c r="QUU337" s="325"/>
      <c r="QUV337" s="62"/>
      <c r="QUW337" s="325"/>
      <c r="QUX337" s="325"/>
      <c r="QUY337" s="325"/>
      <c r="QUZ337" s="325"/>
      <c r="QVA337" s="325"/>
      <c r="QVB337" s="325"/>
      <c r="QVC337" s="325"/>
      <c r="QVD337" s="325"/>
      <c r="QVE337" s="325"/>
      <c r="QVF337" s="325"/>
      <c r="QVG337" s="325"/>
      <c r="QVH337" s="325"/>
      <c r="QVI337" s="325"/>
      <c r="QVJ337" s="325"/>
      <c r="QVK337" s="325"/>
      <c r="QVL337" s="325"/>
      <c r="QVM337" s="325"/>
      <c r="QVN337" s="324"/>
      <c r="QVO337" s="62"/>
      <c r="QVP337" s="62"/>
      <c r="QVQ337" s="62"/>
      <c r="QVR337" s="62"/>
      <c r="QVS337" s="62"/>
      <c r="QVT337" s="62"/>
      <c r="QVU337" s="62"/>
      <c r="QVV337" s="62"/>
      <c r="QVW337" s="62"/>
      <c r="QVX337" s="62"/>
      <c r="QVY337" s="325"/>
      <c r="QVZ337" s="325"/>
      <c r="QWA337" s="325"/>
      <c r="QWB337" s="325"/>
      <c r="QWC337" s="62"/>
      <c r="QWD337" s="325"/>
      <c r="QWE337" s="325"/>
      <c r="QWF337" s="325"/>
      <c r="QWG337" s="325"/>
      <c r="QWH337" s="62"/>
      <c r="QWI337" s="325"/>
      <c r="QWJ337" s="325"/>
      <c r="QWK337" s="325"/>
      <c r="QWL337" s="325"/>
      <c r="QWM337" s="325"/>
      <c r="QWN337" s="325"/>
      <c r="QWO337" s="325"/>
      <c r="QWP337" s="325"/>
      <c r="QWQ337" s="325"/>
      <c r="QWR337" s="325"/>
      <c r="QWS337" s="325"/>
      <c r="QWT337" s="325"/>
      <c r="QWU337" s="325"/>
      <c r="QWV337" s="325"/>
      <c r="QWW337" s="325"/>
      <c r="QWX337" s="325"/>
      <c r="QWY337" s="325"/>
      <c r="QWZ337" s="324"/>
      <c r="QXA337" s="62"/>
      <c r="QXB337" s="62"/>
      <c r="QXC337" s="62"/>
      <c r="QXD337" s="62"/>
      <c r="QXE337" s="62"/>
      <c r="QXF337" s="62"/>
      <c r="QXG337" s="62"/>
      <c r="QXH337" s="62"/>
      <c r="QXI337" s="62"/>
      <c r="QXJ337" s="62"/>
      <c r="QXK337" s="325"/>
      <c r="QXL337" s="325"/>
      <c r="QXM337" s="325"/>
      <c r="QXN337" s="325"/>
      <c r="QXO337" s="62"/>
      <c r="QXP337" s="325"/>
      <c r="QXQ337" s="325"/>
      <c r="QXR337" s="325"/>
      <c r="QXS337" s="325"/>
      <c r="QXT337" s="62"/>
      <c r="QXU337" s="325"/>
      <c r="QXV337" s="325"/>
      <c r="QXW337" s="325"/>
      <c r="QXX337" s="325"/>
      <c r="QXY337" s="325"/>
      <c r="QXZ337" s="325"/>
      <c r="QYA337" s="325"/>
      <c r="QYB337" s="325"/>
      <c r="QYC337" s="325"/>
      <c r="QYD337" s="325"/>
      <c r="QYE337" s="325"/>
      <c r="QYF337" s="325"/>
      <c r="QYG337" s="325"/>
      <c r="QYH337" s="325"/>
      <c r="QYI337" s="325"/>
      <c r="QYJ337" s="325"/>
      <c r="QYK337" s="325"/>
      <c r="QYL337" s="324"/>
      <c r="QYM337" s="62"/>
      <c r="QYN337" s="62"/>
      <c r="QYO337" s="62"/>
      <c r="QYP337" s="62"/>
      <c r="QYQ337" s="62"/>
      <c r="QYR337" s="62"/>
      <c r="QYS337" s="62"/>
      <c r="QYT337" s="62"/>
      <c r="QYU337" s="62"/>
      <c r="QYV337" s="62"/>
      <c r="QYW337" s="325"/>
      <c r="QYX337" s="325"/>
      <c r="QYY337" s="325"/>
      <c r="QYZ337" s="325"/>
      <c r="QZA337" s="62"/>
      <c r="QZB337" s="325"/>
      <c r="QZC337" s="325"/>
      <c r="QZD337" s="325"/>
      <c r="QZE337" s="325"/>
      <c r="QZF337" s="62"/>
      <c r="QZG337" s="325"/>
      <c r="QZH337" s="325"/>
      <c r="QZI337" s="325"/>
      <c r="QZJ337" s="325"/>
      <c r="QZK337" s="325"/>
      <c r="QZL337" s="325"/>
      <c r="QZM337" s="325"/>
      <c r="QZN337" s="325"/>
      <c r="QZO337" s="325"/>
      <c r="QZP337" s="325"/>
      <c r="QZQ337" s="325"/>
      <c r="QZR337" s="325"/>
      <c r="QZS337" s="325"/>
      <c r="QZT337" s="325"/>
      <c r="QZU337" s="325"/>
      <c r="QZV337" s="325"/>
      <c r="QZW337" s="325"/>
      <c r="QZX337" s="324"/>
      <c r="QZY337" s="62"/>
      <c r="QZZ337" s="62"/>
      <c r="RAA337" s="62"/>
      <c r="RAB337" s="62"/>
      <c r="RAC337" s="62"/>
      <c r="RAD337" s="62"/>
      <c r="RAE337" s="62"/>
      <c r="RAF337" s="62"/>
      <c r="RAG337" s="62"/>
      <c r="RAH337" s="62"/>
      <c r="RAI337" s="325"/>
      <c r="RAJ337" s="325"/>
      <c r="RAK337" s="325"/>
      <c r="RAL337" s="325"/>
      <c r="RAM337" s="62"/>
      <c r="RAN337" s="325"/>
      <c r="RAO337" s="325"/>
      <c r="RAP337" s="325"/>
      <c r="RAQ337" s="325"/>
      <c r="RAR337" s="62"/>
      <c r="RAS337" s="325"/>
      <c r="RAT337" s="325"/>
      <c r="RAU337" s="325"/>
      <c r="RAV337" s="325"/>
      <c r="RAW337" s="325"/>
      <c r="RAX337" s="325"/>
      <c r="RAY337" s="325"/>
      <c r="RAZ337" s="325"/>
      <c r="RBA337" s="325"/>
      <c r="RBB337" s="325"/>
      <c r="RBC337" s="325"/>
      <c r="RBD337" s="325"/>
      <c r="RBE337" s="325"/>
      <c r="RBF337" s="325"/>
      <c r="RBG337" s="325"/>
      <c r="RBH337" s="325"/>
      <c r="RBI337" s="325"/>
      <c r="RBJ337" s="324"/>
      <c r="RBK337" s="62"/>
      <c r="RBL337" s="62"/>
      <c r="RBM337" s="62"/>
      <c r="RBN337" s="62"/>
      <c r="RBO337" s="62"/>
      <c r="RBP337" s="62"/>
      <c r="RBQ337" s="62"/>
      <c r="RBR337" s="62"/>
      <c r="RBS337" s="62"/>
      <c r="RBT337" s="62"/>
      <c r="RBU337" s="325"/>
      <c r="RBV337" s="325"/>
      <c r="RBW337" s="325"/>
      <c r="RBX337" s="325"/>
      <c r="RBY337" s="62"/>
      <c r="RBZ337" s="325"/>
      <c r="RCA337" s="325"/>
      <c r="RCB337" s="325"/>
      <c r="RCC337" s="325"/>
      <c r="RCD337" s="62"/>
      <c r="RCE337" s="325"/>
      <c r="RCF337" s="325"/>
      <c r="RCG337" s="325"/>
      <c r="RCH337" s="325"/>
      <c r="RCI337" s="325"/>
      <c r="RCJ337" s="325"/>
      <c r="RCK337" s="325"/>
      <c r="RCL337" s="325"/>
      <c r="RCM337" s="325"/>
      <c r="RCN337" s="325"/>
      <c r="RCO337" s="325"/>
      <c r="RCP337" s="325"/>
      <c r="RCQ337" s="325"/>
      <c r="RCR337" s="325"/>
      <c r="RCS337" s="325"/>
      <c r="RCT337" s="325"/>
      <c r="RCU337" s="325"/>
      <c r="RCV337" s="324"/>
      <c r="RCW337" s="62"/>
      <c r="RCX337" s="62"/>
      <c r="RCY337" s="62"/>
      <c r="RCZ337" s="62"/>
      <c r="RDA337" s="62"/>
      <c r="RDB337" s="62"/>
      <c r="RDC337" s="62"/>
      <c r="RDD337" s="62"/>
      <c r="RDE337" s="62"/>
      <c r="RDF337" s="62"/>
      <c r="RDG337" s="325"/>
      <c r="RDH337" s="325"/>
      <c r="RDI337" s="325"/>
      <c r="RDJ337" s="325"/>
      <c r="RDK337" s="62"/>
      <c r="RDL337" s="325"/>
      <c r="RDM337" s="325"/>
      <c r="RDN337" s="325"/>
      <c r="RDO337" s="325"/>
      <c r="RDP337" s="62"/>
      <c r="RDQ337" s="325"/>
      <c r="RDR337" s="325"/>
      <c r="RDS337" s="325"/>
      <c r="RDT337" s="325"/>
      <c r="RDU337" s="325"/>
      <c r="RDV337" s="325"/>
      <c r="RDW337" s="325"/>
      <c r="RDX337" s="325"/>
      <c r="RDY337" s="325"/>
      <c r="RDZ337" s="325"/>
      <c r="REA337" s="325"/>
      <c r="REB337" s="325"/>
      <c r="REC337" s="325"/>
      <c r="RED337" s="325"/>
      <c r="REE337" s="325"/>
      <c r="REF337" s="325"/>
      <c r="REG337" s="325"/>
      <c r="REH337" s="324"/>
      <c r="REI337" s="62"/>
      <c r="REJ337" s="62"/>
      <c r="REK337" s="62"/>
      <c r="REL337" s="62"/>
      <c r="REM337" s="62"/>
      <c r="REN337" s="62"/>
      <c r="REO337" s="62"/>
      <c r="REP337" s="62"/>
      <c r="REQ337" s="62"/>
      <c r="RER337" s="62"/>
      <c r="RES337" s="325"/>
      <c r="RET337" s="325"/>
      <c r="REU337" s="325"/>
      <c r="REV337" s="325"/>
      <c r="REW337" s="62"/>
      <c r="REX337" s="325"/>
      <c r="REY337" s="325"/>
      <c r="REZ337" s="325"/>
      <c r="RFA337" s="325"/>
      <c r="RFB337" s="62"/>
      <c r="RFC337" s="325"/>
      <c r="RFD337" s="325"/>
      <c r="RFE337" s="325"/>
      <c r="RFF337" s="325"/>
      <c r="RFG337" s="325"/>
      <c r="RFH337" s="325"/>
      <c r="RFI337" s="325"/>
      <c r="RFJ337" s="325"/>
      <c r="RFK337" s="325"/>
      <c r="RFL337" s="325"/>
      <c r="RFM337" s="325"/>
      <c r="RFN337" s="325"/>
      <c r="RFO337" s="325"/>
      <c r="RFP337" s="325"/>
      <c r="RFQ337" s="325"/>
      <c r="RFR337" s="325"/>
      <c r="RFS337" s="325"/>
      <c r="RFT337" s="324"/>
      <c r="RFU337" s="62"/>
      <c r="RFV337" s="62"/>
      <c r="RFW337" s="62"/>
      <c r="RFX337" s="62"/>
      <c r="RFY337" s="62"/>
      <c r="RFZ337" s="62"/>
      <c r="RGA337" s="62"/>
      <c r="RGB337" s="62"/>
      <c r="RGC337" s="62"/>
      <c r="RGD337" s="62"/>
      <c r="RGE337" s="325"/>
      <c r="RGF337" s="325"/>
      <c r="RGG337" s="325"/>
      <c r="RGH337" s="325"/>
      <c r="RGI337" s="62"/>
      <c r="RGJ337" s="325"/>
      <c r="RGK337" s="325"/>
      <c r="RGL337" s="325"/>
      <c r="RGM337" s="325"/>
      <c r="RGN337" s="62"/>
      <c r="RGO337" s="325"/>
      <c r="RGP337" s="325"/>
      <c r="RGQ337" s="325"/>
      <c r="RGR337" s="325"/>
      <c r="RGS337" s="325"/>
      <c r="RGT337" s="325"/>
      <c r="RGU337" s="325"/>
      <c r="RGV337" s="325"/>
      <c r="RGW337" s="325"/>
      <c r="RGX337" s="325"/>
      <c r="RGY337" s="325"/>
      <c r="RGZ337" s="325"/>
      <c r="RHA337" s="325"/>
      <c r="RHB337" s="325"/>
      <c r="RHC337" s="325"/>
      <c r="RHD337" s="325"/>
      <c r="RHE337" s="325"/>
      <c r="RHF337" s="324"/>
      <c r="RHG337" s="62"/>
      <c r="RHH337" s="62"/>
      <c r="RHI337" s="62"/>
      <c r="RHJ337" s="62"/>
      <c r="RHK337" s="62"/>
      <c r="RHL337" s="62"/>
      <c r="RHM337" s="62"/>
      <c r="RHN337" s="62"/>
      <c r="RHO337" s="62"/>
      <c r="RHP337" s="62"/>
      <c r="RHQ337" s="325"/>
      <c r="RHR337" s="325"/>
      <c r="RHS337" s="325"/>
      <c r="RHT337" s="325"/>
      <c r="RHU337" s="62"/>
      <c r="RHV337" s="325"/>
      <c r="RHW337" s="325"/>
      <c r="RHX337" s="325"/>
      <c r="RHY337" s="325"/>
      <c r="RHZ337" s="62"/>
      <c r="RIA337" s="325"/>
      <c r="RIB337" s="325"/>
      <c r="RIC337" s="325"/>
      <c r="RID337" s="325"/>
      <c r="RIE337" s="325"/>
      <c r="RIF337" s="325"/>
      <c r="RIG337" s="325"/>
      <c r="RIH337" s="325"/>
      <c r="RII337" s="325"/>
      <c r="RIJ337" s="325"/>
      <c r="RIK337" s="325"/>
      <c r="RIL337" s="325"/>
      <c r="RIM337" s="325"/>
      <c r="RIN337" s="325"/>
      <c r="RIO337" s="325"/>
      <c r="RIP337" s="325"/>
      <c r="RIQ337" s="325"/>
      <c r="RIR337" s="324"/>
      <c r="RIS337" s="62"/>
      <c r="RIT337" s="62"/>
      <c r="RIU337" s="62"/>
      <c r="RIV337" s="62"/>
      <c r="RIW337" s="62"/>
      <c r="RIX337" s="62"/>
      <c r="RIY337" s="62"/>
      <c r="RIZ337" s="62"/>
      <c r="RJA337" s="62"/>
      <c r="RJB337" s="62"/>
      <c r="RJC337" s="325"/>
      <c r="RJD337" s="325"/>
      <c r="RJE337" s="325"/>
      <c r="RJF337" s="325"/>
      <c r="RJG337" s="62"/>
      <c r="RJH337" s="325"/>
      <c r="RJI337" s="325"/>
      <c r="RJJ337" s="325"/>
      <c r="RJK337" s="325"/>
      <c r="RJL337" s="62"/>
      <c r="RJM337" s="325"/>
      <c r="RJN337" s="325"/>
      <c r="RJO337" s="325"/>
      <c r="RJP337" s="325"/>
      <c r="RJQ337" s="325"/>
      <c r="RJR337" s="325"/>
      <c r="RJS337" s="325"/>
      <c r="RJT337" s="325"/>
      <c r="RJU337" s="325"/>
      <c r="RJV337" s="325"/>
      <c r="RJW337" s="325"/>
      <c r="RJX337" s="325"/>
      <c r="RJY337" s="325"/>
      <c r="RJZ337" s="325"/>
      <c r="RKA337" s="325"/>
      <c r="RKB337" s="325"/>
      <c r="RKC337" s="325"/>
      <c r="RKD337" s="324"/>
      <c r="RKE337" s="62"/>
      <c r="RKF337" s="62"/>
      <c r="RKG337" s="62"/>
      <c r="RKH337" s="62"/>
      <c r="RKI337" s="62"/>
      <c r="RKJ337" s="62"/>
      <c r="RKK337" s="62"/>
      <c r="RKL337" s="62"/>
      <c r="RKM337" s="62"/>
      <c r="RKN337" s="62"/>
      <c r="RKO337" s="325"/>
      <c r="RKP337" s="325"/>
      <c r="RKQ337" s="325"/>
      <c r="RKR337" s="325"/>
      <c r="RKS337" s="62"/>
      <c r="RKT337" s="325"/>
      <c r="RKU337" s="325"/>
      <c r="RKV337" s="325"/>
      <c r="RKW337" s="325"/>
      <c r="RKX337" s="62"/>
      <c r="RKY337" s="325"/>
      <c r="RKZ337" s="325"/>
      <c r="RLA337" s="325"/>
      <c r="RLB337" s="325"/>
      <c r="RLC337" s="325"/>
      <c r="RLD337" s="325"/>
      <c r="RLE337" s="325"/>
      <c r="RLF337" s="325"/>
      <c r="RLG337" s="325"/>
      <c r="RLH337" s="325"/>
      <c r="RLI337" s="325"/>
      <c r="RLJ337" s="325"/>
      <c r="RLK337" s="325"/>
      <c r="RLL337" s="325"/>
      <c r="RLM337" s="325"/>
      <c r="RLN337" s="325"/>
      <c r="RLO337" s="325"/>
      <c r="RLP337" s="324"/>
      <c r="RLQ337" s="62"/>
      <c r="RLR337" s="62"/>
      <c r="RLS337" s="62"/>
      <c r="RLT337" s="62"/>
      <c r="RLU337" s="62"/>
      <c r="RLV337" s="62"/>
      <c r="RLW337" s="62"/>
      <c r="RLX337" s="62"/>
      <c r="RLY337" s="62"/>
      <c r="RLZ337" s="62"/>
      <c r="RMA337" s="325"/>
      <c r="RMB337" s="325"/>
      <c r="RMC337" s="325"/>
      <c r="RMD337" s="325"/>
      <c r="RME337" s="62"/>
      <c r="RMF337" s="325"/>
      <c r="RMG337" s="325"/>
      <c r="RMH337" s="325"/>
      <c r="RMI337" s="325"/>
      <c r="RMJ337" s="62"/>
      <c r="RMK337" s="325"/>
      <c r="RML337" s="325"/>
      <c r="RMM337" s="325"/>
      <c r="RMN337" s="325"/>
      <c r="RMO337" s="325"/>
      <c r="RMP337" s="325"/>
      <c r="RMQ337" s="325"/>
      <c r="RMR337" s="325"/>
      <c r="RMS337" s="325"/>
      <c r="RMT337" s="325"/>
      <c r="RMU337" s="325"/>
      <c r="RMV337" s="325"/>
      <c r="RMW337" s="325"/>
      <c r="RMX337" s="325"/>
      <c r="RMY337" s="325"/>
      <c r="RMZ337" s="325"/>
      <c r="RNA337" s="325"/>
      <c r="RNB337" s="324"/>
      <c r="RNC337" s="62"/>
      <c r="RND337" s="62"/>
      <c r="RNE337" s="62"/>
      <c r="RNF337" s="62"/>
      <c r="RNG337" s="62"/>
      <c r="RNH337" s="62"/>
      <c r="RNI337" s="62"/>
      <c r="RNJ337" s="62"/>
      <c r="RNK337" s="62"/>
      <c r="RNL337" s="62"/>
      <c r="RNM337" s="325"/>
      <c r="RNN337" s="325"/>
      <c r="RNO337" s="325"/>
      <c r="RNP337" s="325"/>
      <c r="RNQ337" s="62"/>
      <c r="RNR337" s="325"/>
      <c r="RNS337" s="325"/>
      <c r="RNT337" s="325"/>
      <c r="RNU337" s="325"/>
      <c r="RNV337" s="62"/>
      <c r="RNW337" s="325"/>
      <c r="RNX337" s="325"/>
      <c r="RNY337" s="325"/>
      <c r="RNZ337" s="325"/>
      <c r="ROA337" s="325"/>
      <c r="ROB337" s="325"/>
      <c r="ROC337" s="325"/>
      <c r="ROD337" s="325"/>
      <c r="ROE337" s="325"/>
      <c r="ROF337" s="325"/>
      <c r="ROG337" s="325"/>
      <c r="ROH337" s="325"/>
      <c r="ROI337" s="325"/>
      <c r="ROJ337" s="325"/>
      <c r="ROK337" s="325"/>
      <c r="ROL337" s="325"/>
      <c r="ROM337" s="325"/>
      <c r="RON337" s="324"/>
      <c r="ROO337" s="62"/>
      <c r="ROP337" s="62"/>
      <c r="ROQ337" s="62"/>
      <c r="ROR337" s="62"/>
      <c r="ROS337" s="62"/>
      <c r="ROT337" s="62"/>
      <c r="ROU337" s="62"/>
      <c r="ROV337" s="62"/>
      <c r="ROW337" s="62"/>
      <c r="ROX337" s="62"/>
      <c r="ROY337" s="325"/>
      <c r="ROZ337" s="325"/>
      <c r="RPA337" s="325"/>
      <c r="RPB337" s="325"/>
      <c r="RPC337" s="62"/>
      <c r="RPD337" s="325"/>
      <c r="RPE337" s="325"/>
      <c r="RPF337" s="325"/>
      <c r="RPG337" s="325"/>
      <c r="RPH337" s="62"/>
      <c r="RPI337" s="325"/>
      <c r="RPJ337" s="325"/>
      <c r="RPK337" s="325"/>
      <c r="RPL337" s="325"/>
      <c r="RPM337" s="325"/>
      <c r="RPN337" s="325"/>
      <c r="RPO337" s="325"/>
      <c r="RPP337" s="325"/>
      <c r="RPQ337" s="325"/>
      <c r="RPR337" s="325"/>
      <c r="RPS337" s="325"/>
      <c r="RPT337" s="325"/>
      <c r="RPU337" s="325"/>
      <c r="RPV337" s="325"/>
      <c r="RPW337" s="325"/>
      <c r="RPX337" s="325"/>
      <c r="RPY337" s="325"/>
      <c r="RPZ337" s="324"/>
      <c r="RQA337" s="62"/>
      <c r="RQB337" s="62"/>
      <c r="RQC337" s="62"/>
      <c r="RQD337" s="62"/>
      <c r="RQE337" s="62"/>
      <c r="RQF337" s="62"/>
      <c r="RQG337" s="62"/>
      <c r="RQH337" s="62"/>
      <c r="RQI337" s="62"/>
      <c r="RQJ337" s="62"/>
      <c r="RQK337" s="325"/>
      <c r="RQL337" s="325"/>
      <c r="RQM337" s="325"/>
      <c r="RQN337" s="325"/>
      <c r="RQO337" s="62"/>
      <c r="RQP337" s="325"/>
      <c r="RQQ337" s="325"/>
      <c r="RQR337" s="325"/>
      <c r="RQS337" s="325"/>
      <c r="RQT337" s="62"/>
      <c r="RQU337" s="325"/>
      <c r="RQV337" s="325"/>
      <c r="RQW337" s="325"/>
      <c r="RQX337" s="325"/>
      <c r="RQY337" s="325"/>
      <c r="RQZ337" s="325"/>
      <c r="RRA337" s="325"/>
      <c r="RRB337" s="325"/>
      <c r="RRC337" s="325"/>
      <c r="RRD337" s="325"/>
      <c r="RRE337" s="325"/>
      <c r="RRF337" s="325"/>
      <c r="RRG337" s="325"/>
      <c r="RRH337" s="325"/>
      <c r="RRI337" s="325"/>
      <c r="RRJ337" s="325"/>
      <c r="RRK337" s="325"/>
      <c r="RRL337" s="324"/>
      <c r="RRM337" s="62"/>
      <c r="RRN337" s="62"/>
      <c r="RRO337" s="62"/>
      <c r="RRP337" s="62"/>
      <c r="RRQ337" s="62"/>
      <c r="RRR337" s="62"/>
      <c r="RRS337" s="62"/>
      <c r="RRT337" s="62"/>
      <c r="RRU337" s="62"/>
      <c r="RRV337" s="62"/>
      <c r="RRW337" s="325"/>
      <c r="RRX337" s="325"/>
      <c r="RRY337" s="325"/>
      <c r="RRZ337" s="325"/>
      <c r="RSA337" s="62"/>
      <c r="RSB337" s="325"/>
      <c r="RSC337" s="325"/>
      <c r="RSD337" s="325"/>
      <c r="RSE337" s="325"/>
      <c r="RSF337" s="62"/>
      <c r="RSG337" s="325"/>
      <c r="RSH337" s="325"/>
      <c r="RSI337" s="325"/>
      <c r="RSJ337" s="325"/>
      <c r="RSK337" s="325"/>
      <c r="RSL337" s="325"/>
      <c r="RSM337" s="325"/>
      <c r="RSN337" s="325"/>
      <c r="RSO337" s="325"/>
      <c r="RSP337" s="325"/>
      <c r="RSQ337" s="325"/>
      <c r="RSR337" s="325"/>
      <c r="RSS337" s="325"/>
      <c r="RST337" s="325"/>
      <c r="RSU337" s="325"/>
      <c r="RSV337" s="325"/>
      <c r="RSW337" s="325"/>
      <c r="RSX337" s="324"/>
      <c r="RSY337" s="62"/>
      <c r="RSZ337" s="62"/>
      <c r="RTA337" s="62"/>
      <c r="RTB337" s="62"/>
      <c r="RTC337" s="62"/>
      <c r="RTD337" s="62"/>
      <c r="RTE337" s="62"/>
      <c r="RTF337" s="62"/>
      <c r="RTG337" s="62"/>
      <c r="RTH337" s="62"/>
      <c r="RTI337" s="325"/>
      <c r="RTJ337" s="325"/>
      <c r="RTK337" s="325"/>
      <c r="RTL337" s="325"/>
      <c r="RTM337" s="62"/>
      <c r="RTN337" s="325"/>
      <c r="RTO337" s="325"/>
      <c r="RTP337" s="325"/>
      <c r="RTQ337" s="325"/>
      <c r="RTR337" s="62"/>
      <c r="RTS337" s="325"/>
      <c r="RTT337" s="325"/>
      <c r="RTU337" s="325"/>
      <c r="RTV337" s="325"/>
      <c r="RTW337" s="325"/>
      <c r="RTX337" s="325"/>
      <c r="RTY337" s="325"/>
      <c r="RTZ337" s="325"/>
      <c r="RUA337" s="325"/>
      <c r="RUB337" s="325"/>
      <c r="RUC337" s="325"/>
      <c r="RUD337" s="325"/>
      <c r="RUE337" s="325"/>
      <c r="RUF337" s="325"/>
      <c r="RUG337" s="325"/>
      <c r="RUH337" s="325"/>
      <c r="RUI337" s="325"/>
      <c r="RUJ337" s="324"/>
      <c r="RUK337" s="62"/>
      <c r="RUL337" s="62"/>
      <c r="RUM337" s="62"/>
      <c r="RUN337" s="62"/>
      <c r="RUO337" s="62"/>
      <c r="RUP337" s="62"/>
      <c r="RUQ337" s="62"/>
      <c r="RUR337" s="62"/>
      <c r="RUS337" s="62"/>
      <c r="RUT337" s="62"/>
      <c r="RUU337" s="325"/>
      <c r="RUV337" s="325"/>
      <c r="RUW337" s="325"/>
      <c r="RUX337" s="325"/>
      <c r="RUY337" s="62"/>
      <c r="RUZ337" s="325"/>
      <c r="RVA337" s="325"/>
      <c r="RVB337" s="325"/>
      <c r="RVC337" s="325"/>
      <c r="RVD337" s="62"/>
      <c r="RVE337" s="325"/>
      <c r="RVF337" s="325"/>
      <c r="RVG337" s="325"/>
      <c r="RVH337" s="325"/>
      <c r="RVI337" s="325"/>
      <c r="RVJ337" s="325"/>
      <c r="RVK337" s="325"/>
      <c r="RVL337" s="325"/>
      <c r="RVM337" s="325"/>
      <c r="RVN337" s="325"/>
      <c r="RVO337" s="325"/>
      <c r="RVP337" s="325"/>
      <c r="RVQ337" s="325"/>
      <c r="RVR337" s="325"/>
      <c r="RVS337" s="325"/>
      <c r="RVT337" s="325"/>
      <c r="RVU337" s="325"/>
      <c r="RVV337" s="324"/>
      <c r="RVW337" s="62"/>
      <c r="RVX337" s="62"/>
      <c r="RVY337" s="62"/>
      <c r="RVZ337" s="62"/>
      <c r="RWA337" s="62"/>
      <c r="RWB337" s="62"/>
      <c r="RWC337" s="62"/>
      <c r="RWD337" s="62"/>
      <c r="RWE337" s="62"/>
      <c r="RWF337" s="62"/>
      <c r="RWG337" s="325"/>
      <c r="RWH337" s="325"/>
      <c r="RWI337" s="325"/>
      <c r="RWJ337" s="325"/>
      <c r="RWK337" s="62"/>
      <c r="RWL337" s="325"/>
      <c r="RWM337" s="325"/>
      <c r="RWN337" s="325"/>
      <c r="RWO337" s="325"/>
      <c r="RWP337" s="62"/>
      <c r="RWQ337" s="325"/>
      <c r="RWR337" s="325"/>
      <c r="RWS337" s="325"/>
      <c r="RWT337" s="325"/>
      <c r="RWU337" s="325"/>
      <c r="RWV337" s="325"/>
      <c r="RWW337" s="325"/>
      <c r="RWX337" s="325"/>
      <c r="RWY337" s="325"/>
      <c r="RWZ337" s="325"/>
      <c r="RXA337" s="325"/>
      <c r="RXB337" s="325"/>
      <c r="RXC337" s="325"/>
      <c r="RXD337" s="325"/>
      <c r="RXE337" s="325"/>
      <c r="RXF337" s="325"/>
      <c r="RXG337" s="325"/>
      <c r="RXH337" s="324"/>
      <c r="RXI337" s="62"/>
      <c r="RXJ337" s="62"/>
      <c r="RXK337" s="62"/>
      <c r="RXL337" s="62"/>
      <c r="RXM337" s="62"/>
      <c r="RXN337" s="62"/>
      <c r="RXO337" s="62"/>
      <c r="RXP337" s="62"/>
      <c r="RXQ337" s="62"/>
      <c r="RXR337" s="62"/>
      <c r="RXS337" s="325"/>
      <c r="RXT337" s="325"/>
      <c r="RXU337" s="325"/>
      <c r="RXV337" s="325"/>
      <c r="RXW337" s="62"/>
      <c r="RXX337" s="325"/>
      <c r="RXY337" s="325"/>
      <c r="RXZ337" s="325"/>
      <c r="RYA337" s="325"/>
      <c r="RYB337" s="62"/>
      <c r="RYC337" s="325"/>
      <c r="RYD337" s="325"/>
      <c r="RYE337" s="325"/>
      <c r="RYF337" s="325"/>
      <c r="RYG337" s="325"/>
      <c r="RYH337" s="325"/>
      <c r="RYI337" s="325"/>
      <c r="RYJ337" s="325"/>
      <c r="RYK337" s="325"/>
      <c r="RYL337" s="325"/>
      <c r="RYM337" s="325"/>
      <c r="RYN337" s="325"/>
      <c r="RYO337" s="325"/>
      <c r="RYP337" s="325"/>
      <c r="RYQ337" s="325"/>
      <c r="RYR337" s="325"/>
      <c r="RYS337" s="325"/>
      <c r="RYT337" s="324"/>
      <c r="RYU337" s="62"/>
      <c r="RYV337" s="62"/>
      <c r="RYW337" s="62"/>
      <c r="RYX337" s="62"/>
      <c r="RYY337" s="62"/>
      <c r="RYZ337" s="62"/>
      <c r="RZA337" s="62"/>
      <c r="RZB337" s="62"/>
      <c r="RZC337" s="62"/>
      <c r="RZD337" s="62"/>
      <c r="RZE337" s="325"/>
      <c r="RZF337" s="325"/>
      <c r="RZG337" s="325"/>
      <c r="RZH337" s="325"/>
      <c r="RZI337" s="62"/>
      <c r="RZJ337" s="325"/>
      <c r="RZK337" s="325"/>
      <c r="RZL337" s="325"/>
      <c r="RZM337" s="325"/>
      <c r="RZN337" s="62"/>
      <c r="RZO337" s="325"/>
      <c r="RZP337" s="325"/>
      <c r="RZQ337" s="325"/>
      <c r="RZR337" s="325"/>
      <c r="RZS337" s="325"/>
      <c r="RZT337" s="325"/>
      <c r="RZU337" s="325"/>
      <c r="RZV337" s="325"/>
      <c r="RZW337" s="325"/>
      <c r="RZX337" s="325"/>
      <c r="RZY337" s="325"/>
      <c r="RZZ337" s="325"/>
      <c r="SAA337" s="325"/>
      <c r="SAB337" s="325"/>
      <c r="SAC337" s="325"/>
      <c r="SAD337" s="325"/>
      <c r="SAE337" s="325"/>
      <c r="SAF337" s="324"/>
      <c r="SAG337" s="62"/>
      <c r="SAH337" s="62"/>
      <c r="SAI337" s="62"/>
      <c r="SAJ337" s="62"/>
      <c r="SAK337" s="62"/>
      <c r="SAL337" s="62"/>
      <c r="SAM337" s="62"/>
      <c r="SAN337" s="62"/>
      <c r="SAO337" s="62"/>
      <c r="SAP337" s="62"/>
      <c r="SAQ337" s="325"/>
      <c r="SAR337" s="325"/>
      <c r="SAS337" s="325"/>
      <c r="SAT337" s="325"/>
      <c r="SAU337" s="62"/>
      <c r="SAV337" s="325"/>
      <c r="SAW337" s="325"/>
      <c r="SAX337" s="325"/>
      <c r="SAY337" s="325"/>
      <c r="SAZ337" s="62"/>
      <c r="SBA337" s="325"/>
      <c r="SBB337" s="325"/>
      <c r="SBC337" s="325"/>
      <c r="SBD337" s="325"/>
      <c r="SBE337" s="325"/>
      <c r="SBF337" s="325"/>
      <c r="SBG337" s="325"/>
      <c r="SBH337" s="325"/>
      <c r="SBI337" s="325"/>
      <c r="SBJ337" s="325"/>
      <c r="SBK337" s="325"/>
      <c r="SBL337" s="325"/>
      <c r="SBM337" s="325"/>
      <c r="SBN337" s="325"/>
      <c r="SBO337" s="325"/>
      <c r="SBP337" s="325"/>
      <c r="SBQ337" s="325"/>
      <c r="SBR337" s="324"/>
      <c r="SBS337" s="62"/>
      <c r="SBT337" s="62"/>
      <c r="SBU337" s="62"/>
      <c r="SBV337" s="62"/>
      <c r="SBW337" s="62"/>
      <c r="SBX337" s="62"/>
      <c r="SBY337" s="62"/>
      <c r="SBZ337" s="62"/>
      <c r="SCA337" s="62"/>
      <c r="SCB337" s="62"/>
      <c r="SCC337" s="325"/>
      <c r="SCD337" s="325"/>
      <c r="SCE337" s="325"/>
      <c r="SCF337" s="325"/>
      <c r="SCG337" s="62"/>
      <c r="SCH337" s="325"/>
      <c r="SCI337" s="325"/>
      <c r="SCJ337" s="325"/>
      <c r="SCK337" s="325"/>
      <c r="SCL337" s="62"/>
      <c r="SCM337" s="325"/>
      <c r="SCN337" s="325"/>
      <c r="SCO337" s="325"/>
      <c r="SCP337" s="325"/>
      <c r="SCQ337" s="325"/>
      <c r="SCR337" s="325"/>
      <c r="SCS337" s="325"/>
      <c r="SCT337" s="325"/>
      <c r="SCU337" s="325"/>
      <c r="SCV337" s="325"/>
      <c r="SCW337" s="325"/>
      <c r="SCX337" s="325"/>
      <c r="SCY337" s="325"/>
      <c r="SCZ337" s="325"/>
      <c r="SDA337" s="325"/>
      <c r="SDB337" s="325"/>
      <c r="SDC337" s="325"/>
      <c r="SDD337" s="324"/>
      <c r="SDE337" s="62"/>
      <c r="SDF337" s="62"/>
      <c r="SDG337" s="62"/>
      <c r="SDH337" s="62"/>
      <c r="SDI337" s="62"/>
      <c r="SDJ337" s="62"/>
      <c r="SDK337" s="62"/>
      <c r="SDL337" s="62"/>
      <c r="SDM337" s="62"/>
      <c r="SDN337" s="62"/>
      <c r="SDO337" s="325"/>
      <c r="SDP337" s="325"/>
      <c r="SDQ337" s="325"/>
      <c r="SDR337" s="325"/>
      <c r="SDS337" s="62"/>
      <c r="SDT337" s="325"/>
      <c r="SDU337" s="325"/>
      <c r="SDV337" s="325"/>
      <c r="SDW337" s="325"/>
      <c r="SDX337" s="62"/>
      <c r="SDY337" s="325"/>
      <c r="SDZ337" s="325"/>
      <c r="SEA337" s="325"/>
      <c r="SEB337" s="325"/>
      <c r="SEC337" s="325"/>
      <c r="SED337" s="325"/>
      <c r="SEE337" s="325"/>
      <c r="SEF337" s="325"/>
      <c r="SEG337" s="325"/>
      <c r="SEH337" s="325"/>
      <c r="SEI337" s="325"/>
      <c r="SEJ337" s="325"/>
      <c r="SEK337" s="325"/>
      <c r="SEL337" s="325"/>
      <c r="SEM337" s="325"/>
      <c r="SEN337" s="325"/>
      <c r="SEO337" s="325"/>
      <c r="SEP337" s="324"/>
      <c r="SEQ337" s="62"/>
      <c r="SER337" s="62"/>
      <c r="SES337" s="62"/>
      <c r="SET337" s="62"/>
      <c r="SEU337" s="62"/>
      <c r="SEV337" s="62"/>
      <c r="SEW337" s="62"/>
      <c r="SEX337" s="62"/>
      <c r="SEY337" s="62"/>
      <c r="SEZ337" s="62"/>
      <c r="SFA337" s="325"/>
      <c r="SFB337" s="325"/>
      <c r="SFC337" s="325"/>
      <c r="SFD337" s="325"/>
      <c r="SFE337" s="62"/>
      <c r="SFF337" s="325"/>
      <c r="SFG337" s="325"/>
      <c r="SFH337" s="325"/>
      <c r="SFI337" s="325"/>
      <c r="SFJ337" s="62"/>
      <c r="SFK337" s="325"/>
      <c r="SFL337" s="325"/>
      <c r="SFM337" s="325"/>
      <c r="SFN337" s="325"/>
      <c r="SFO337" s="325"/>
      <c r="SFP337" s="325"/>
      <c r="SFQ337" s="325"/>
      <c r="SFR337" s="325"/>
      <c r="SFS337" s="325"/>
      <c r="SFT337" s="325"/>
      <c r="SFU337" s="325"/>
      <c r="SFV337" s="325"/>
      <c r="SFW337" s="325"/>
      <c r="SFX337" s="325"/>
      <c r="SFY337" s="325"/>
      <c r="SFZ337" s="325"/>
      <c r="SGA337" s="325"/>
      <c r="SGB337" s="324"/>
      <c r="SGC337" s="62"/>
      <c r="SGD337" s="62"/>
      <c r="SGE337" s="62"/>
      <c r="SGF337" s="62"/>
      <c r="SGG337" s="62"/>
      <c r="SGH337" s="62"/>
      <c r="SGI337" s="62"/>
      <c r="SGJ337" s="62"/>
      <c r="SGK337" s="62"/>
      <c r="SGL337" s="62"/>
      <c r="SGM337" s="325"/>
      <c r="SGN337" s="325"/>
      <c r="SGO337" s="325"/>
      <c r="SGP337" s="325"/>
      <c r="SGQ337" s="62"/>
      <c r="SGR337" s="325"/>
      <c r="SGS337" s="325"/>
      <c r="SGT337" s="325"/>
      <c r="SGU337" s="325"/>
      <c r="SGV337" s="62"/>
      <c r="SGW337" s="325"/>
      <c r="SGX337" s="325"/>
      <c r="SGY337" s="325"/>
      <c r="SGZ337" s="325"/>
      <c r="SHA337" s="325"/>
      <c r="SHB337" s="325"/>
      <c r="SHC337" s="325"/>
      <c r="SHD337" s="325"/>
      <c r="SHE337" s="325"/>
      <c r="SHF337" s="325"/>
      <c r="SHG337" s="325"/>
      <c r="SHH337" s="325"/>
      <c r="SHI337" s="325"/>
      <c r="SHJ337" s="325"/>
      <c r="SHK337" s="325"/>
      <c r="SHL337" s="325"/>
      <c r="SHM337" s="325"/>
      <c r="SHN337" s="324"/>
      <c r="SHO337" s="62"/>
      <c r="SHP337" s="62"/>
      <c r="SHQ337" s="62"/>
      <c r="SHR337" s="62"/>
      <c r="SHS337" s="62"/>
      <c r="SHT337" s="62"/>
      <c r="SHU337" s="62"/>
      <c r="SHV337" s="62"/>
      <c r="SHW337" s="62"/>
      <c r="SHX337" s="62"/>
      <c r="SHY337" s="325"/>
      <c r="SHZ337" s="325"/>
      <c r="SIA337" s="325"/>
      <c r="SIB337" s="325"/>
      <c r="SIC337" s="62"/>
      <c r="SID337" s="325"/>
      <c r="SIE337" s="325"/>
      <c r="SIF337" s="325"/>
      <c r="SIG337" s="325"/>
      <c r="SIH337" s="62"/>
      <c r="SII337" s="325"/>
      <c r="SIJ337" s="325"/>
      <c r="SIK337" s="325"/>
      <c r="SIL337" s="325"/>
      <c r="SIM337" s="325"/>
      <c r="SIN337" s="325"/>
      <c r="SIO337" s="325"/>
      <c r="SIP337" s="325"/>
      <c r="SIQ337" s="325"/>
      <c r="SIR337" s="325"/>
      <c r="SIS337" s="325"/>
      <c r="SIT337" s="325"/>
      <c r="SIU337" s="325"/>
      <c r="SIV337" s="325"/>
      <c r="SIW337" s="325"/>
      <c r="SIX337" s="325"/>
      <c r="SIY337" s="325"/>
      <c r="SIZ337" s="324"/>
      <c r="SJA337" s="62"/>
      <c r="SJB337" s="62"/>
      <c r="SJC337" s="62"/>
      <c r="SJD337" s="62"/>
      <c r="SJE337" s="62"/>
      <c r="SJF337" s="62"/>
      <c r="SJG337" s="62"/>
      <c r="SJH337" s="62"/>
      <c r="SJI337" s="62"/>
      <c r="SJJ337" s="62"/>
      <c r="SJK337" s="325"/>
      <c r="SJL337" s="325"/>
      <c r="SJM337" s="325"/>
      <c r="SJN337" s="325"/>
      <c r="SJO337" s="62"/>
      <c r="SJP337" s="325"/>
      <c r="SJQ337" s="325"/>
      <c r="SJR337" s="325"/>
      <c r="SJS337" s="325"/>
      <c r="SJT337" s="62"/>
      <c r="SJU337" s="325"/>
      <c r="SJV337" s="325"/>
      <c r="SJW337" s="325"/>
      <c r="SJX337" s="325"/>
      <c r="SJY337" s="325"/>
      <c r="SJZ337" s="325"/>
      <c r="SKA337" s="325"/>
      <c r="SKB337" s="325"/>
      <c r="SKC337" s="325"/>
      <c r="SKD337" s="325"/>
      <c r="SKE337" s="325"/>
      <c r="SKF337" s="325"/>
      <c r="SKG337" s="325"/>
      <c r="SKH337" s="325"/>
      <c r="SKI337" s="325"/>
      <c r="SKJ337" s="325"/>
      <c r="SKK337" s="325"/>
      <c r="SKL337" s="324"/>
      <c r="SKM337" s="62"/>
      <c r="SKN337" s="62"/>
      <c r="SKO337" s="62"/>
      <c r="SKP337" s="62"/>
      <c r="SKQ337" s="62"/>
      <c r="SKR337" s="62"/>
      <c r="SKS337" s="62"/>
      <c r="SKT337" s="62"/>
      <c r="SKU337" s="62"/>
      <c r="SKV337" s="62"/>
      <c r="SKW337" s="325"/>
      <c r="SKX337" s="325"/>
      <c r="SKY337" s="325"/>
      <c r="SKZ337" s="325"/>
      <c r="SLA337" s="62"/>
      <c r="SLB337" s="325"/>
      <c r="SLC337" s="325"/>
      <c r="SLD337" s="325"/>
      <c r="SLE337" s="325"/>
      <c r="SLF337" s="62"/>
      <c r="SLG337" s="325"/>
      <c r="SLH337" s="325"/>
      <c r="SLI337" s="325"/>
      <c r="SLJ337" s="325"/>
      <c r="SLK337" s="325"/>
      <c r="SLL337" s="325"/>
      <c r="SLM337" s="325"/>
      <c r="SLN337" s="325"/>
      <c r="SLO337" s="325"/>
      <c r="SLP337" s="325"/>
      <c r="SLQ337" s="325"/>
      <c r="SLR337" s="325"/>
      <c r="SLS337" s="325"/>
      <c r="SLT337" s="325"/>
      <c r="SLU337" s="325"/>
      <c r="SLV337" s="325"/>
      <c r="SLW337" s="325"/>
      <c r="SLX337" s="324"/>
      <c r="SLY337" s="62"/>
      <c r="SLZ337" s="62"/>
      <c r="SMA337" s="62"/>
      <c r="SMB337" s="62"/>
      <c r="SMC337" s="62"/>
      <c r="SMD337" s="62"/>
      <c r="SME337" s="62"/>
      <c r="SMF337" s="62"/>
      <c r="SMG337" s="62"/>
      <c r="SMH337" s="62"/>
      <c r="SMI337" s="325"/>
      <c r="SMJ337" s="325"/>
      <c r="SMK337" s="325"/>
      <c r="SML337" s="325"/>
      <c r="SMM337" s="62"/>
      <c r="SMN337" s="325"/>
      <c r="SMO337" s="325"/>
      <c r="SMP337" s="325"/>
      <c r="SMQ337" s="325"/>
      <c r="SMR337" s="62"/>
      <c r="SMS337" s="325"/>
      <c r="SMT337" s="325"/>
      <c r="SMU337" s="325"/>
      <c r="SMV337" s="325"/>
      <c r="SMW337" s="325"/>
      <c r="SMX337" s="325"/>
      <c r="SMY337" s="325"/>
      <c r="SMZ337" s="325"/>
      <c r="SNA337" s="325"/>
      <c r="SNB337" s="325"/>
      <c r="SNC337" s="325"/>
      <c r="SND337" s="325"/>
      <c r="SNE337" s="325"/>
      <c r="SNF337" s="325"/>
      <c r="SNG337" s="325"/>
      <c r="SNH337" s="325"/>
      <c r="SNI337" s="325"/>
      <c r="SNJ337" s="324"/>
      <c r="SNK337" s="62"/>
      <c r="SNL337" s="62"/>
      <c r="SNM337" s="62"/>
      <c r="SNN337" s="62"/>
      <c r="SNO337" s="62"/>
      <c r="SNP337" s="62"/>
      <c r="SNQ337" s="62"/>
      <c r="SNR337" s="62"/>
      <c r="SNS337" s="62"/>
      <c r="SNT337" s="62"/>
      <c r="SNU337" s="325"/>
      <c r="SNV337" s="325"/>
      <c r="SNW337" s="325"/>
      <c r="SNX337" s="325"/>
      <c r="SNY337" s="62"/>
      <c r="SNZ337" s="325"/>
      <c r="SOA337" s="325"/>
      <c r="SOB337" s="325"/>
      <c r="SOC337" s="325"/>
      <c r="SOD337" s="62"/>
      <c r="SOE337" s="325"/>
      <c r="SOF337" s="325"/>
      <c r="SOG337" s="325"/>
      <c r="SOH337" s="325"/>
      <c r="SOI337" s="325"/>
      <c r="SOJ337" s="325"/>
      <c r="SOK337" s="325"/>
      <c r="SOL337" s="325"/>
      <c r="SOM337" s="325"/>
      <c r="SON337" s="325"/>
      <c r="SOO337" s="325"/>
      <c r="SOP337" s="325"/>
      <c r="SOQ337" s="325"/>
      <c r="SOR337" s="325"/>
      <c r="SOS337" s="325"/>
      <c r="SOT337" s="325"/>
      <c r="SOU337" s="325"/>
      <c r="SOV337" s="324"/>
      <c r="SOW337" s="62"/>
      <c r="SOX337" s="62"/>
      <c r="SOY337" s="62"/>
      <c r="SOZ337" s="62"/>
      <c r="SPA337" s="62"/>
      <c r="SPB337" s="62"/>
      <c r="SPC337" s="62"/>
      <c r="SPD337" s="62"/>
      <c r="SPE337" s="62"/>
      <c r="SPF337" s="62"/>
      <c r="SPG337" s="325"/>
      <c r="SPH337" s="325"/>
      <c r="SPI337" s="325"/>
      <c r="SPJ337" s="325"/>
      <c r="SPK337" s="62"/>
      <c r="SPL337" s="325"/>
      <c r="SPM337" s="325"/>
      <c r="SPN337" s="325"/>
      <c r="SPO337" s="325"/>
      <c r="SPP337" s="62"/>
      <c r="SPQ337" s="325"/>
      <c r="SPR337" s="325"/>
      <c r="SPS337" s="325"/>
      <c r="SPT337" s="325"/>
      <c r="SPU337" s="325"/>
      <c r="SPV337" s="325"/>
      <c r="SPW337" s="325"/>
      <c r="SPX337" s="325"/>
      <c r="SPY337" s="325"/>
      <c r="SPZ337" s="325"/>
      <c r="SQA337" s="325"/>
      <c r="SQB337" s="325"/>
      <c r="SQC337" s="325"/>
      <c r="SQD337" s="325"/>
      <c r="SQE337" s="325"/>
      <c r="SQF337" s="325"/>
      <c r="SQG337" s="325"/>
      <c r="SQH337" s="324"/>
      <c r="SQI337" s="62"/>
      <c r="SQJ337" s="62"/>
      <c r="SQK337" s="62"/>
      <c r="SQL337" s="62"/>
      <c r="SQM337" s="62"/>
      <c r="SQN337" s="62"/>
      <c r="SQO337" s="62"/>
      <c r="SQP337" s="62"/>
      <c r="SQQ337" s="62"/>
      <c r="SQR337" s="62"/>
      <c r="SQS337" s="325"/>
      <c r="SQT337" s="325"/>
      <c r="SQU337" s="325"/>
      <c r="SQV337" s="325"/>
      <c r="SQW337" s="62"/>
      <c r="SQX337" s="325"/>
      <c r="SQY337" s="325"/>
      <c r="SQZ337" s="325"/>
      <c r="SRA337" s="325"/>
      <c r="SRB337" s="62"/>
      <c r="SRC337" s="325"/>
      <c r="SRD337" s="325"/>
      <c r="SRE337" s="325"/>
      <c r="SRF337" s="325"/>
      <c r="SRG337" s="325"/>
      <c r="SRH337" s="325"/>
      <c r="SRI337" s="325"/>
      <c r="SRJ337" s="325"/>
      <c r="SRK337" s="325"/>
      <c r="SRL337" s="325"/>
      <c r="SRM337" s="325"/>
      <c r="SRN337" s="325"/>
      <c r="SRO337" s="325"/>
      <c r="SRP337" s="325"/>
      <c r="SRQ337" s="325"/>
      <c r="SRR337" s="325"/>
      <c r="SRS337" s="325"/>
      <c r="SRT337" s="324"/>
      <c r="SRU337" s="62"/>
      <c r="SRV337" s="62"/>
      <c r="SRW337" s="62"/>
      <c r="SRX337" s="62"/>
      <c r="SRY337" s="62"/>
      <c r="SRZ337" s="62"/>
      <c r="SSA337" s="62"/>
      <c r="SSB337" s="62"/>
      <c r="SSC337" s="62"/>
      <c r="SSD337" s="62"/>
      <c r="SSE337" s="325"/>
      <c r="SSF337" s="325"/>
      <c r="SSG337" s="325"/>
      <c r="SSH337" s="325"/>
      <c r="SSI337" s="62"/>
      <c r="SSJ337" s="325"/>
      <c r="SSK337" s="325"/>
      <c r="SSL337" s="325"/>
      <c r="SSM337" s="325"/>
      <c r="SSN337" s="62"/>
      <c r="SSO337" s="325"/>
      <c r="SSP337" s="325"/>
      <c r="SSQ337" s="325"/>
      <c r="SSR337" s="325"/>
      <c r="SSS337" s="325"/>
      <c r="SST337" s="325"/>
      <c r="SSU337" s="325"/>
      <c r="SSV337" s="325"/>
      <c r="SSW337" s="325"/>
      <c r="SSX337" s="325"/>
      <c r="SSY337" s="325"/>
      <c r="SSZ337" s="325"/>
      <c r="STA337" s="325"/>
      <c r="STB337" s="325"/>
      <c r="STC337" s="325"/>
      <c r="STD337" s="325"/>
      <c r="STE337" s="325"/>
      <c r="STF337" s="324"/>
      <c r="STG337" s="62"/>
      <c r="STH337" s="62"/>
      <c r="STI337" s="62"/>
      <c r="STJ337" s="62"/>
      <c r="STK337" s="62"/>
      <c r="STL337" s="62"/>
      <c r="STM337" s="62"/>
      <c r="STN337" s="62"/>
      <c r="STO337" s="62"/>
      <c r="STP337" s="62"/>
      <c r="STQ337" s="325"/>
      <c r="STR337" s="325"/>
      <c r="STS337" s="325"/>
      <c r="STT337" s="325"/>
      <c r="STU337" s="62"/>
      <c r="STV337" s="325"/>
      <c r="STW337" s="325"/>
      <c r="STX337" s="325"/>
      <c r="STY337" s="325"/>
      <c r="STZ337" s="62"/>
      <c r="SUA337" s="325"/>
      <c r="SUB337" s="325"/>
      <c r="SUC337" s="325"/>
      <c r="SUD337" s="325"/>
      <c r="SUE337" s="325"/>
      <c r="SUF337" s="325"/>
      <c r="SUG337" s="325"/>
      <c r="SUH337" s="325"/>
      <c r="SUI337" s="325"/>
      <c r="SUJ337" s="325"/>
      <c r="SUK337" s="325"/>
      <c r="SUL337" s="325"/>
      <c r="SUM337" s="325"/>
      <c r="SUN337" s="325"/>
      <c r="SUO337" s="325"/>
      <c r="SUP337" s="325"/>
      <c r="SUQ337" s="325"/>
      <c r="SUR337" s="324"/>
      <c r="SUS337" s="62"/>
      <c r="SUT337" s="62"/>
      <c r="SUU337" s="62"/>
      <c r="SUV337" s="62"/>
      <c r="SUW337" s="62"/>
      <c r="SUX337" s="62"/>
      <c r="SUY337" s="62"/>
      <c r="SUZ337" s="62"/>
      <c r="SVA337" s="62"/>
      <c r="SVB337" s="62"/>
      <c r="SVC337" s="325"/>
      <c r="SVD337" s="325"/>
      <c r="SVE337" s="325"/>
      <c r="SVF337" s="325"/>
      <c r="SVG337" s="62"/>
      <c r="SVH337" s="325"/>
      <c r="SVI337" s="325"/>
      <c r="SVJ337" s="325"/>
      <c r="SVK337" s="325"/>
      <c r="SVL337" s="62"/>
      <c r="SVM337" s="325"/>
      <c r="SVN337" s="325"/>
      <c r="SVO337" s="325"/>
      <c r="SVP337" s="325"/>
      <c r="SVQ337" s="325"/>
      <c r="SVR337" s="325"/>
      <c r="SVS337" s="325"/>
      <c r="SVT337" s="325"/>
      <c r="SVU337" s="325"/>
      <c r="SVV337" s="325"/>
      <c r="SVW337" s="325"/>
      <c r="SVX337" s="325"/>
      <c r="SVY337" s="325"/>
      <c r="SVZ337" s="325"/>
      <c r="SWA337" s="325"/>
      <c r="SWB337" s="325"/>
      <c r="SWC337" s="325"/>
      <c r="SWD337" s="324"/>
      <c r="SWE337" s="62"/>
      <c r="SWF337" s="62"/>
      <c r="SWG337" s="62"/>
      <c r="SWH337" s="62"/>
      <c r="SWI337" s="62"/>
      <c r="SWJ337" s="62"/>
      <c r="SWK337" s="62"/>
      <c r="SWL337" s="62"/>
      <c r="SWM337" s="62"/>
      <c r="SWN337" s="62"/>
      <c r="SWO337" s="325"/>
      <c r="SWP337" s="325"/>
      <c r="SWQ337" s="325"/>
      <c r="SWR337" s="325"/>
      <c r="SWS337" s="62"/>
      <c r="SWT337" s="325"/>
      <c r="SWU337" s="325"/>
      <c r="SWV337" s="325"/>
      <c r="SWW337" s="325"/>
      <c r="SWX337" s="62"/>
      <c r="SWY337" s="325"/>
      <c r="SWZ337" s="325"/>
      <c r="SXA337" s="325"/>
      <c r="SXB337" s="325"/>
      <c r="SXC337" s="325"/>
      <c r="SXD337" s="325"/>
      <c r="SXE337" s="325"/>
      <c r="SXF337" s="325"/>
      <c r="SXG337" s="325"/>
      <c r="SXH337" s="325"/>
      <c r="SXI337" s="325"/>
      <c r="SXJ337" s="325"/>
      <c r="SXK337" s="325"/>
      <c r="SXL337" s="325"/>
      <c r="SXM337" s="325"/>
      <c r="SXN337" s="325"/>
      <c r="SXO337" s="325"/>
      <c r="SXP337" s="324"/>
      <c r="SXQ337" s="62"/>
      <c r="SXR337" s="62"/>
      <c r="SXS337" s="62"/>
      <c r="SXT337" s="62"/>
      <c r="SXU337" s="62"/>
      <c r="SXV337" s="62"/>
      <c r="SXW337" s="62"/>
      <c r="SXX337" s="62"/>
      <c r="SXY337" s="62"/>
      <c r="SXZ337" s="62"/>
      <c r="SYA337" s="325"/>
      <c r="SYB337" s="325"/>
      <c r="SYC337" s="325"/>
      <c r="SYD337" s="325"/>
      <c r="SYE337" s="62"/>
      <c r="SYF337" s="325"/>
      <c r="SYG337" s="325"/>
      <c r="SYH337" s="325"/>
      <c r="SYI337" s="325"/>
      <c r="SYJ337" s="62"/>
      <c r="SYK337" s="325"/>
      <c r="SYL337" s="325"/>
      <c r="SYM337" s="325"/>
      <c r="SYN337" s="325"/>
      <c r="SYO337" s="325"/>
      <c r="SYP337" s="325"/>
      <c r="SYQ337" s="325"/>
      <c r="SYR337" s="325"/>
      <c r="SYS337" s="325"/>
      <c r="SYT337" s="325"/>
      <c r="SYU337" s="325"/>
      <c r="SYV337" s="325"/>
      <c r="SYW337" s="325"/>
      <c r="SYX337" s="325"/>
      <c r="SYY337" s="325"/>
      <c r="SYZ337" s="325"/>
      <c r="SZA337" s="325"/>
      <c r="SZB337" s="324"/>
      <c r="SZC337" s="62"/>
      <c r="SZD337" s="62"/>
      <c r="SZE337" s="62"/>
      <c r="SZF337" s="62"/>
      <c r="SZG337" s="62"/>
      <c r="SZH337" s="62"/>
      <c r="SZI337" s="62"/>
      <c r="SZJ337" s="62"/>
      <c r="SZK337" s="62"/>
      <c r="SZL337" s="62"/>
      <c r="SZM337" s="325"/>
      <c r="SZN337" s="325"/>
      <c r="SZO337" s="325"/>
      <c r="SZP337" s="325"/>
      <c r="SZQ337" s="62"/>
      <c r="SZR337" s="325"/>
      <c r="SZS337" s="325"/>
      <c r="SZT337" s="325"/>
      <c r="SZU337" s="325"/>
      <c r="SZV337" s="62"/>
      <c r="SZW337" s="325"/>
      <c r="SZX337" s="325"/>
      <c r="SZY337" s="325"/>
      <c r="SZZ337" s="325"/>
      <c r="TAA337" s="325"/>
      <c r="TAB337" s="325"/>
      <c r="TAC337" s="325"/>
      <c r="TAD337" s="325"/>
      <c r="TAE337" s="325"/>
      <c r="TAF337" s="325"/>
      <c r="TAG337" s="325"/>
      <c r="TAH337" s="325"/>
      <c r="TAI337" s="325"/>
      <c r="TAJ337" s="325"/>
      <c r="TAK337" s="325"/>
      <c r="TAL337" s="325"/>
      <c r="TAM337" s="325"/>
      <c r="TAN337" s="324"/>
      <c r="TAO337" s="62"/>
      <c r="TAP337" s="62"/>
      <c r="TAQ337" s="62"/>
      <c r="TAR337" s="62"/>
      <c r="TAS337" s="62"/>
      <c r="TAT337" s="62"/>
      <c r="TAU337" s="62"/>
      <c r="TAV337" s="62"/>
      <c r="TAW337" s="62"/>
      <c r="TAX337" s="62"/>
      <c r="TAY337" s="325"/>
      <c r="TAZ337" s="325"/>
      <c r="TBA337" s="325"/>
      <c r="TBB337" s="325"/>
      <c r="TBC337" s="62"/>
      <c r="TBD337" s="325"/>
      <c r="TBE337" s="325"/>
      <c r="TBF337" s="325"/>
      <c r="TBG337" s="325"/>
      <c r="TBH337" s="62"/>
      <c r="TBI337" s="325"/>
      <c r="TBJ337" s="325"/>
      <c r="TBK337" s="325"/>
      <c r="TBL337" s="325"/>
      <c r="TBM337" s="325"/>
      <c r="TBN337" s="325"/>
      <c r="TBO337" s="325"/>
      <c r="TBP337" s="325"/>
      <c r="TBQ337" s="325"/>
      <c r="TBR337" s="325"/>
      <c r="TBS337" s="325"/>
      <c r="TBT337" s="325"/>
      <c r="TBU337" s="325"/>
      <c r="TBV337" s="325"/>
      <c r="TBW337" s="325"/>
      <c r="TBX337" s="325"/>
      <c r="TBY337" s="325"/>
      <c r="TBZ337" s="324"/>
      <c r="TCA337" s="62"/>
      <c r="TCB337" s="62"/>
      <c r="TCC337" s="62"/>
      <c r="TCD337" s="62"/>
      <c r="TCE337" s="62"/>
      <c r="TCF337" s="62"/>
      <c r="TCG337" s="62"/>
      <c r="TCH337" s="62"/>
      <c r="TCI337" s="62"/>
      <c r="TCJ337" s="62"/>
      <c r="TCK337" s="325"/>
      <c r="TCL337" s="325"/>
      <c r="TCM337" s="325"/>
      <c r="TCN337" s="325"/>
      <c r="TCO337" s="62"/>
      <c r="TCP337" s="325"/>
      <c r="TCQ337" s="325"/>
      <c r="TCR337" s="325"/>
      <c r="TCS337" s="325"/>
      <c r="TCT337" s="62"/>
      <c r="TCU337" s="325"/>
      <c r="TCV337" s="325"/>
      <c r="TCW337" s="325"/>
      <c r="TCX337" s="325"/>
      <c r="TCY337" s="325"/>
      <c r="TCZ337" s="325"/>
      <c r="TDA337" s="325"/>
      <c r="TDB337" s="325"/>
      <c r="TDC337" s="325"/>
      <c r="TDD337" s="325"/>
      <c r="TDE337" s="325"/>
      <c r="TDF337" s="325"/>
      <c r="TDG337" s="325"/>
      <c r="TDH337" s="325"/>
      <c r="TDI337" s="325"/>
      <c r="TDJ337" s="325"/>
      <c r="TDK337" s="325"/>
      <c r="TDL337" s="324"/>
      <c r="TDM337" s="62"/>
      <c r="TDN337" s="62"/>
      <c r="TDO337" s="62"/>
      <c r="TDP337" s="62"/>
      <c r="TDQ337" s="62"/>
      <c r="TDR337" s="62"/>
      <c r="TDS337" s="62"/>
      <c r="TDT337" s="62"/>
      <c r="TDU337" s="62"/>
      <c r="TDV337" s="62"/>
      <c r="TDW337" s="325"/>
      <c r="TDX337" s="325"/>
      <c r="TDY337" s="325"/>
      <c r="TDZ337" s="325"/>
      <c r="TEA337" s="62"/>
      <c r="TEB337" s="325"/>
      <c r="TEC337" s="325"/>
      <c r="TED337" s="325"/>
      <c r="TEE337" s="325"/>
      <c r="TEF337" s="62"/>
      <c r="TEG337" s="325"/>
      <c r="TEH337" s="325"/>
      <c r="TEI337" s="325"/>
      <c r="TEJ337" s="325"/>
      <c r="TEK337" s="325"/>
      <c r="TEL337" s="325"/>
      <c r="TEM337" s="325"/>
      <c r="TEN337" s="325"/>
      <c r="TEO337" s="325"/>
      <c r="TEP337" s="325"/>
      <c r="TEQ337" s="325"/>
      <c r="TER337" s="325"/>
      <c r="TES337" s="325"/>
      <c r="TET337" s="325"/>
      <c r="TEU337" s="325"/>
      <c r="TEV337" s="325"/>
      <c r="TEW337" s="325"/>
      <c r="TEX337" s="324"/>
      <c r="TEY337" s="62"/>
      <c r="TEZ337" s="62"/>
      <c r="TFA337" s="62"/>
      <c r="TFB337" s="62"/>
      <c r="TFC337" s="62"/>
      <c r="TFD337" s="62"/>
      <c r="TFE337" s="62"/>
      <c r="TFF337" s="62"/>
      <c r="TFG337" s="62"/>
      <c r="TFH337" s="62"/>
      <c r="TFI337" s="325"/>
      <c r="TFJ337" s="325"/>
      <c r="TFK337" s="325"/>
      <c r="TFL337" s="325"/>
      <c r="TFM337" s="62"/>
      <c r="TFN337" s="325"/>
      <c r="TFO337" s="325"/>
      <c r="TFP337" s="325"/>
      <c r="TFQ337" s="325"/>
      <c r="TFR337" s="62"/>
      <c r="TFS337" s="325"/>
      <c r="TFT337" s="325"/>
      <c r="TFU337" s="325"/>
      <c r="TFV337" s="325"/>
      <c r="TFW337" s="325"/>
      <c r="TFX337" s="325"/>
      <c r="TFY337" s="325"/>
      <c r="TFZ337" s="325"/>
      <c r="TGA337" s="325"/>
      <c r="TGB337" s="325"/>
      <c r="TGC337" s="325"/>
      <c r="TGD337" s="325"/>
      <c r="TGE337" s="325"/>
      <c r="TGF337" s="325"/>
      <c r="TGG337" s="325"/>
      <c r="TGH337" s="325"/>
      <c r="TGI337" s="325"/>
      <c r="TGJ337" s="324"/>
      <c r="TGK337" s="62"/>
      <c r="TGL337" s="62"/>
      <c r="TGM337" s="62"/>
      <c r="TGN337" s="62"/>
      <c r="TGO337" s="62"/>
      <c r="TGP337" s="62"/>
      <c r="TGQ337" s="62"/>
      <c r="TGR337" s="62"/>
      <c r="TGS337" s="62"/>
      <c r="TGT337" s="62"/>
      <c r="TGU337" s="325"/>
      <c r="TGV337" s="325"/>
      <c r="TGW337" s="325"/>
      <c r="TGX337" s="325"/>
      <c r="TGY337" s="62"/>
      <c r="TGZ337" s="325"/>
      <c r="THA337" s="325"/>
      <c r="THB337" s="325"/>
      <c r="THC337" s="325"/>
      <c r="THD337" s="62"/>
      <c r="THE337" s="325"/>
      <c r="THF337" s="325"/>
      <c r="THG337" s="325"/>
      <c r="THH337" s="325"/>
      <c r="THI337" s="325"/>
      <c r="THJ337" s="325"/>
      <c r="THK337" s="325"/>
      <c r="THL337" s="325"/>
      <c r="THM337" s="325"/>
      <c r="THN337" s="325"/>
      <c r="THO337" s="325"/>
      <c r="THP337" s="325"/>
      <c r="THQ337" s="325"/>
      <c r="THR337" s="325"/>
      <c r="THS337" s="325"/>
      <c r="THT337" s="325"/>
      <c r="THU337" s="325"/>
      <c r="THV337" s="324"/>
      <c r="THW337" s="62"/>
      <c r="THX337" s="62"/>
      <c r="THY337" s="62"/>
      <c r="THZ337" s="62"/>
      <c r="TIA337" s="62"/>
      <c r="TIB337" s="62"/>
      <c r="TIC337" s="62"/>
      <c r="TID337" s="62"/>
      <c r="TIE337" s="62"/>
      <c r="TIF337" s="62"/>
      <c r="TIG337" s="325"/>
      <c r="TIH337" s="325"/>
      <c r="TII337" s="325"/>
      <c r="TIJ337" s="325"/>
      <c r="TIK337" s="62"/>
      <c r="TIL337" s="325"/>
      <c r="TIM337" s="325"/>
      <c r="TIN337" s="325"/>
      <c r="TIO337" s="325"/>
      <c r="TIP337" s="62"/>
      <c r="TIQ337" s="325"/>
      <c r="TIR337" s="325"/>
      <c r="TIS337" s="325"/>
      <c r="TIT337" s="325"/>
      <c r="TIU337" s="325"/>
      <c r="TIV337" s="325"/>
      <c r="TIW337" s="325"/>
      <c r="TIX337" s="325"/>
      <c r="TIY337" s="325"/>
      <c r="TIZ337" s="325"/>
      <c r="TJA337" s="325"/>
      <c r="TJB337" s="325"/>
      <c r="TJC337" s="325"/>
      <c r="TJD337" s="325"/>
      <c r="TJE337" s="325"/>
      <c r="TJF337" s="325"/>
      <c r="TJG337" s="325"/>
      <c r="TJH337" s="324"/>
      <c r="TJI337" s="62"/>
      <c r="TJJ337" s="62"/>
      <c r="TJK337" s="62"/>
      <c r="TJL337" s="62"/>
      <c r="TJM337" s="62"/>
      <c r="TJN337" s="62"/>
      <c r="TJO337" s="62"/>
      <c r="TJP337" s="62"/>
      <c r="TJQ337" s="62"/>
      <c r="TJR337" s="62"/>
      <c r="TJS337" s="325"/>
      <c r="TJT337" s="325"/>
      <c r="TJU337" s="325"/>
      <c r="TJV337" s="325"/>
      <c r="TJW337" s="62"/>
      <c r="TJX337" s="325"/>
      <c r="TJY337" s="325"/>
      <c r="TJZ337" s="325"/>
      <c r="TKA337" s="325"/>
      <c r="TKB337" s="62"/>
      <c r="TKC337" s="325"/>
      <c r="TKD337" s="325"/>
      <c r="TKE337" s="325"/>
      <c r="TKF337" s="325"/>
      <c r="TKG337" s="325"/>
      <c r="TKH337" s="325"/>
      <c r="TKI337" s="325"/>
      <c r="TKJ337" s="325"/>
      <c r="TKK337" s="325"/>
      <c r="TKL337" s="325"/>
      <c r="TKM337" s="325"/>
      <c r="TKN337" s="325"/>
      <c r="TKO337" s="325"/>
      <c r="TKP337" s="325"/>
      <c r="TKQ337" s="325"/>
      <c r="TKR337" s="325"/>
      <c r="TKS337" s="325"/>
      <c r="TKT337" s="324"/>
      <c r="TKU337" s="62"/>
      <c r="TKV337" s="62"/>
      <c r="TKW337" s="62"/>
      <c r="TKX337" s="62"/>
      <c r="TKY337" s="62"/>
      <c r="TKZ337" s="62"/>
      <c r="TLA337" s="62"/>
      <c r="TLB337" s="62"/>
      <c r="TLC337" s="62"/>
      <c r="TLD337" s="62"/>
      <c r="TLE337" s="325"/>
      <c r="TLF337" s="325"/>
      <c r="TLG337" s="325"/>
      <c r="TLH337" s="325"/>
      <c r="TLI337" s="62"/>
      <c r="TLJ337" s="325"/>
      <c r="TLK337" s="325"/>
      <c r="TLL337" s="325"/>
      <c r="TLM337" s="325"/>
      <c r="TLN337" s="62"/>
      <c r="TLO337" s="325"/>
      <c r="TLP337" s="325"/>
      <c r="TLQ337" s="325"/>
      <c r="TLR337" s="325"/>
      <c r="TLS337" s="325"/>
      <c r="TLT337" s="325"/>
      <c r="TLU337" s="325"/>
      <c r="TLV337" s="325"/>
      <c r="TLW337" s="325"/>
      <c r="TLX337" s="325"/>
      <c r="TLY337" s="325"/>
      <c r="TLZ337" s="325"/>
      <c r="TMA337" s="325"/>
      <c r="TMB337" s="325"/>
      <c r="TMC337" s="325"/>
      <c r="TMD337" s="325"/>
      <c r="TME337" s="325"/>
      <c r="TMF337" s="324"/>
      <c r="TMG337" s="62"/>
      <c r="TMH337" s="62"/>
      <c r="TMI337" s="62"/>
      <c r="TMJ337" s="62"/>
      <c r="TMK337" s="62"/>
      <c r="TML337" s="62"/>
      <c r="TMM337" s="62"/>
      <c r="TMN337" s="62"/>
      <c r="TMO337" s="62"/>
      <c r="TMP337" s="62"/>
      <c r="TMQ337" s="325"/>
      <c r="TMR337" s="325"/>
      <c r="TMS337" s="325"/>
      <c r="TMT337" s="325"/>
      <c r="TMU337" s="62"/>
      <c r="TMV337" s="325"/>
      <c r="TMW337" s="325"/>
      <c r="TMX337" s="325"/>
      <c r="TMY337" s="325"/>
      <c r="TMZ337" s="62"/>
      <c r="TNA337" s="325"/>
      <c r="TNB337" s="325"/>
      <c r="TNC337" s="325"/>
      <c r="TND337" s="325"/>
      <c r="TNE337" s="325"/>
      <c r="TNF337" s="325"/>
      <c r="TNG337" s="325"/>
      <c r="TNH337" s="325"/>
      <c r="TNI337" s="325"/>
      <c r="TNJ337" s="325"/>
      <c r="TNK337" s="325"/>
      <c r="TNL337" s="325"/>
      <c r="TNM337" s="325"/>
      <c r="TNN337" s="325"/>
      <c r="TNO337" s="325"/>
      <c r="TNP337" s="325"/>
      <c r="TNQ337" s="325"/>
      <c r="TNR337" s="324"/>
      <c r="TNS337" s="62"/>
      <c r="TNT337" s="62"/>
      <c r="TNU337" s="62"/>
      <c r="TNV337" s="62"/>
      <c r="TNW337" s="62"/>
      <c r="TNX337" s="62"/>
      <c r="TNY337" s="62"/>
      <c r="TNZ337" s="62"/>
      <c r="TOA337" s="62"/>
      <c r="TOB337" s="62"/>
      <c r="TOC337" s="325"/>
      <c r="TOD337" s="325"/>
      <c r="TOE337" s="325"/>
      <c r="TOF337" s="325"/>
      <c r="TOG337" s="62"/>
      <c r="TOH337" s="325"/>
      <c r="TOI337" s="325"/>
      <c r="TOJ337" s="325"/>
      <c r="TOK337" s="325"/>
      <c r="TOL337" s="62"/>
      <c r="TOM337" s="325"/>
      <c r="TON337" s="325"/>
      <c r="TOO337" s="325"/>
      <c r="TOP337" s="325"/>
      <c r="TOQ337" s="325"/>
      <c r="TOR337" s="325"/>
      <c r="TOS337" s="325"/>
      <c r="TOT337" s="325"/>
      <c r="TOU337" s="325"/>
      <c r="TOV337" s="325"/>
      <c r="TOW337" s="325"/>
      <c r="TOX337" s="325"/>
      <c r="TOY337" s="325"/>
      <c r="TOZ337" s="325"/>
      <c r="TPA337" s="325"/>
      <c r="TPB337" s="325"/>
      <c r="TPC337" s="325"/>
      <c r="TPD337" s="324"/>
      <c r="TPE337" s="62"/>
      <c r="TPF337" s="62"/>
      <c r="TPG337" s="62"/>
      <c r="TPH337" s="62"/>
      <c r="TPI337" s="62"/>
      <c r="TPJ337" s="62"/>
      <c r="TPK337" s="62"/>
      <c r="TPL337" s="62"/>
      <c r="TPM337" s="62"/>
      <c r="TPN337" s="62"/>
      <c r="TPO337" s="325"/>
      <c r="TPP337" s="325"/>
      <c r="TPQ337" s="325"/>
      <c r="TPR337" s="325"/>
      <c r="TPS337" s="62"/>
      <c r="TPT337" s="325"/>
      <c r="TPU337" s="325"/>
      <c r="TPV337" s="325"/>
      <c r="TPW337" s="325"/>
      <c r="TPX337" s="62"/>
      <c r="TPY337" s="325"/>
      <c r="TPZ337" s="325"/>
      <c r="TQA337" s="325"/>
      <c r="TQB337" s="325"/>
      <c r="TQC337" s="325"/>
      <c r="TQD337" s="325"/>
      <c r="TQE337" s="325"/>
      <c r="TQF337" s="325"/>
      <c r="TQG337" s="325"/>
      <c r="TQH337" s="325"/>
      <c r="TQI337" s="325"/>
      <c r="TQJ337" s="325"/>
      <c r="TQK337" s="325"/>
      <c r="TQL337" s="325"/>
      <c r="TQM337" s="325"/>
      <c r="TQN337" s="325"/>
      <c r="TQO337" s="325"/>
      <c r="TQP337" s="324"/>
      <c r="TQQ337" s="62"/>
      <c r="TQR337" s="62"/>
      <c r="TQS337" s="62"/>
      <c r="TQT337" s="62"/>
      <c r="TQU337" s="62"/>
      <c r="TQV337" s="62"/>
      <c r="TQW337" s="62"/>
      <c r="TQX337" s="62"/>
      <c r="TQY337" s="62"/>
      <c r="TQZ337" s="62"/>
      <c r="TRA337" s="325"/>
      <c r="TRB337" s="325"/>
      <c r="TRC337" s="325"/>
      <c r="TRD337" s="325"/>
      <c r="TRE337" s="62"/>
      <c r="TRF337" s="325"/>
      <c r="TRG337" s="325"/>
      <c r="TRH337" s="325"/>
      <c r="TRI337" s="325"/>
      <c r="TRJ337" s="62"/>
      <c r="TRK337" s="325"/>
      <c r="TRL337" s="325"/>
      <c r="TRM337" s="325"/>
      <c r="TRN337" s="325"/>
      <c r="TRO337" s="325"/>
      <c r="TRP337" s="325"/>
      <c r="TRQ337" s="325"/>
      <c r="TRR337" s="325"/>
      <c r="TRS337" s="325"/>
      <c r="TRT337" s="325"/>
      <c r="TRU337" s="325"/>
      <c r="TRV337" s="325"/>
      <c r="TRW337" s="325"/>
      <c r="TRX337" s="325"/>
      <c r="TRY337" s="325"/>
      <c r="TRZ337" s="325"/>
      <c r="TSA337" s="325"/>
      <c r="TSB337" s="324"/>
      <c r="TSC337" s="62"/>
      <c r="TSD337" s="62"/>
      <c r="TSE337" s="62"/>
      <c r="TSF337" s="62"/>
      <c r="TSG337" s="62"/>
      <c r="TSH337" s="62"/>
      <c r="TSI337" s="62"/>
      <c r="TSJ337" s="62"/>
      <c r="TSK337" s="62"/>
      <c r="TSL337" s="62"/>
      <c r="TSM337" s="325"/>
      <c r="TSN337" s="325"/>
      <c r="TSO337" s="325"/>
      <c r="TSP337" s="325"/>
      <c r="TSQ337" s="62"/>
      <c r="TSR337" s="325"/>
      <c r="TSS337" s="325"/>
      <c r="TST337" s="325"/>
      <c r="TSU337" s="325"/>
      <c r="TSV337" s="62"/>
      <c r="TSW337" s="325"/>
      <c r="TSX337" s="325"/>
      <c r="TSY337" s="325"/>
      <c r="TSZ337" s="325"/>
      <c r="TTA337" s="325"/>
      <c r="TTB337" s="325"/>
      <c r="TTC337" s="325"/>
      <c r="TTD337" s="325"/>
      <c r="TTE337" s="325"/>
      <c r="TTF337" s="325"/>
      <c r="TTG337" s="325"/>
      <c r="TTH337" s="325"/>
      <c r="TTI337" s="325"/>
      <c r="TTJ337" s="325"/>
      <c r="TTK337" s="325"/>
      <c r="TTL337" s="325"/>
      <c r="TTM337" s="325"/>
      <c r="TTN337" s="324"/>
      <c r="TTO337" s="62"/>
      <c r="TTP337" s="62"/>
      <c r="TTQ337" s="62"/>
      <c r="TTR337" s="62"/>
      <c r="TTS337" s="62"/>
      <c r="TTT337" s="62"/>
      <c r="TTU337" s="62"/>
      <c r="TTV337" s="62"/>
      <c r="TTW337" s="62"/>
      <c r="TTX337" s="62"/>
      <c r="TTY337" s="325"/>
      <c r="TTZ337" s="325"/>
      <c r="TUA337" s="325"/>
      <c r="TUB337" s="325"/>
      <c r="TUC337" s="62"/>
      <c r="TUD337" s="325"/>
      <c r="TUE337" s="325"/>
      <c r="TUF337" s="325"/>
      <c r="TUG337" s="325"/>
      <c r="TUH337" s="62"/>
      <c r="TUI337" s="325"/>
      <c r="TUJ337" s="325"/>
      <c r="TUK337" s="325"/>
      <c r="TUL337" s="325"/>
      <c r="TUM337" s="325"/>
      <c r="TUN337" s="325"/>
      <c r="TUO337" s="325"/>
      <c r="TUP337" s="325"/>
      <c r="TUQ337" s="325"/>
      <c r="TUR337" s="325"/>
      <c r="TUS337" s="325"/>
      <c r="TUT337" s="325"/>
      <c r="TUU337" s="325"/>
      <c r="TUV337" s="325"/>
      <c r="TUW337" s="325"/>
      <c r="TUX337" s="325"/>
      <c r="TUY337" s="325"/>
      <c r="TUZ337" s="324"/>
      <c r="TVA337" s="62"/>
      <c r="TVB337" s="62"/>
      <c r="TVC337" s="62"/>
      <c r="TVD337" s="62"/>
      <c r="TVE337" s="62"/>
      <c r="TVF337" s="62"/>
      <c r="TVG337" s="62"/>
      <c r="TVH337" s="62"/>
      <c r="TVI337" s="62"/>
      <c r="TVJ337" s="62"/>
      <c r="TVK337" s="325"/>
      <c r="TVL337" s="325"/>
      <c r="TVM337" s="325"/>
      <c r="TVN337" s="325"/>
      <c r="TVO337" s="62"/>
      <c r="TVP337" s="325"/>
      <c r="TVQ337" s="325"/>
      <c r="TVR337" s="325"/>
      <c r="TVS337" s="325"/>
      <c r="TVT337" s="62"/>
      <c r="TVU337" s="325"/>
      <c r="TVV337" s="325"/>
      <c r="TVW337" s="325"/>
      <c r="TVX337" s="325"/>
      <c r="TVY337" s="325"/>
      <c r="TVZ337" s="325"/>
      <c r="TWA337" s="325"/>
      <c r="TWB337" s="325"/>
      <c r="TWC337" s="325"/>
      <c r="TWD337" s="325"/>
      <c r="TWE337" s="325"/>
      <c r="TWF337" s="325"/>
      <c r="TWG337" s="325"/>
      <c r="TWH337" s="325"/>
      <c r="TWI337" s="325"/>
      <c r="TWJ337" s="325"/>
      <c r="TWK337" s="325"/>
      <c r="TWL337" s="324"/>
      <c r="TWM337" s="62"/>
      <c r="TWN337" s="62"/>
      <c r="TWO337" s="62"/>
      <c r="TWP337" s="62"/>
      <c r="TWQ337" s="62"/>
      <c r="TWR337" s="62"/>
      <c r="TWS337" s="62"/>
      <c r="TWT337" s="62"/>
      <c r="TWU337" s="62"/>
      <c r="TWV337" s="62"/>
      <c r="TWW337" s="325"/>
      <c r="TWX337" s="325"/>
      <c r="TWY337" s="325"/>
      <c r="TWZ337" s="325"/>
      <c r="TXA337" s="62"/>
      <c r="TXB337" s="325"/>
      <c r="TXC337" s="325"/>
      <c r="TXD337" s="325"/>
      <c r="TXE337" s="325"/>
      <c r="TXF337" s="62"/>
      <c r="TXG337" s="325"/>
      <c r="TXH337" s="325"/>
      <c r="TXI337" s="325"/>
      <c r="TXJ337" s="325"/>
      <c r="TXK337" s="325"/>
      <c r="TXL337" s="325"/>
      <c r="TXM337" s="325"/>
      <c r="TXN337" s="325"/>
      <c r="TXO337" s="325"/>
      <c r="TXP337" s="325"/>
      <c r="TXQ337" s="325"/>
      <c r="TXR337" s="325"/>
      <c r="TXS337" s="325"/>
      <c r="TXT337" s="325"/>
      <c r="TXU337" s="325"/>
      <c r="TXV337" s="325"/>
      <c r="TXW337" s="325"/>
      <c r="TXX337" s="324"/>
      <c r="TXY337" s="62"/>
      <c r="TXZ337" s="62"/>
      <c r="TYA337" s="62"/>
      <c r="TYB337" s="62"/>
      <c r="TYC337" s="62"/>
      <c r="TYD337" s="62"/>
      <c r="TYE337" s="62"/>
      <c r="TYF337" s="62"/>
      <c r="TYG337" s="62"/>
      <c r="TYH337" s="62"/>
      <c r="TYI337" s="325"/>
      <c r="TYJ337" s="325"/>
      <c r="TYK337" s="325"/>
      <c r="TYL337" s="325"/>
      <c r="TYM337" s="62"/>
      <c r="TYN337" s="325"/>
      <c r="TYO337" s="325"/>
      <c r="TYP337" s="325"/>
      <c r="TYQ337" s="325"/>
      <c r="TYR337" s="62"/>
      <c r="TYS337" s="325"/>
      <c r="TYT337" s="325"/>
      <c r="TYU337" s="325"/>
      <c r="TYV337" s="325"/>
      <c r="TYW337" s="325"/>
      <c r="TYX337" s="325"/>
      <c r="TYY337" s="325"/>
      <c r="TYZ337" s="325"/>
      <c r="TZA337" s="325"/>
      <c r="TZB337" s="325"/>
      <c r="TZC337" s="325"/>
      <c r="TZD337" s="325"/>
      <c r="TZE337" s="325"/>
      <c r="TZF337" s="325"/>
      <c r="TZG337" s="325"/>
      <c r="TZH337" s="325"/>
      <c r="TZI337" s="325"/>
      <c r="TZJ337" s="324"/>
      <c r="TZK337" s="62"/>
      <c r="TZL337" s="62"/>
      <c r="TZM337" s="62"/>
      <c r="TZN337" s="62"/>
      <c r="TZO337" s="62"/>
      <c r="TZP337" s="62"/>
      <c r="TZQ337" s="62"/>
      <c r="TZR337" s="62"/>
      <c r="TZS337" s="62"/>
      <c r="TZT337" s="62"/>
      <c r="TZU337" s="325"/>
      <c r="TZV337" s="325"/>
      <c r="TZW337" s="325"/>
      <c r="TZX337" s="325"/>
      <c r="TZY337" s="62"/>
      <c r="TZZ337" s="325"/>
      <c r="UAA337" s="325"/>
      <c r="UAB337" s="325"/>
      <c r="UAC337" s="325"/>
      <c r="UAD337" s="62"/>
      <c r="UAE337" s="325"/>
      <c r="UAF337" s="325"/>
      <c r="UAG337" s="325"/>
      <c r="UAH337" s="325"/>
      <c r="UAI337" s="325"/>
      <c r="UAJ337" s="325"/>
      <c r="UAK337" s="325"/>
      <c r="UAL337" s="325"/>
      <c r="UAM337" s="325"/>
      <c r="UAN337" s="325"/>
      <c r="UAO337" s="325"/>
      <c r="UAP337" s="325"/>
      <c r="UAQ337" s="325"/>
      <c r="UAR337" s="325"/>
      <c r="UAS337" s="325"/>
      <c r="UAT337" s="325"/>
      <c r="UAU337" s="325"/>
      <c r="UAV337" s="324"/>
      <c r="UAW337" s="62"/>
      <c r="UAX337" s="62"/>
      <c r="UAY337" s="62"/>
      <c r="UAZ337" s="62"/>
      <c r="UBA337" s="62"/>
      <c r="UBB337" s="62"/>
      <c r="UBC337" s="62"/>
      <c r="UBD337" s="62"/>
      <c r="UBE337" s="62"/>
      <c r="UBF337" s="62"/>
      <c r="UBG337" s="325"/>
      <c r="UBH337" s="325"/>
      <c r="UBI337" s="325"/>
      <c r="UBJ337" s="325"/>
      <c r="UBK337" s="62"/>
      <c r="UBL337" s="325"/>
      <c r="UBM337" s="325"/>
      <c r="UBN337" s="325"/>
      <c r="UBO337" s="325"/>
      <c r="UBP337" s="62"/>
      <c r="UBQ337" s="325"/>
      <c r="UBR337" s="325"/>
      <c r="UBS337" s="325"/>
      <c r="UBT337" s="325"/>
      <c r="UBU337" s="325"/>
      <c r="UBV337" s="325"/>
      <c r="UBW337" s="325"/>
      <c r="UBX337" s="325"/>
      <c r="UBY337" s="325"/>
      <c r="UBZ337" s="325"/>
      <c r="UCA337" s="325"/>
      <c r="UCB337" s="325"/>
      <c r="UCC337" s="325"/>
      <c r="UCD337" s="325"/>
      <c r="UCE337" s="325"/>
      <c r="UCF337" s="325"/>
      <c r="UCG337" s="325"/>
      <c r="UCH337" s="324"/>
      <c r="UCI337" s="62"/>
      <c r="UCJ337" s="62"/>
      <c r="UCK337" s="62"/>
      <c r="UCL337" s="62"/>
      <c r="UCM337" s="62"/>
      <c r="UCN337" s="62"/>
      <c r="UCO337" s="62"/>
      <c r="UCP337" s="62"/>
      <c r="UCQ337" s="62"/>
      <c r="UCR337" s="62"/>
      <c r="UCS337" s="325"/>
      <c r="UCT337" s="325"/>
      <c r="UCU337" s="325"/>
      <c r="UCV337" s="325"/>
      <c r="UCW337" s="62"/>
      <c r="UCX337" s="325"/>
      <c r="UCY337" s="325"/>
      <c r="UCZ337" s="325"/>
      <c r="UDA337" s="325"/>
      <c r="UDB337" s="62"/>
      <c r="UDC337" s="325"/>
      <c r="UDD337" s="325"/>
      <c r="UDE337" s="325"/>
      <c r="UDF337" s="325"/>
      <c r="UDG337" s="325"/>
      <c r="UDH337" s="325"/>
      <c r="UDI337" s="325"/>
      <c r="UDJ337" s="325"/>
      <c r="UDK337" s="325"/>
      <c r="UDL337" s="325"/>
      <c r="UDM337" s="325"/>
      <c r="UDN337" s="325"/>
      <c r="UDO337" s="325"/>
      <c r="UDP337" s="325"/>
      <c r="UDQ337" s="325"/>
      <c r="UDR337" s="325"/>
      <c r="UDS337" s="325"/>
      <c r="UDT337" s="324"/>
      <c r="UDU337" s="62"/>
      <c r="UDV337" s="62"/>
      <c r="UDW337" s="62"/>
      <c r="UDX337" s="62"/>
      <c r="UDY337" s="62"/>
      <c r="UDZ337" s="62"/>
      <c r="UEA337" s="62"/>
      <c r="UEB337" s="62"/>
      <c r="UEC337" s="62"/>
      <c r="UED337" s="62"/>
      <c r="UEE337" s="325"/>
      <c r="UEF337" s="325"/>
      <c r="UEG337" s="325"/>
      <c r="UEH337" s="325"/>
      <c r="UEI337" s="62"/>
      <c r="UEJ337" s="325"/>
      <c r="UEK337" s="325"/>
      <c r="UEL337" s="325"/>
      <c r="UEM337" s="325"/>
      <c r="UEN337" s="62"/>
      <c r="UEO337" s="325"/>
      <c r="UEP337" s="325"/>
      <c r="UEQ337" s="325"/>
      <c r="UER337" s="325"/>
      <c r="UES337" s="325"/>
      <c r="UET337" s="325"/>
      <c r="UEU337" s="325"/>
      <c r="UEV337" s="325"/>
      <c r="UEW337" s="325"/>
      <c r="UEX337" s="325"/>
      <c r="UEY337" s="325"/>
      <c r="UEZ337" s="325"/>
      <c r="UFA337" s="325"/>
      <c r="UFB337" s="325"/>
      <c r="UFC337" s="325"/>
      <c r="UFD337" s="325"/>
      <c r="UFE337" s="325"/>
      <c r="UFF337" s="324"/>
      <c r="UFG337" s="62"/>
      <c r="UFH337" s="62"/>
      <c r="UFI337" s="62"/>
      <c r="UFJ337" s="62"/>
      <c r="UFK337" s="62"/>
      <c r="UFL337" s="62"/>
      <c r="UFM337" s="62"/>
      <c r="UFN337" s="62"/>
      <c r="UFO337" s="62"/>
      <c r="UFP337" s="62"/>
      <c r="UFQ337" s="325"/>
      <c r="UFR337" s="325"/>
      <c r="UFS337" s="325"/>
      <c r="UFT337" s="325"/>
      <c r="UFU337" s="62"/>
      <c r="UFV337" s="325"/>
      <c r="UFW337" s="325"/>
      <c r="UFX337" s="325"/>
      <c r="UFY337" s="325"/>
      <c r="UFZ337" s="62"/>
      <c r="UGA337" s="325"/>
      <c r="UGB337" s="325"/>
      <c r="UGC337" s="325"/>
      <c r="UGD337" s="325"/>
      <c r="UGE337" s="325"/>
      <c r="UGF337" s="325"/>
      <c r="UGG337" s="325"/>
      <c r="UGH337" s="325"/>
      <c r="UGI337" s="325"/>
      <c r="UGJ337" s="325"/>
      <c r="UGK337" s="325"/>
      <c r="UGL337" s="325"/>
      <c r="UGM337" s="325"/>
      <c r="UGN337" s="325"/>
      <c r="UGO337" s="325"/>
      <c r="UGP337" s="325"/>
      <c r="UGQ337" s="325"/>
      <c r="UGR337" s="324"/>
      <c r="UGS337" s="62"/>
      <c r="UGT337" s="62"/>
      <c r="UGU337" s="62"/>
      <c r="UGV337" s="62"/>
      <c r="UGW337" s="62"/>
      <c r="UGX337" s="62"/>
      <c r="UGY337" s="62"/>
      <c r="UGZ337" s="62"/>
      <c r="UHA337" s="62"/>
      <c r="UHB337" s="62"/>
      <c r="UHC337" s="325"/>
      <c r="UHD337" s="325"/>
      <c r="UHE337" s="325"/>
      <c r="UHF337" s="325"/>
      <c r="UHG337" s="62"/>
      <c r="UHH337" s="325"/>
      <c r="UHI337" s="325"/>
      <c r="UHJ337" s="325"/>
      <c r="UHK337" s="325"/>
      <c r="UHL337" s="62"/>
      <c r="UHM337" s="325"/>
      <c r="UHN337" s="325"/>
      <c r="UHO337" s="325"/>
      <c r="UHP337" s="325"/>
      <c r="UHQ337" s="325"/>
      <c r="UHR337" s="325"/>
      <c r="UHS337" s="325"/>
      <c r="UHT337" s="325"/>
      <c r="UHU337" s="325"/>
      <c r="UHV337" s="325"/>
      <c r="UHW337" s="325"/>
      <c r="UHX337" s="325"/>
      <c r="UHY337" s="325"/>
      <c r="UHZ337" s="325"/>
      <c r="UIA337" s="325"/>
      <c r="UIB337" s="325"/>
      <c r="UIC337" s="325"/>
      <c r="UID337" s="324"/>
      <c r="UIE337" s="62"/>
      <c r="UIF337" s="62"/>
      <c r="UIG337" s="62"/>
      <c r="UIH337" s="62"/>
      <c r="UII337" s="62"/>
      <c r="UIJ337" s="62"/>
      <c r="UIK337" s="62"/>
      <c r="UIL337" s="62"/>
      <c r="UIM337" s="62"/>
      <c r="UIN337" s="62"/>
      <c r="UIO337" s="325"/>
      <c r="UIP337" s="325"/>
      <c r="UIQ337" s="325"/>
      <c r="UIR337" s="325"/>
      <c r="UIS337" s="62"/>
      <c r="UIT337" s="325"/>
      <c r="UIU337" s="325"/>
      <c r="UIV337" s="325"/>
      <c r="UIW337" s="325"/>
      <c r="UIX337" s="62"/>
      <c r="UIY337" s="325"/>
      <c r="UIZ337" s="325"/>
      <c r="UJA337" s="325"/>
      <c r="UJB337" s="325"/>
      <c r="UJC337" s="325"/>
      <c r="UJD337" s="325"/>
      <c r="UJE337" s="325"/>
      <c r="UJF337" s="325"/>
      <c r="UJG337" s="325"/>
      <c r="UJH337" s="325"/>
      <c r="UJI337" s="325"/>
      <c r="UJJ337" s="325"/>
      <c r="UJK337" s="325"/>
      <c r="UJL337" s="325"/>
      <c r="UJM337" s="325"/>
      <c r="UJN337" s="325"/>
      <c r="UJO337" s="325"/>
      <c r="UJP337" s="324"/>
      <c r="UJQ337" s="62"/>
      <c r="UJR337" s="62"/>
      <c r="UJS337" s="62"/>
      <c r="UJT337" s="62"/>
      <c r="UJU337" s="62"/>
      <c r="UJV337" s="62"/>
      <c r="UJW337" s="62"/>
      <c r="UJX337" s="62"/>
      <c r="UJY337" s="62"/>
      <c r="UJZ337" s="62"/>
      <c r="UKA337" s="325"/>
      <c r="UKB337" s="325"/>
      <c r="UKC337" s="325"/>
      <c r="UKD337" s="325"/>
      <c r="UKE337" s="62"/>
      <c r="UKF337" s="325"/>
      <c r="UKG337" s="325"/>
      <c r="UKH337" s="325"/>
      <c r="UKI337" s="325"/>
      <c r="UKJ337" s="62"/>
      <c r="UKK337" s="325"/>
      <c r="UKL337" s="325"/>
      <c r="UKM337" s="325"/>
      <c r="UKN337" s="325"/>
      <c r="UKO337" s="325"/>
      <c r="UKP337" s="325"/>
      <c r="UKQ337" s="325"/>
      <c r="UKR337" s="325"/>
      <c r="UKS337" s="325"/>
      <c r="UKT337" s="325"/>
      <c r="UKU337" s="325"/>
      <c r="UKV337" s="325"/>
      <c r="UKW337" s="325"/>
      <c r="UKX337" s="325"/>
      <c r="UKY337" s="325"/>
      <c r="UKZ337" s="325"/>
      <c r="ULA337" s="325"/>
      <c r="ULB337" s="324"/>
      <c r="ULC337" s="62"/>
      <c r="ULD337" s="62"/>
      <c r="ULE337" s="62"/>
      <c r="ULF337" s="62"/>
      <c r="ULG337" s="62"/>
      <c r="ULH337" s="62"/>
      <c r="ULI337" s="62"/>
      <c r="ULJ337" s="62"/>
      <c r="ULK337" s="62"/>
      <c r="ULL337" s="62"/>
      <c r="ULM337" s="325"/>
      <c r="ULN337" s="325"/>
      <c r="ULO337" s="325"/>
      <c r="ULP337" s="325"/>
      <c r="ULQ337" s="62"/>
      <c r="ULR337" s="325"/>
      <c r="ULS337" s="325"/>
      <c r="ULT337" s="325"/>
      <c r="ULU337" s="325"/>
      <c r="ULV337" s="62"/>
      <c r="ULW337" s="325"/>
      <c r="ULX337" s="325"/>
      <c r="ULY337" s="325"/>
      <c r="ULZ337" s="325"/>
      <c r="UMA337" s="325"/>
      <c r="UMB337" s="325"/>
      <c r="UMC337" s="325"/>
      <c r="UMD337" s="325"/>
      <c r="UME337" s="325"/>
      <c r="UMF337" s="325"/>
      <c r="UMG337" s="325"/>
      <c r="UMH337" s="325"/>
      <c r="UMI337" s="325"/>
      <c r="UMJ337" s="325"/>
      <c r="UMK337" s="325"/>
      <c r="UML337" s="325"/>
      <c r="UMM337" s="325"/>
      <c r="UMN337" s="324"/>
      <c r="UMO337" s="62"/>
      <c r="UMP337" s="62"/>
      <c r="UMQ337" s="62"/>
      <c r="UMR337" s="62"/>
      <c r="UMS337" s="62"/>
      <c r="UMT337" s="62"/>
      <c r="UMU337" s="62"/>
      <c r="UMV337" s="62"/>
      <c r="UMW337" s="62"/>
      <c r="UMX337" s="62"/>
      <c r="UMY337" s="325"/>
      <c r="UMZ337" s="325"/>
      <c r="UNA337" s="325"/>
      <c r="UNB337" s="325"/>
      <c r="UNC337" s="62"/>
      <c r="UND337" s="325"/>
      <c r="UNE337" s="325"/>
      <c r="UNF337" s="325"/>
      <c r="UNG337" s="325"/>
      <c r="UNH337" s="62"/>
      <c r="UNI337" s="325"/>
      <c r="UNJ337" s="325"/>
      <c r="UNK337" s="325"/>
      <c r="UNL337" s="325"/>
      <c r="UNM337" s="325"/>
      <c r="UNN337" s="325"/>
      <c r="UNO337" s="325"/>
      <c r="UNP337" s="325"/>
      <c r="UNQ337" s="325"/>
      <c r="UNR337" s="325"/>
      <c r="UNS337" s="325"/>
      <c r="UNT337" s="325"/>
      <c r="UNU337" s="325"/>
      <c r="UNV337" s="325"/>
      <c r="UNW337" s="325"/>
      <c r="UNX337" s="325"/>
      <c r="UNY337" s="325"/>
      <c r="UNZ337" s="324"/>
      <c r="UOA337" s="62"/>
      <c r="UOB337" s="62"/>
      <c r="UOC337" s="62"/>
      <c r="UOD337" s="62"/>
      <c r="UOE337" s="62"/>
      <c r="UOF337" s="62"/>
      <c r="UOG337" s="62"/>
      <c r="UOH337" s="62"/>
      <c r="UOI337" s="62"/>
      <c r="UOJ337" s="62"/>
      <c r="UOK337" s="325"/>
      <c r="UOL337" s="325"/>
      <c r="UOM337" s="325"/>
      <c r="UON337" s="325"/>
      <c r="UOO337" s="62"/>
      <c r="UOP337" s="325"/>
      <c r="UOQ337" s="325"/>
      <c r="UOR337" s="325"/>
      <c r="UOS337" s="325"/>
      <c r="UOT337" s="62"/>
      <c r="UOU337" s="325"/>
      <c r="UOV337" s="325"/>
      <c r="UOW337" s="325"/>
      <c r="UOX337" s="325"/>
      <c r="UOY337" s="325"/>
      <c r="UOZ337" s="325"/>
      <c r="UPA337" s="325"/>
      <c r="UPB337" s="325"/>
      <c r="UPC337" s="325"/>
      <c r="UPD337" s="325"/>
      <c r="UPE337" s="325"/>
      <c r="UPF337" s="325"/>
      <c r="UPG337" s="325"/>
      <c r="UPH337" s="325"/>
      <c r="UPI337" s="325"/>
      <c r="UPJ337" s="325"/>
      <c r="UPK337" s="325"/>
      <c r="UPL337" s="324"/>
      <c r="UPM337" s="62"/>
      <c r="UPN337" s="62"/>
      <c r="UPO337" s="62"/>
      <c r="UPP337" s="62"/>
      <c r="UPQ337" s="62"/>
      <c r="UPR337" s="62"/>
      <c r="UPS337" s="62"/>
      <c r="UPT337" s="62"/>
      <c r="UPU337" s="62"/>
      <c r="UPV337" s="62"/>
      <c r="UPW337" s="325"/>
      <c r="UPX337" s="325"/>
      <c r="UPY337" s="325"/>
      <c r="UPZ337" s="325"/>
      <c r="UQA337" s="62"/>
      <c r="UQB337" s="325"/>
      <c r="UQC337" s="325"/>
      <c r="UQD337" s="325"/>
      <c r="UQE337" s="325"/>
      <c r="UQF337" s="62"/>
      <c r="UQG337" s="325"/>
      <c r="UQH337" s="325"/>
      <c r="UQI337" s="325"/>
      <c r="UQJ337" s="325"/>
      <c r="UQK337" s="325"/>
      <c r="UQL337" s="325"/>
      <c r="UQM337" s="325"/>
      <c r="UQN337" s="325"/>
      <c r="UQO337" s="325"/>
      <c r="UQP337" s="325"/>
      <c r="UQQ337" s="325"/>
      <c r="UQR337" s="325"/>
      <c r="UQS337" s="325"/>
      <c r="UQT337" s="325"/>
      <c r="UQU337" s="325"/>
      <c r="UQV337" s="325"/>
      <c r="UQW337" s="325"/>
      <c r="UQX337" s="324"/>
      <c r="UQY337" s="62"/>
      <c r="UQZ337" s="62"/>
      <c r="URA337" s="62"/>
      <c r="URB337" s="62"/>
      <c r="URC337" s="62"/>
      <c r="URD337" s="62"/>
      <c r="URE337" s="62"/>
      <c r="URF337" s="62"/>
      <c r="URG337" s="62"/>
      <c r="URH337" s="62"/>
      <c r="URI337" s="325"/>
      <c r="URJ337" s="325"/>
      <c r="URK337" s="325"/>
      <c r="URL337" s="325"/>
      <c r="URM337" s="62"/>
      <c r="URN337" s="325"/>
      <c r="URO337" s="325"/>
      <c r="URP337" s="325"/>
      <c r="URQ337" s="325"/>
      <c r="URR337" s="62"/>
      <c r="URS337" s="325"/>
      <c r="URT337" s="325"/>
      <c r="URU337" s="325"/>
      <c r="URV337" s="325"/>
      <c r="URW337" s="325"/>
      <c r="URX337" s="325"/>
      <c r="URY337" s="325"/>
      <c r="URZ337" s="325"/>
      <c r="USA337" s="325"/>
      <c r="USB337" s="325"/>
      <c r="USC337" s="325"/>
      <c r="USD337" s="325"/>
      <c r="USE337" s="325"/>
      <c r="USF337" s="325"/>
      <c r="USG337" s="325"/>
      <c r="USH337" s="325"/>
      <c r="USI337" s="325"/>
      <c r="USJ337" s="324"/>
      <c r="USK337" s="62"/>
      <c r="USL337" s="62"/>
      <c r="USM337" s="62"/>
      <c r="USN337" s="62"/>
      <c r="USO337" s="62"/>
      <c r="USP337" s="62"/>
      <c r="USQ337" s="62"/>
      <c r="USR337" s="62"/>
      <c r="USS337" s="62"/>
      <c r="UST337" s="62"/>
      <c r="USU337" s="325"/>
      <c r="USV337" s="325"/>
      <c r="USW337" s="325"/>
      <c r="USX337" s="325"/>
      <c r="USY337" s="62"/>
      <c r="USZ337" s="325"/>
      <c r="UTA337" s="325"/>
      <c r="UTB337" s="325"/>
      <c r="UTC337" s="325"/>
      <c r="UTD337" s="62"/>
      <c r="UTE337" s="325"/>
      <c r="UTF337" s="325"/>
      <c r="UTG337" s="325"/>
      <c r="UTH337" s="325"/>
      <c r="UTI337" s="325"/>
      <c r="UTJ337" s="325"/>
      <c r="UTK337" s="325"/>
      <c r="UTL337" s="325"/>
      <c r="UTM337" s="325"/>
      <c r="UTN337" s="325"/>
      <c r="UTO337" s="325"/>
      <c r="UTP337" s="325"/>
      <c r="UTQ337" s="325"/>
      <c r="UTR337" s="325"/>
      <c r="UTS337" s="325"/>
      <c r="UTT337" s="325"/>
      <c r="UTU337" s="325"/>
      <c r="UTV337" s="324"/>
      <c r="UTW337" s="62"/>
      <c r="UTX337" s="62"/>
      <c r="UTY337" s="62"/>
      <c r="UTZ337" s="62"/>
      <c r="UUA337" s="62"/>
      <c r="UUB337" s="62"/>
      <c r="UUC337" s="62"/>
      <c r="UUD337" s="62"/>
      <c r="UUE337" s="62"/>
      <c r="UUF337" s="62"/>
      <c r="UUG337" s="325"/>
      <c r="UUH337" s="325"/>
      <c r="UUI337" s="325"/>
      <c r="UUJ337" s="325"/>
      <c r="UUK337" s="62"/>
      <c r="UUL337" s="325"/>
      <c r="UUM337" s="325"/>
      <c r="UUN337" s="325"/>
      <c r="UUO337" s="325"/>
      <c r="UUP337" s="62"/>
      <c r="UUQ337" s="325"/>
      <c r="UUR337" s="325"/>
      <c r="UUS337" s="325"/>
      <c r="UUT337" s="325"/>
      <c r="UUU337" s="325"/>
      <c r="UUV337" s="325"/>
      <c r="UUW337" s="325"/>
      <c r="UUX337" s="325"/>
      <c r="UUY337" s="325"/>
      <c r="UUZ337" s="325"/>
      <c r="UVA337" s="325"/>
      <c r="UVB337" s="325"/>
      <c r="UVC337" s="325"/>
      <c r="UVD337" s="325"/>
      <c r="UVE337" s="325"/>
      <c r="UVF337" s="325"/>
      <c r="UVG337" s="325"/>
      <c r="UVH337" s="324"/>
      <c r="UVI337" s="62"/>
      <c r="UVJ337" s="62"/>
      <c r="UVK337" s="62"/>
      <c r="UVL337" s="62"/>
      <c r="UVM337" s="62"/>
      <c r="UVN337" s="62"/>
      <c r="UVO337" s="62"/>
      <c r="UVP337" s="62"/>
      <c r="UVQ337" s="62"/>
      <c r="UVR337" s="62"/>
      <c r="UVS337" s="325"/>
      <c r="UVT337" s="325"/>
      <c r="UVU337" s="325"/>
      <c r="UVV337" s="325"/>
      <c r="UVW337" s="62"/>
      <c r="UVX337" s="325"/>
      <c r="UVY337" s="325"/>
      <c r="UVZ337" s="325"/>
      <c r="UWA337" s="325"/>
      <c r="UWB337" s="62"/>
      <c r="UWC337" s="325"/>
      <c r="UWD337" s="325"/>
      <c r="UWE337" s="325"/>
      <c r="UWF337" s="325"/>
      <c r="UWG337" s="325"/>
      <c r="UWH337" s="325"/>
      <c r="UWI337" s="325"/>
      <c r="UWJ337" s="325"/>
      <c r="UWK337" s="325"/>
      <c r="UWL337" s="325"/>
      <c r="UWM337" s="325"/>
      <c r="UWN337" s="325"/>
      <c r="UWO337" s="325"/>
      <c r="UWP337" s="325"/>
      <c r="UWQ337" s="325"/>
      <c r="UWR337" s="325"/>
      <c r="UWS337" s="325"/>
      <c r="UWT337" s="324"/>
      <c r="UWU337" s="62"/>
      <c r="UWV337" s="62"/>
      <c r="UWW337" s="62"/>
      <c r="UWX337" s="62"/>
      <c r="UWY337" s="62"/>
      <c r="UWZ337" s="62"/>
      <c r="UXA337" s="62"/>
      <c r="UXB337" s="62"/>
      <c r="UXC337" s="62"/>
      <c r="UXD337" s="62"/>
      <c r="UXE337" s="325"/>
      <c r="UXF337" s="325"/>
      <c r="UXG337" s="325"/>
      <c r="UXH337" s="325"/>
      <c r="UXI337" s="62"/>
      <c r="UXJ337" s="325"/>
      <c r="UXK337" s="325"/>
      <c r="UXL337" s="325"/>
      <c r="UXM337" s="325"/>
      <c r="UXN337" s="62"/>
      <c r="UXO337" s="325"/>
      <c r="UXP337" s="325"/>
      <c r="UXQ337" s="325"/>
      <c r="UXR337" s="325"/>
      <c r="UXS337" s="325"/>
      <c r="UXT337" s="325"/>
      <c r="UXU337" s="325"/>
      <c r="UXV337" s="325"/>
      <c r="UXW337" s="325"/>
      <c r="UXX337" s="325"/>
      <c r="UXY337" s="325"/>
      <c r="UXZ337" s="325"/>
      <c r="UYA337" s="325"/>
      <c r="UYB337" s="325"/>
      <c r="UYC337" s="325"/>
      <c r="UYD337" s="325"/>
      <c r="UYE337" s="325"/>
      <c r="UYF337" s="324"/>
      <c r="UYG337" s="62"/>
      <c r="UYH337" s="62"/>
      <c r="UYI337" s="62"/>
      <c r="UYJ337" s="62"/>
      <c r="UYK337" s="62"/>
      <c r="UYL337" s="62"/>
      <c r="UYM337" s="62"/>
      <c r="UYN337" s="62"/>
      <c r="UYO337" s="62"/>
      <c r="UYP337" s="62"/>
      <c r="UYQ337" s="325"/>
      <c r="UYR337" s="325"/>
      <c r="UYS337" s="325"/>
      <c r="UYT337" s="325"/>
      <c r="UYU337" s="62"/>
      <c r="UYV337" s="325"/>
      <c r="UYW337" s="325"/>
      <c r="UYX337" s="325"/>
      <c r="UYY337" s="325"/>
      <c r="UYZ337" s="62"/>
      <c r="UZA337" s="325"/>
      <c r="UZB337" s="325"/>
      <c r="UZC337" s="325"/>
      <c r="UZD337" s="325"/>
      <c r="UZE337" s="325"/>
      <c r="UZF337" s="325"/>
      <c r="UZG337" s="325"/>
      <c r="UZH337" s="325"/>
      <c r="UZI337" s="325"/>
      <c r="UZJ337" s="325"/>
      <c r="UZK337" s="325"/>
      <c r="UZL337" s="325"/>
      <c r="UZM337" s="325"/>
      <c r="UZN337" s="325"/>
      <c r="UZO337" s="325"/>
      <c r="UZP337" s="325"/>
      <c r="UZQ337" s="325"/>
      <c r="UZR337" s="324"/>
      <c r="UZS337" s="62"/>
      <c r="UZT337" s="62"/>
      <c r="UZU337" s="62"/>
      <c r="UZV337" s="62"/>
      <c r="UZW337" s="62"/>
      <c r="UZX337" s="62"/>
      <c r="UZY337" s="62"/>
      <c r="UZZ337" s="62"/>
      <c r="VAA337" s="62"/>
      <c r="VAB337" s="62"/>
      <c r="VAC337" s="325"/>
      <c r="VAD337" s="325"/>
      <c r="VAE337" s="325"/>
      <c r="VAF337" s="325"/>
      <c r="VAG337" s="62"/>
      <c r="VAH337" s="325"/>
      <c r="VAI337" s="325"/>
      <c r="VAJ337" s="325"/>
      <c r="VAK337" s="325"/>
      <c r="VAL337" s="62"/>
      <c r="VAM337" s="325"/>
      <c r="VAN337" s="325"/>
      <c r="VAO337" s="325"/>
      <c r="VAP337" s="325"/>
      <c r="VAQ337" s="325"/>
      <c r="VAR337" s="325"/>
      <c r="VAS337" s="325"/>
      <c r="VAT337" s="325"/>
      <c r="VAU337" s="325"/>
      <c r="VAV337" s="325"/>
      <c r="VAW337" s="325"/>
      <c r="VAX337" s="325"/>
      <c r="VAY337" s="325"/>
      <c r="VAZ337" s="325"/>
      <c r="VBA337" s="325"/>
      <c r="VBB337" s="325"/>
      <c r="VBC337" s="325"/>
      <c r="VBD337" s="324"/>
      <c r="VBE337" s="62"/>
      <c r="VBF337" s="62"/>
      <c r="VBG337" s="62"/>
      <c r="VBH337" s="62"/>
      <c r="VBI337" s="62"/>
      <c r="VBJ337" s="62"/>
      <c r="VBK337" s="62"/>
      <c r="VBL337" s="62"/>
      <c r="VBM337" s="62"/>
      <c r="VBN337" s="62"/>
      <c r="VBO337" s="325"/>
      <c r="VBP337" s="325"/>
      <c r="VBQ337" s="325"/>
      <c r="VBR337" s="325"/>
      <c r="VBS337" s="62"/>
      <c r="VBT337" s="325"/>
      <c r="VBU337" s="325"/>
      <c r="VBV337" s="325"/>
      <c r="VBW337" s="325"/>
      <c r="VBX337" s="62"/>
      <c r="VBY337" s="325"/>
      <c r="VBZ337" s="325"/>
      <c r="VCA337" s="325"/>
      <c r="VCB337" s="325"/>
      <c r="VCC337" s="325"/>
      <c r="VCD337" s="325"/>
      <c r="VCE337" s="325"/>
      <c r="VCF337" s="325"/>
      <c r="VCG337" s="325"/>
      <c r="VCH337" s="325"/>
      <c r="VCI337" s="325"/>
      <c r="VCJ337" s="325"/>
      <c r="VCK337" s="325"/>
      <c r="VCL337" s="325"/>
      <c r="VCM337" s="325"/>
      <c r="VCN337" s="325"/>
      <c r="VCO337" s="325"/>
      <c r="VCP337" s="324"/>
      <c r="VCQ337" s="62"/>
      <c r="VCR337" s="62"/>
      <c r="VCS337" s="62"/>
      <c r="VCT337" s="62"/>
      <c r="VCU337" s="62"/>
      <c r="VCV337" s="62"/>
      <c r="VCW337" s="62"/>
      <c r="VCX337" s="62"/>
      <c r="VCY337" s="62"/>
      <c r="VCZ337" s="62"/>
      <c r="VDA337" s="325"/>
      <c r="VDB337" s="325"/>
      <c r="VDC337" s="325"/>
      <c r="VDD337" s="325"/>
      <c r="VDE337" s="62"/>
      <c r="VDF337" s="325"/>
      <c r="VDG337" s="325"/>
      <c r="VDH337" s="325"/>
      <c r="VDI337" s="325"/>
      <c r="VDJ337" s="62"/>
      <c r="VDK337" s="325"/>
      <c r="VDL337" s="325"/>
      <c r="VDM337" s="325"/>
      <c r="VDN337" s="325"/>
      <c r="VDO337" s="325"/>
      <c r="VDP337" s="325"/>
      <c r="VDQ337" s="325"/>
      <c r="VDR337" s="325"/>
      <c r="VDS337" s="325"/>
      <c r="VDT337" s="325"/>
      <c r="VDU337" s="325"/>
      <c r="VDV337" s="325"/>
      <c r="VDW337" s="325"/>
      <c r="VDX337" s="325"/>
      <c r="VDY337" s="325"/>
      <c r="VDZ337" s="325"/>
      <c r="VEA337" s="325"/>
      <c r="VEB337" s="324"/>
      <c r="VEC337" s="62"/>
      <c r="VED337" s="62"/>
      <c r="VEE337" s="62"/>
      <c r="VEF337" s="62"/>
      <c r="VEG337" s="62"/>
      <c r="VEH337" s="62"/>
      <c r="VEI337" s="62"/>
      <c r="VEJ337" s="62"/>
      <c r="VEK337" s="62"/>
      <c r="VEL337" s="62"/>
      <c r="VEM337" s="325"/>
      <c r="VEN337" s="325"/>
      <c r="VEO337" s="325"/>
      <c r="VEP337" s="325"/>
      <c r="VEQ337" s="62"/>
      <c r="VER337" s="325"/>
      <c r="VES337" s="325"/>
      <c r="VET337" s="325"/>
      <c r="VEU337" s="325"/>
      <c r="VEV337" s="62"/>
      <c r="VEW337" s="325"/>
      <c r="VEX337" s="325"/>
      <c r="VEY337" s="325"/>
      <c r="VEZ337" s="325"/>
      <c r="VFA337" s="325"/>
      <c r="VFB337" s="325"/>
      <c r="VFC337" s="325"/>
      <c r="VFD337" s="325"/>
      <c r="VFE337" s="325"/>
      <c r="VFF337" s="325"/>
      <c r="VFG337" s="325"/>
      <c r="VFH337" s="325"/>
      <c r="VFI337" s="325"/>
      <c r="VFJ337" s="325"/>
      <c r="VFK337" s="325"/>
      <c r="VFL337" s="325"/>
      <c r="VFM337" s="325"/>
      <c r="VFN337" s="324"/>
      <c r="VFO337" s="62"/>
      <c r="VFP337" s="62"/>
      <c r="VFQ337" s="62"/>
      <c r="VFR337" s="62"/>
      <c r="VFS337" s="62"/>
      <c r="VFT337" s="62"/>
      <c r="VFU337" s="62"/>
      <c r="VFV337" s="62"/>
      <c r="VFW337" s="62"/>
      <c r="VFX337" s="62"/>
      <c r="VFY337" s="325"/>
      <c r="VFZ337" s="325"/>
      <c r="VGA337" s="325"/>
      <c r="VGB337" s="325"/>
      <c r="VGC337" s="62"/>
      <c r="VGD337" s="325"/>
      <c r="VGE337" s="325"/>
      <c r="VGF337" s="325"/>
      <c r="VGG337" s="325"/>
      <c r="VGH337" s="62"/>
      <c r="VGI337" s="325"/>
      <c r="VGJ337" s="325"/>
      <c r="VGK337" s="325"/>
      <c r="VGL337" s="325"/>
      <c r="VGM337" s="325"/>
      <c r="VGN337" s="325"/>
      <c r="VGO337" s="325"/>
      <c r="VGP337" s="325"/>
      <c r="VGQ337" s="325"/>
      <c r="VGR337" s="325"/>
      <c r="VGS337" s="325"/>
      <c r="VGT337" s="325"/>
      <c r="VGU337" s="325"/>
      <c r="VGV337" s="325"/>
      <c r="VGW337" s="325"/>
      <c r="VGX337" s="325"/>
      <c r="VGY337" s="325"/>
      <c r="VGZ337" s="324"/>
      <c r="VHA337" s="62"/>
      <c r="VHB337" s="62"/>
      <c r="VHC337" s="62"/>
      <c r="VHD337" s="62"/>
      <c r="VHE337" s="62"/>
      <c r="VHF337" s="62"/>
      <c r="VHG337" s="62"/>
      <c r="VHH337" s="62"/>
      <c r="VHI337" s="62"/>
      <c r="VHJ337" s="62"/>
      <c r="VHK337" s="325"/>
      <c r="VHL337" s="325"/>
      <c r="VHM337" s="325"/>
      <c r="VHN337" s="325"/>
      <c r="VHO337" s="62"/>
      <c r="VHP337" s="325"/>
      <c r="VHQ337" s="325"/>
      <c r="VHR337" s="325"/>
      <c r="VHS337" s="325"/>
      <c r="VHT337" s="62"/>
      <c r="VHU337" s="325"/>
      <c r="VHV337" s="325"/>
      <c r="VHW337" s="325"/>
      <c r="VHX337" s="325"/>
      <c r="VHY337" s="325"/>
      <c r="VHZ337" s="325"/>
      <c r="VIA337" s="325"/>
      <c r="VIB337" s="325"/>
      <c r="VIC337" s="325"/>
      <c r="VID337" s="325"/>
      <c r="VIE337" s="325"/>
      <c r="VIF337" s="325"/>
      <c r="VIG337" s="325"/>
      <c r="VIH337" s="325"/>
      <c r="VII337" s="325"/>
      <c r="VIJ337" s="325"/>
      <c r="VIK337" s="325"/>
      <c r="VIL337" s="324"/>
      <c r="VIM337" s="62"/>
      <c r="VIN337" s="62"/>
      <c r="VIO337" s="62"/>
      <c r="VIP337" s="62"/>
      <c r="VIQ337" s="62"/>
      <c r="VIR337" s="62"/>
      <c r="VIS337" s="62"/>
      <c r="VIT337" s="62"/>
      <c r="VIU337" s="62"/>
      <c r="VIV337" s="62"/>
      <c r="VIW337" s="325"/>
      <c r="VIX337" s="325"/>
      <c r="VIY337" s="325"/>
      <c r="VIZ337" s="325"/>
      <c r="VJA337" s="62"/>
      <c r="VJB337" s="325"/>
      <c r="VJC337" s="325"/>
      <c r="VJD337" s="325"/>
      <c r="VJE337" s="325"/>
      <c r="VJF337" s="62"/>
      <c r="VJG337" s="325"/>
      <c r="VJH337" s="325"/>
      <c r="VJI337" s="325"/>
      <c r="VJJ337" s="325"/>
      <c r="VJK337" s="325"/>
      <c r="VJL337" s="325"/>
      <c r="VJM337" s="325"/>
      <c r="VJN337" s="325"/>
      <c r="VJO337" s="325"/>
      <c r="VJP337" s="325"/>
      <c r="VJQ337" s="325"/>
      <c r="VJR337" s="325"/>
      <c r="VJS337" s="325"/>
      <c r="VJT337" s="325"/>
      <c r="VJU337" s="325"/>
      <c r="VJV337" s="325"/>
      <c r="VJW337" s="325"/>
      <c r="VJX337" s="324"/>
      <c r="VJY337" s="62"/>
      <c r="VJZ337" s="62"/>
      <c r="VKA337" s="62"/>
      <c r="VKB337" s="62"/>
      <c r="VKC337" s="62"/>
      <c r="VKD337" s="62"/>
      <c r="VKE337" s="62"/>
      <c r="VKF337" s="62"/>
      <c r="VKG337" s="62"/>
      <c r="VKH337" s="62"/>
      <c r="VKI337" s="325"/>
      <c r="VKJ337" s="325"/>
      <c r="VKK337" s="325"/>
      <c r="VKL337" s="325"/>
      <c r="VKM337" s="62"/>
      <c r="VKN337" s="325"/>
      <c r="VKO337" s="325"/>
      <c r="VKP337" s="325"/>
      <c r="VKQ337" s="325"/>
      <c r="VKR337" s="62"/>
      <c r="VKS337" s="325"/>
      <c r="VKT337" s="325"/>
      <c r="VKU337" s="325"/>
      <c r="VKV337" s="325"/>
      <c r="VKW337" s="325"/>
      <c r="VKX337" s="325"/>
      <c r="VKY337" s="325"/>
      <c r="VKZ337" s="325"/>
      <c r="VLA337" s="325"/>
      <c r="VLB337" s="325"/>
      <c r="VLC337" s="325"/>
      <c r="VLD337" s="325"/>
      <c r="VLE337" s="325"/>
      <c r="VLF337" s="325"/>
      <c r="VLG337" s="325"/>
      <c r="VLH337" s="325"/>
      <c r="VLI337" s="325"/>
      <c r="VLJ337" s="324"/>
      <c r="VLK337" s="62"/>
      <c r="VLL337" s="62"/>
      <c r="VLM337" s="62"/>
      <c r="VLN337" s="62"/>
      <c r="VLO337" s="62"/>
      <c r="VLP337" s="62"/>
      <c r="VLQ337" s="62"/>
      <c r="VLR337" s="62"/>
      <c r="VLS337" s="62"/>
      <c r="VLT337" s="62"/>
      <c r="VLU337" s="325"/>
      <c r="VLV337" s="325"/>
      <c r="VLW337" s="325"/>
      <c r="VLX337" s="325"/>
      <c r="VLY337" s="62"/>
      <c r="VLZ337" s="325"/>
      <c r="VMA337" s="325"/>
      <c r="VMB337" s="325"/>
      <c r="VMC337" s="325"/>
      <c r="VMD337" s="62"/>
      <c r="VME337" s="325"/>
      <c r="VMF337" s="325"/>
      <c r="VMG337" s="325"/>
      <c r="VMH337" s="325"/>
      <c r="VMI337" s="325"/>
      <c r="VMJ337" s="325"/>
      <c r="VMK337" s="325"/>
      <c r="VML337" s="325"/>
      <c r="VMM337" s="325"/>
      <c r="VMN337" s="325"/>
      <c r="VMO337" s="325"/>
      <c r="VMP337" s="325"/>
      <c r="VMQ337" s="325"/>
      <c r="VMR337" s="325"/>
      <c r="VMS337" s="325"/>
      <c r="VMT337" s="325"/>
      <c r="VMU337" s="325"/>
      <c r="VMV337" s="324"/>
      <c r="VMW337" s="62"/>
      <c r="VMX337" s="62"/>
      <c r="VMY337" s="62"/>
      <c r="VMZ337" s="62"/>
      <c r="VNA337" s="62"/>
      <c r="VNB337" s="62"/>
      <c r="VNC337" s="62"/>
      <c r="VND337" s="62"/>
      <c r="VNE337" s="62"/>
      <c r="VNF337" s="62"/>
      <c r="VNG337" s="325"/>
      <c r="VNH337" s="325"/>
      <c r="VNI337" s="325"/>
      <c r="VNJ337" s="325"/>
      <c r="VNK337" s="62"/>
      <c r="VNL337" s="325"/>
      <c r="VNM337" s="325"/>
      <c r="VNN337" s="325"/>
      <c r="VNO337" s="325"/>
      <c r="VNP337" s="62"/>
      <c r="VNQ337" s="325"/>
      <c r="VNR337" s="325"/>
      <c r="VNS337" s="325"/>
      <c r="VNT337" s="325"/>
      <c r="VNU337" s="325"/>
      <c r="VNV337" s="325"/>
      <c r="VNW337" s="325"/>
      <c r="VNX337" s="325"/>
      <c r="VNY337" s="325"/>
      <c r="VNZ337" s="325"/>
      <c r="VOA337" s="325"/>
      <c r="VOB337" s="325"/>
      <c r="VOC337" s="325"/>
      <c r="VOD337" s="325"/>
      <c r="VOE337" s="325"/>
      <c r="VOF337" s="325"/>
      <c r="VOG337" s="325"/>
      <c r="VOH337" s="324"/>
      <c r="VOI337" s="62"/>
      <c r="VOJ337" s="62"/>
      <c r="VOK337" s="62"/>
      <c r="VOL337" s="62"/>
      <c r="VOM337" s="62"/>
      <c r="VON337" s="62"/>
      <c r="VOO337" s="62"/>
      <c r="VOP337" s="62"/>
      <c r="VOQ337" s="62"/>
      <c r="VOR337" s="62"/>
      <c r="VOS337" s="325"/>
      <c r="VOT337" s="325"/>
      <c r="VOU337" s="325"/>
      <c r="VOV337" s="325"/>
      <c r="VOW337" s="62"/>
      <c r="VOX337" s="325"/>
      <c r="VOY337" s="325"/>
      <c r="VOZ337" s="325"/>
      <c r="VPA337" s="325"/>
      <c r="VPB337" s="62"/>
      <c r="VPC337" s="325"/>
      <c r="VPD337" s="325"/>
      <c r="VPE337" s="325"/>
      <c r="VPF337" s="325"/>
      <c r="VPG337" s="325"/>
      <c r="VPH337" s="325"/>
      <c r="VPI337" s="325"/>
      <c r="VPJ337" s="325"/>
      <c r="VPK337" s="325"/>
      <c r="VPL337" s="325"/>
      <c r="VPM337" s="325"/>
      <c r="VPN337" s="325"/>
      <c r="VPO337" s="325"/>
      <c r="VPP337" s="325"/>
      <c r="VPQ337" s="325"/>
      <c r="VPR337" s="325"/>
      <c r="VPS337" s="325"/>
      <c r="VPT337" s="324"/>
      <c r="VPU337" s="62"/>
      <c r="VPV337" s="62"/>
      <c r="VPW337" s="62"/>
      <c r="VPX337" s="62"/>
      <c r="VPY337" s="62"/>
      <c r="VPZ337" s="62"/>
      <c r="VQA337" s="62"/>
      <c r="VQB337" s="62"/>
      <c r="VQC337" s="62"/>
      <c r="VQD337" s="62"/>
      <c r="VQE337" s="325"/>
      <c r="VQF337" s="325"/>
      <c r="VQG337" s="325"/>
      <c r="VQH337" s="325"/>
      <c r="VQI337" s="62"/>
      <c r="VQJ337" s="325"/>
      <c r="VQK337" s="325"/>
      <c r="VQL337" s="325"/>
      <c r="VQM337" s="325"/>
      <c r="VQN337" s="62"/>
      <c r="VQO337" s="325"/>
      <c r="VQP337" s="325"/>
      <c r="VQQ337" s="325"/>
      <c r="VQR337" s="325"/>
      <c r="VQS337" s="325"/>
      <c r="VQT337" s="325"/>
      <c r="VQU337" s="325"/>
      <c r="VQV337" s="325"/>
      <c r="VQW337" s="325"/>
      <c r="VQX337" s="325"/>
      <c r="VQY337" s="325"/>
      <c r="VQZ337" s="325"/>
      <c r="VRA337" s="325"/>
      <c r="VRB337" s="325"/>
      <c r="VRC337" s="325"/>
      <c r="VRD337" s="325"/>
      <c r="VRE337" s="325"/>
      <c r="VRF337" s="324"/>
      <c r="VRG337" s="62"/>
      <c r="VRH337" s="62"/>
      <c r="VRI337" s="62"/>
      <c r="VRJ337" s="62"/>
      <c r="VRK337" s="62"/>
      <c r="VRL337" s="62"/>
      <c r="VRM337" s="62"/>
      <c r="VRN337" s="62"/>
      <c r="VRO337" s="62"/>
      <c r="VRP337" s="62"/>
      <c r="VRQ337" s="325"/>
      <c r="VRR337" s="325"/>
      <c r="VRS337" s="325"/>
      <c r="VRT337" s="325"/>
      <c r="VRU337" s="62"/>
      <c r="VRV337" s="325"/>
      <c r="VRW337" s="325"/>
      <c r="VRX337" s="325"/>
      <c r="VRY337" s="325"/>
      <c r="VRZ337" s="62"/>
      <c r="VSA337" s="325"/>
      <c r="VSB337" s="325"/>
      <c r="VSC337" s="325"/>
      <c r="VSD337" s="325"/>
      <c r="VSE337" s="325"/>
      <c r="VSF337" s="325"/>
      <c r="VSG337" s="325"/>
      <c r="VSH337" s="325"/>
      <c r="VSI337" s="325"/>
      <c r="VSJ337" s="325"/>
      <c r="VSK337" s="325"/>
      <c r="VSL337" s="325"/>
      <c r="VSM337" s="325"/>
      <c r="VSN337" s="325"/>
      <c r="VSO337" s="325"/>
      <c r="VSP337" s="325"/>
      <c r="VSQ337" s="325"/>
      <c r="VSR337" s="324"/>
      <c r="VSS337" s="62"/>
      <c r="VST337" s="62"/>
      <c r="VSU337" s="62"/>
      <c r="VSV337" s="62"/>
      <c r="VSW337" s="62"/>
      <c r="VSX337" s="62"/>
      <c r="VSY337" s="62"/>
      <c r="VSZ337" s="62"/>
      <c r="VTA337" s="62"/>
      <c r="VTB337" s="62"/>
      <c r="VTC337" s="325"/>
      <c r="VTD337" s="325"/>
      <c r="VTE337" s="325"/>
      <c r="VTF337" s="325"/>
      <c r="VTG337" s="62"/>
      <c r="VTH337" s="325"/>
      <c r="VTI337" s="325"/>
      <c r="VTJ337" s="325"/>
      <c r="VTK337" s="325"/>
      <c r="VTL337" s="62"/>
      <c r="VTM337" s="325"/>
      <c r="VTN337" s="325"/>
      <c r="VTO337" s="325"/>
      <c r="VTP337" s="325"/>
      <c r="VTQ337" s="325"/>
      <c r="VTR337" s="325"/>
      <c r="VTS337" s="325"/>
      <c r="VTT337" s="325"/>
      <c r="VTU337" s="325"/>
      <c r="VTV337" s="325"/>
      <c r="VTW337" s="325"/>
      <c r="VTX337" s="325"/>
      <c r="VTY337" s="325"/>
      <c r="VTZ337" s="325"/>
      <c r="VUA337" s="325"/>
      <c r="VUB337" s="325"/>
      <c r="VUC337" s="325"/>
      <c r="VUD337" s="324"/>
      <c r="VUE337" s="62"/>
      <c r="VUF337" s="62"/>
      <c r="VUG337" s="62"/>
      <c r="VUH337" s="62"/>
      <c r="VUI337" s="62"/>
      <c r="VUJ337" s="62"/>
      <c r="VUK337" s="62"/>
      <c r="VUL337" s="62"/>
      <c r="VUM337" s="62"/>
      <c r="VUN337" s="62"/>
      <c r="VUO337" s="325"/>
      <c r="VUP337" s="325"/>
      <c r="VUQ337" s="325"/>
      <c r="VUR337" s="325"/>
      <c r="VUS337" s="62"/>
      <c r="VUT337" s="325"/>
      <c r="VUU337" s="325"/>
      <c r="VUV337" s="325"/>
      <c r="VUW337" s="325"/>
      <c r="VUX337" s="62"/>
      <c r="VUY337" s="325"/>
      <c r="VUZ337" s="325"/>
      <c r="VVA337" s="325"/>
      <c r="VVB337" s="325"/>
      <c r="VVC337" s="325"/>
      <c r="VVD337" s="325"/>
      <c r="VVE337" s="325"/>
      <c r="VVF337" s="325"/>
      <c r="VVG337" s="325"/>
      <c r="VVH337" s="325"/>
      <c r="VVI337" s="325"/>
      <c r="VVJ337" s="325"/>
      <c r="VVK337" s="325"/>
      <c r="VVL337" s="325"/>
      <c r="VVM337" s="325"/>
      <c r="VVN337" s="325"/>
      <c r="VVO337" s="325"/>
      <c r="VVP337" s="324"/>
      <c r="VVQ337" s="62"/>
      <c r="VVR337" s="62"/>
      <c r="VVS337" s="62"/>
      <c r="VVT337" s="62"/>
      <c r="VVU337" s="62"/>
      <c r="VVV337" s="62"/>
      <c r="VVW337" s="62"/>
      <c r="VVX337" s="62"/>
      <c r="VVY337" s="62"/>
      <c r="VVZ337" s="62"/>
      <c r="VWA337" s="325"/>
      <c r="VWB337" s="325"/>
      <c r="VWC337" s="325"/>
      <c r="VWD337" s="325"/>
      <c r="VWE337" s="62"/>
      <c r="VWF337" s="325"/>
      <c r="VWG337" s="325"/>
      <c r="VWH337" s="325"/>
      <c r="VWI337" s="325"/>
      <c r="VWJ337" s="62"/>
      <c r="VWK337" s="325"/>
      <c r="VWL337" s="325"/>
      <c r="VWM337" s="325"/>
      <c r="VWN337" s="325"/>
      <c r="VWO337" s="325"/>
      <c r="VWP337" s="325"/>
      <c r="VWQ337" s="325"/>
      <c r="VWR337" s="325"/>
      <c r="VWS337" s="325"/>
      <c r="VWT337" s="325"/>
      <c r="VWU337" s="325"/>
      <c r="VWV337" s="325"/>
      <c r="VWW337" s="325"/>
      <c r="VWX337" s="325"/>
      <c r="VWY337" s="325"/>
      <c r="VWZ337" s="325"/>
      <c r="VXA337" s="325"/>
      <c r="VXB337" s="324"/>
      <c r="VXC337" s="62"/>
      <c r="VXD337" s="62"/>
      <c r="VXE337" s="62"/>
      <c r="VXF337" s="62"/>
      <c r="VXG337" s="62"/>
      <c r="VXH337" s="62"/>
      <c r="VXI337" s="62"/>
      <c r="VXJ337" s="62"/>
      <c r="VXK337" s="62"/>
      <c r="VXL337" s="62"/>
      <c r="VXM337" s="325"/>
      <c r="VXN337" s="325"/>
      <c r="VXO337" s="325"/>
      <c r="VXP337" s="325"/>
      <c r="VXQ337" s="62"/>
      <c r="VXR337" s="325"/>
      <c r="VXS337" s="325"/>
      <c r="VXT337" s="325"/>
      <c r="VXU337" s="325"/>
      <c r="VXV337" s="62"/>
      <c r="VXW337" s="325"/>
      <c r="VXX337" s="325"/>
      <c r="VXY337" s="325"/>
      <c r="VXZ337" s="325"/>
      <c r="VYA337" s="325"/>
      <c r="VYB337" s="325"/>
      <c r="VYC337" s="325"/>
      <c r="VYD337" s="325"/>
      <c r="VYE337" s="325"/>
      <c r="VYF337" s="325"/>
      <c r="VYG337" s="325"/>
      <c r="VYH337" s="325"/>
      <c r="VYI337" s="325"/>
      <c r="VYJ337" s="325"/>
      <c r="VYK337" s="325"/>
      <c r="VYL337" s="325"/>
      <c r="VYM337" s="325"/>
      <c r="VYN337" s="324"/>
      <c r="VYO337" s="62"/>
      <c r="VYP337" s="62"/>
      <c r="VYQ337" s="62"/>
      <c r="VYR337" s="62"/>
      <c r="VYS337" s="62"/>
      <c r="VYT337" s="62"/>
      <c r="VYU337" s="62"/>
      <c r="VYV337" s="62"/>
      <c r="VYW337" s="62"/>
      <c r="VYX337" s="62"/>
      <c r="VYY337" s="325"/>
      <c r="VYZ337" s="325"/>
      <c r="VZA337" s="325"/>
      <c r="VZB337" s="325"/>
      <c r="VZC337" s="62"/>
      <c r="VZD337" s="325"/>
      <c r="VZE337" s="325"/>
      <c r="VZF337" s="325"/>
      <c r="VZG337" s="325"/>
      <c r="VZH337" s="62"/>
      <c r="VZI337" s="325"/>
      <c r="VZJ337" s="325"/>
      <c r="VZK337" s="325"/>
      <c r="VZL337" s="325"/>
      <c r="VZM337" s="325"/>
      <c r="VZN337" s="325"/>
      <c r="VZO337" s="325"/>
      <c r="VZP337" s="325"/>
      <c r="VZQ337" s="325"/>
      <c r="VZR337" s="325"/>
      <c r="VZS337" s="325"/>
      <c r="VZT337" s="325"/>
      <c r="VZU337" s="325"/>
      <c r="VZV337" s="325"/>
      <c r="VZW337" s="325"/>
      <c r="VZX337" s="325"/>
      <c r="VZY337" s="325"/>
      <c r="VZZ337" s="324"/>
      <c r="WAA337" s="62"/>
      <c r="WAB337" s="62"/>
      <c r="WAC337" s="62"/>
      <c r="WAD337" s="62"/>
      <c r="WAE337" s="62"/>
      <c r="WAF337" s="62"/>
      <c r="WAG337" s="62"/>
      <c r="WAH337" s="62"/>
      <c r="WAI337" s="62"/>
      <c r="WAJ337" s="62"/>
      <c r="WAK337" s="325"/>
      <c r="WAL337" s="325"/>
      <c r="WAM337" s="325"/>
      <c r="WAN337" s="325"/>
      <c r="WAO337" s="62"/>
      <c r="WAP337" s="325"/>
      <c r="WAQ337" s="325"/>
      <c r="WAR337" s="325"/>
      <c r="WAS337" s="325"/>
      <c r="WAT337" s="62"/>
      <c r="WAU337" s="325"/>
      <c r="WAV337" s="325"/>
      <c r="WAW337" s="325"/>
      <c r="WAX337" s="325"/>
      <c r="WAY337" s="325"/>
      <c r="WAZ337" s="325"/>
      <c r="WBA337" s="325"/>
      <c r="WBB337" s="325"/>
      <c r="WBC337" s="325"/>
      <c r="WBD337" s="325"/>
      <c r="WBE337" s="325"/>
      <c r="WBF337" s="325"/>
      <c r="WBG337" s="325"/>
      <c r="WBH337" s="325"/>
      <c r="WBI337" s="325"/>
      <c r="WBJ337" s="325"/>
      <c r="WBK337" s="325"/>
      <c r="WBL337" s="324"/>
      <c r="WBM337" s="62"/>
      <c r="WBN337" s="62"/>
      <c r="WBO337" s="62"/>
      <c r="WBP337" s="62"/>
      <c r="WBQ337" s="62"/>
      <c r="WBR337" s="62"/>
      <c r="WBS337" s="62"/>
      <c r="WBT337" s="62"/>
      <c r="WBU337" s="62"/>
      <c r="WBV337" s="62"/>
      <c r="WBW337" s="325"/>
      <c r="WBX337" s="325"/>
      <c r="WBY337" s="325"/>
      <c r="WBZ337" s="325"/>
      <c r="WCA337" s="62"/>
      <c r="WCB337" s="325"/>
      <c r="WCC337" s="325"/>
      <c r="WCD337" s="325"/>
      <c r="WCE337" s="325"/>
      <c r="WCF337" s="62"/>
      <c r="WCG337" s="325"/>
      <c r="WCH337" s="325"/>
      <c r="WCI337" s="325"/>
      <c r="WCJ337" s="325"/>
      <c r="WCK337" s="325"/>
      <c r="WCL337" s="325"/>
      <c r="WCM337" s="325"/>
      <c r="WCN337" s="325"/>
      <c r="WCO337" s="325"/>
      <c r="WCP337" s="325"/>
      <c r="WCQ337" s="325"/>
      <c r="WCR337" s="325"/>
      <c r="WCS337" s="325"/>
      <c r="WCT337" s="325"/>
      <c r="WCU337" s="325"/>
      <c r="WCV337" s="325"/>
      <c r="WCW337" s="325"/>
      <c r="WCX337" s="324"/>
      <c r="WCY337" s="62"/>
      <c r="WCZ337" s="62"/>
      <c r="WDA337" s="62"/>
      <c r="WDB337" s="62"/>
      <c r="WDC337" s="62"/>
      <c r="WDD337" s="62"/>
      <c r="WDE337" s="62"/>
      <c r="WDF337" s="62"/>
      <c r="WDG337" s="62"/>
      <c r="WDH337" s="62"/>
      <c r="WDI337" s="325"/>
      <c r="WDJ337" s="325"/>
      <c r="WDK337" s="325"/>
      <c r="WDL337" s="325"/>
      <c r="WDM337" s="62"/>
      <c r="WDN337" s="325"/>
      <c r="WDO337" s="325"/>
      <c r="WDP337" s="325"/>
      <c r="WDQ337" s="325"/>
      <c r="WDR337" s="62"/>
      <c r="WDS337" s="325"/>
      <c r="WDT337" s="325"/>
      <c r="WDU337" s="325"/>
      <c r="WDV337" s="325"/>
      <c r="WDW337" s="325"/>
      <c r="WDX337" s="325"/>
      <c r="WDY337" s="325"/>
      <c r="WDZ337" s="325"/>
      <c r="WEA337" s="325"/>
      <c r="WEB337" s="325"/>
      <c r="WEC337" s="325"/>
      <c r="WED337" s="325"/>
      <c r="WEE337" s="325"/>
      <c r="WEF337" s="325"/>
      <c r="WEG337" s="325"/>
      <c r="WEH337" s="325"/>
      <c r="WEI337" s="325"/>
      <c r="WEJ337" s="324"/>
      <c r="WEK337" s="62"/>
      <c r="WEL337" s="62"/>
      <c r="WEM337" s="62"/>
      <c r="WEN337" s="62"/>
      <c r="WEO337" s="62"/>
      <c r="WEP337" s="62"/>
      <c r="WEQ337" s="62"/>
      <c r="WER337" s="62"/>
      <c r="WES337" s="62"/>
      <c r="WET337" s="62"/>
      <c r="WEU337" s="325"/>
      <c r="WEV337" s="325"/>
      <c r="WEW337" s="325"/>
      <c r="WEX337" s="325"/>
      <c r="WEY337" s="62"/>
      <c r="WEZ337" s="325"/>
      <c r="WFA337" s="325"/>
      <c r="WFB337" s="325"/>
      <c r="WFC337" s="325"/>
      <c r="WFD337" s="62"/>
      <c r="WFE337" s="325"/>
      <c r="WFF337" s="325"/>
      <c r="WFG337" s="325"/>
      <c r="WFH337" s="325"/>
      <c r="WFI337" s="325"/>
      <c r="WFJ337" s="325"/>
      <c r="WFK337" s="325"/>
      <c r="WFL337" s="325"/>
      <c r="WFM337" s="325"/>
      <c r="WFN337" s="325"/>
      <c r="WFO337" s="325"/>
      <c r="WFP337" s="325"/>
      <c r="WFQ337" s="325"/>
      <c r="WFR337" s="325"/>
      <c r="WFS337" s="325"/>
      <c r="WFT337" s="325"/>
      <c r="WFU337" s="325"/>
      <c r="WFV337" s="324"/>
      <c r="WFW337" s="62"/>
      <c r="WFX337" s="62"/>
      <c r="WFY337" s="62"/>
      <c r="WFZ337" s="62"/>
      <c r="WGA337" s="62"/>
      <c r="WGB337" s="62"/>
      <c r="WGC337" s="62"/>
      <c r="WGD337" s="62"/>
      <c r="WGE337" s="62"/>
      <c r="WGF337" s="62"/>
      <c r="WGG337" s="325"/>
      <c r="WGH337" s="325"/>
      <c r="WGI337" s="325"/>
      <c r="WGJ337" s="325"/>
      <c r="WGK337" s="62"/>
      <c r="WGL337" s="325"/>
      <c r="WGM337" s="325"/>
      <c r="WGN337" s="325"/>
      <c r="WGO337" s="325"/>
      <c r="WGP337" s="62"/>
      <c r="WGQ337" s="325"/>
      <c r="WGR337" s="325"/>
      <c r="WGS337" s="325"/>
      <c r="WGT337" s="325"/>
      <c r="WGU337" s="325"/>
      <c r="WGV337" s="325"/>
      <c r="WGW337" s="325"/>
      <c r="WGX337" s="325"/>
      <c r="WGY337" s="325"/>
      <c r="WGZ337" s="325"/>
      <c r="WHA337" s="325"/>
      <c r="WHB337" s="325"/>
      <c r="WHC337" s="325"/>
      <c r="WHD337" s="325"/>
      <c r="WHE337" s="325"/>
      <c r="WHF337" s="325"/>
      <c r="WHG337" s="325"/>
      <c r="WHH337" s="324"/>
      <c r="WHI337" s="62"/>
      <c r="WHJ337" s="62"/>
      <c r="WHK337" s="62"/>
      <c r="WHL337" s="62"/>
      <c r="WHM337" s="62"/>
      <c r="WHN337" s="62"/>
      <c r="WHO337" s="62"/>
      <c r="WHP337" s="62"/>
      <c r="WHQ337" s="62"/>
      <c r="WHR337" s="62"/>
      <c r="WHS337" s="325"/>
      <c r="WHT337" s="325"/>
      <c r="WHU337" s="325"/>
      <c r="WHV337" s="325"/>
      <c r="WHW337" s="62"/>
      <c r="WHX337" s="325"/>
      <c r="WHY337" s="325"/>
      <c r="WHZ337" s="325"/>
      <c r="WIA337" s="325"/>
      <c r="WIB337" s="62"/>
      <c r="WIC337" s="325"/>
      <c r="WID337" s="325"/>
      <c r="WIE337" s="325"/>
      <c r="WIF337" s="325"/>
      <c r="WIG337" s="325"/>
      <c r="WIH337" s="325"/>
      <c r="WII337" s="325"/>
      <c r="WIJ337" s="325"/>
      <c r="WIK337" s="325"/>
      <c r="WIL337" s="325"/>
      <c r="WIM337" s="325"/>
      <c r="WIN337" s="325"/>
      <c r="WIO337" s="325"/>
      <c r="WIP337" s="325"/>
      <c r="WIQ337" s="325"/>
      <c r="WIR337" s="325"/>
      <c r="WIS337" s="325"/>
      <c r="WIT337" s="324"/>
      <c r="WIU337" s="62"/>
      <c r="WIV337" s="62"/>
      <c r="WIW337" s="62"/>
      <c r="WIX337" s="62"/>
      <c r="WIY337" s="62"/>
      <c r="WIZ337" s="62"/>
      <c r="WJA337" s="62"/>
      <c r="WJB337" s="62"/>
      <c r="WJC337" s="62"/>
      <c r="WJD337" s="62"/>
      <c r="WJE337" s="325"/>
      <c r="WJF337" s="325"/>
      <c r="WJG337" s="325"/>
      <c r="WJH337" s="325"/>
      <c r="WJI337" s="62"/>
      <c r="WJJ337" s="325"/>
      <c r="WJK337" s="325"/>
      <c r="WJL337" s="325"/>
      <c r="WJM337" s="325"/>
      <c r="WJN337" s="62"/>
      <c r="WJO337" s="325"/>
      <c r="WJP337" s="325"/>
      <c r="WJQ337" s="325"/>
      <c r="WJR337" s="325"/>
      <c r="WJS337" s="325"/>
      <c r="WJT337" s="325"/>
      <c r="WJU337" s="325"/>
      <c r="WJV337" s="325"/>
      <c r="WJW337" s="325"/>
      <c r="WJX337" s="325"/>
      <c r="WJY337" s="325"/>
      <c r="WJZ337" s="325"/>
      <c r="WKA337" s="325"/>
      <c r="WKB337" s="325"/>
      <c r="WKC337" s="325"/>
      <c r="WKD337" s="325"/>
      <c r="WKE337" s="325"/>
      <c r="WKF337" s="324"/>
      <c r="WKG337" s="62"/>
      <c r="WKH337" s="62"/>
      <c r="WKI337" s="62"/>
      <c r="WKJ337" s="62"/>
      <c r="WKK337" s="62"/>
      <c r="WKL337" s="62"/>
      <c r="WKM337" s="62"/>
      <c r="WKN337" s="62"/>
      <c r="WKO337" s="62"/>
      <c r="WKP337" s="62"/>
      <c r="WKQ337" s="325"/>
      <c r="WKR337" s="325"/>
      <c r="WKS337" s="325"/>
      <c r="WKT337" s="325"/>
      <c r="WKU337" s="62"/>
      <c r="WKV337" s="325"/>
      <c r="WKW337" s="325"/>
      <c r="WKX337" s="325"/>
      <c r="WKY337" s="325"/>
      <c r="WKZ337" s="62"/>
      <c r="WLA337" s="325"/>
      <c r="WLB337" s="325"/>
      <c r="WLC337" s="325"/>
      <c r="WLD337" s="325"/>
      <c r="WLE337" s="325"/>
      <c r="WLF337" s="325"/>
      <c r="WLG337" s="325"/>
      <c r="WLH337" s="325"/>
      <c r="WLI337" s="325"/>
      <c r="WLJ337" s="325"/>
      <c r="WLK337" s="325"/>
      <c r="WLL337" s="325"/>
      <c r="WLM337" s="325"/>
      <c r="WLN337" s="325"/>
      <c r="WLO337" s="325"/>
      <c r="WLP337" s="325"/>
      <c r="WLQ337" s="325"/>
      <c r="WLR337" s="324"/>
      <c r="WLS337" s="62"/>
      <c r="WLT337" s="62"/>
      <c r="WLU337" s="62"/>
      <c r="WLV337" s="62"/>
      <c r="WLW337" s="62"/>
      <c r="WLX337" s="62"/>
      <c r="WLY337" s="62"/>
      <c r="WLZ337" s="62"/>
      <c r="WMA337" s="62"/>
      <c r="WMB337" s="62"/>
      <c r="WMC337" s="325"/>
      <c r="WMD337" s="325"/>
      <c r="WME337" s="325"/>
      <c r="WMF337" s="325"/>
      <c r="WMG337" s="62"/>
      <c r="WMH337" s="325"/>
      <c r="WMI337" s="325"/>
      <c r="WMJ337" s="325"/>
      <c r="WMK337" s="325"/>
      <c r="WML337" s="62"/>
      <c r="WMM337" s="325"/>
      <c r="WMN337" s="325"/>
      <c r="WMO337" s="325"/>
      <c r="WMP337" s="325"/>
      <c r="WMQ337" s="325"/>
      <c r="WMR337" s="325"/>
      <c r="WMS337" s="325"/>
      <c r="WMT337" s="325"/>
      <c r="WMU337" s="325"/>
      <c r="WMV337" s="325"/>
      <c r="WMW337" s="325"/>
      <c r="WMX337" s="325"/>
      <c r="WMY337" s="325"/>
      <c r="WMZ337" s="325"/>
      <c r="WNA337" s="325"/>
      <c r="WNB337" s="325"/>
      <c r="WNC337" s="325"/>
      <c r="WND337" s="324"/>
      <c r="WNE337" s="62"/>
      <c r="WNF337" s="62"/>
      <c r="WNG337" s="62"/>
      <c r="WNH337" s="62"/>
      <c r="WNI337" s="62"/>
      <c r="WNJ337" s="62"/>
      <c r="WNK337" s="62"/>
      <c r="WNL337" s="62"/>
      <c r="WNM337" s="62"/>
      <c r="WNN337" s="62"/>
      <c r="WNO337" s="325"/>
      <c r="WNP337" s="325"/>
      <c r="WNQ337" s="325"/>
      <c r="WNR337" s="325"/>
      <c r="WNS337" s="62"/>
      <c r="WNT337" s="325"/>
      <c r="WNU337" s="325"/>
      <c r="WNV337" s="325"/>
      <c r="WNW337" s="325"/>
      <c r="WNX337" s="62"/>
      <c r="WNY337" s="325"/>
      <c r="WNZ337" s="325"/>
      <c r="WOA337" s="325"/>
      <c r="WOB337" s="325"/>
      <c r="WOC337" s="325"/>
      <c r="WOD337" s="325"/>
      <c r="WOE337" s="325"/>
      <c r="WOF337" s="325"/>
      <c r="WOG337" s="325"/>
      <c r="WOH337" s="325"/>
      <c r="WOI337" s="325"/>
      <c r="WOJ337" s="325"/>
      <c r="WOK337" s="325"/>
      <c r="WOL337" s="325"/>
      <c r="WOM337" s="325"/>
      <c r="WON337" s="325"/>
      <c r="WOO337" s="325"/>
      <c r="WOP337" s="324"/>
      <c r="WOQ337" s="62"/>
      <c r="WOR337" s="62"/>
      <c r="WOS337" s="62"/>
      <c r="WOT337" s="62"/>
      <c r="WOU337" s="62"/>
      <c r="WOV337" s="62"/>
      <c r="WOW337" s="62"/>
      <c r="WOX337" s="62"/>
      <c r="WOY337" s="62"/>
      <c r="WOZ337" s="62"/>
      <c r="WPA337" s="325"/>
      <c r="WPB337" s="325"/>
      <c r="WPC337" s="325"/>
      <c r="WPD337" s="325"/>
      <c r="WPE337" s="62"/>
      <c r="WPF337" s="325"/>
      <c r="WPG337" s="325"/>
      <c r="WPH337" s="325"/>
      <c r="WPI337" s="325"/>
      <c r="WPJ337" s="62"/>
      <c r="WPK337" s="325"/>
      <c r="WPL337" s="325"/>
      <c r="WPM337" s="325"/>
      <c r="WPN337" s="325"/>
      <c r="WPO337" s="325"/>
      <c r="WPP337" s="325"/>
      <c r="WPQ337" s="325"/>
      <c r="WPR337" s="325"/>
      <c r="WPS337" s="325"/>
      <c r="WPT337" s="325"/>
      <c r="WPU337" s="325"/>
      <c r="WPV337" s="325"/>
      <c r="WPW337" s="325"/>
      <c r="WPX337" s="325"/>
      <c r="WPY337" s="325"/>
      <c r="WPZ337" s="325"/>
      <c r="WQA337" s="325"/>
      <c r="WQB337" s="324"/>
      <c r="WQC337" s="62"/>
      <c r="WQD337" s="62"/>
      <c r="WQE337" s="62"/>
      <c r="WQF337" s="62"/>
      <c r="WQG337" s="62"/>
      <c r="WQH337" s="62"/>
      <c r="WQI337" s="62"/>
      <c r="WQJ337" s="62"/>
      <c r="WQK337" s="62"/>
      <c r="WQL337" s="62"/>
      <c r="WQM337" s="325"/>
      <c r="WQN337" s="325"/>
      <c r="WQO337" s="325"/>
      <c r="WQP337" s="325"/>
      <c r="WQQ337" s="62"/>
      <c r="WQR337" s="325"/>
      <c r="WQS337" s="325"/>
      <c r="WQT337" s="325"/>
      <c r="WQU337" s="325"/>
      <c r="WQV337" s="62"/>
      <c r="WQW337" s="325"/>
      <c r="WQX337" s="325"/>
      <c r="WQY337" s="325"/>
      <c r="WQZ337" s="325"/>
      <c r="WRA337" s="325"/>
      <c r="WRB337" s="325"/>
      <c r="WRC337" s="325"/>
      <c r="WRD337" s="325"/>
      <c r="WRE337" s="325"/>
      <c r="WRF337" s="325"/>
      <c r="WRG337" s="325"/>
      <c r="WRH337" s="325"/>
      <c r="WRI337" s="325"/>
      <c r="WRJ337" s="325"/>
      <c r="WRK337" s="325"/>
      <c r="WRL337" s="325"/>
      <c r="WRM337" s="325"/>
      <c r="WRN337" s="324"/>
      <c r="WRO337" s="62"/>
      <c r="WRP337" s="62"/>
      <c r="WRQ337" s="62"/>
      <c r="WRR337" s="62"/>
      <c r="WRS337" s="62"/>
      <c r="WRT337" s="62"/>
      <c r="WRU337" s="62"/>
      <c r="WRV337" s="62"/>
      <c r="WRW337" s="62"/>
      <c r="WRX337" s="62"/>
      <c r="WRY337" s="325"/>
      <c r="WRZ337" s="325"/>
      <c r="WSA337" s="325"/>
      <c r="WSB337" s="325"/>
      <c r="WSC337" s="62"/>
      <c r="WSD337" s="325"/>
      <c r="WSE337" s="325"/>
      <c r="WSF337" s="325"/>
      <c r="WSG337" s="325"/>
      <c r="WSH337" s="62"/>
      <c r="WSI337" s="325"/>
      <c r="WSJ337" s="325"/>
      <c r="WSK337" s="325"/>
      <c r="WSL337" s="325"/>
      <c r="WSM337" s="325"/>
      <c r="WSN337" s="325"/>
      <c r="WSO337" s="325"/>
      <c r="WSP337" s="325"/>
      <c r="WSQ337" s="325"/>
      <c r="WSR337" s="325"/>
      <c r="WSS337" s="325"/>
      <c r="WST337" s="325"/>
      <c r="WSU337" s="325"/>
      <c r="WSV337" s="325"/>
      <c r="WSW337" s="325"/>
      <c r="WSX337" s="325"/>
      <c r="WSY337" s="325"/>
      <c r="WSZ337" s="324"/>
      <c r="WTA337" s="62"/>
      <c r="WTB337" s="62"/>
      <c r="WTC337" s="62"/>
      <c r="WTD337" s="62"/>
      <c r="WTE337" s="62"/>
      <c r="WTF337" s="62"/>
      <c r="WTG337" s="62"/>
      <c r="WTH337" s="62"/>
      <c r="WTI337" s="62"/>
      <c r="WTJ337" s="62"/>
      <c r="WTK337" s="325"/>
      <c r="WTL337" s="325"/>
      <c r="WTM337" s="325"/>
      <c r="WTN337" s="325"/>
      <c r="WTO337" s="62"/>
      <c r="WTP337" s="325"/>
      <c r="WTQ337" s="325"/>
      <c r="WTR337" s="325"/>
      <c r="WTS337" s="325"/>
      <c r="WTT337" s="62"/>
      <c r="WTU337" s="325"/>
      <c r="WTV337" s="325"/>
      <c r="WTW337" s="325"/>
      <c r="WTX337" s="325"/>
      <c r="WTY337" s="325"/>
      <c r="WTZ337" s="325"/>
      <c r="WUA337" s="325"/>
      <c r="WUB337" s="325"/>
      <c r="WUC337" s="325"/>
      <c r="WUD337" s="325"/>
      <c r="WUE337" s="325"/>
      <c r="WUF337" s="325"/>
      <c r="WUG337" s="325"/>
      <c r="WUH337" s="325"/>
      <c r="WUI337" s="325"/>
      <c r="WUJ337" s="325"/>
      <c r="WUK337" s="325"/>
      <c r="WUL337" s="324"/>
      <c r="WUM337" s="62"/>
      <c r="WUN337" s="62"/>
      <c r="WUO337" s="62"/>
      <c r="WUP337" s="62"/>
      <c r="WUQ337" s="62"/>
      <c r="WUR337" s="62"/>
      <c r="WUS337" s="62"/>
      <c r="WUT337" s="62"/>
      <c r="WUU337" s="62"/>
      <c r="WUV337" s="62"/>
      <c r="WUW337" s="325"/>
      <c r="WUX337" s="325"/>
      <c r="WUY337" s="325"/>
      <c r="WUZ337" s="325"/>
      <c r="WVA337" s="62"/>
      <c r="WVB337" s="325"/>
      <c r="WVC337" s="325"/>
      <c r="WVD337" s="325"/>
      <c r="WVE337" s="325"/>
      <c r="WVF337" s="62"/>
      <c r="WVG337" s="325"/>
      <c r="WVH337" s="325"/>
      <c r="WVI337" s="325"/>
      <c r="WVJ337" s="325"/>
      <c r="WVK337" s="325"/>
      <c r="WVL337" s="325"/>
      <c r="WVM337" s="325"/>
      <c r="WVN337" s="325"/>
      <c r="WVO337" s="325"/>
      <c r="WVP337" s="325"/>
      <c r="WVQ337" s="325"/>
      <c r="WVR337" s="325"/>
      <c r="WVS337" s="325"/>
      <c r="WVT337" s="325"/>
      <c r="WVU337" s="325"/>
      <c r="WVV337" s="325"/>
      <c r="WVW337" s="325"/>
      <c r="WVX337" s="324"/>
      <c r="WVY337" s="62"/>
      <c r="WVZ337" s="62"/>
      <c r="WWA337" s="62"/>
      <c r="WWB337" s="62"/>
      <c r="WWC337" s="62"/>
      <c r="WWD337" s="62"/>
      <c r="WWE337" s="62"/>
      <c r="WWF337" s="62"/>
      <c r="WWG337" s="62"/>
      <c r="WWH337" s="62"/>
      <c r="WWI337" s="325"/>
      <c r="WWJ337" s="325"/>
      <c r="WWK337" s="325"/>
      <c r="WWL337" s="325"/>
      <c r="WWM337" s="62"/>
      <c r="WWN337" s="325"/>
      <c r="WWO337" s="325"/>
      <c r="WWP337" s="325"/>
      <c r="WWQ337" s="325"/>
      <c r="WWR337" s="62"/>
      <c r="WWS337" s="325"/>
      <c r="WWT337" s="325"/>
      <c r="WWU337" s="325"/>
      <c r="WWV337" s="325"/>
      <c r="WWW337" s="325"/>
      <c r="WWX337" s="325"/>
      <c r="WWY337" s="325"/>
      <c r="WWZ337" s="325"/>
      <c r="WXA337" s="325"/>
      <c r="WXB337" s="325"/>
      <c r="WXC337" s="325"/>
      <c r="WXD337" s="325"/>
      <c r="WXE337" s="325"/>
      <c r="WXF337" s="325"/>
      <c r="WXG337" s="325"/>
      <c r="WXH337" s="325"/>
      <c r="WXI337" s="325"/>
      <c r="WXJ337" s="324"/>
      <c r="WXK337" s="62"/>
      <c r="WXL337" s="62"/>
      <c r="WXM337" s="62"/>
      <c r="WXN337" s="62"/>
      <c r="WXO337" s="62"/>
      <c r="WXP337" s="62"/>
      <c r="WXQ337" s="62"/>
      <c r="WXR337" s="62"/>
      <c r="WXS337" s="62"/>
      <c r="WXT337" s="62"/>
      <c r="WXU337" s="325"/>
      <c r="WXV337" s="325"/>
      <c r="WXW337" s="325"/>
      <c r="WXX337" s="325"/>
      <c r="WXY337" s="62"/>
      <c r="WXZ337" s="325"/>
      <c r="WYA337" s="325"/>
      <c r="WYB337" s="325"/>
      <c r="WYC337" s="325"/>
      <c r="WYD337" s="62"/>
      <c r="WYE337" s="325"/>
      <c r="WYF337" s="325"/>
      <c r="WYG337" s="325"/>
      <c r="WYH337" s="325"/>
      <c r="WYI337" s="325"/>
      <c r="WYJ337" s="325"/>
      <c r="WYK337" s="325"/>
      <c r="WYL337" s="325"/>
      <c r="WYM337" s="325"/>
      <c r="WYN337" s="325"/>
      <c r="WYO337" s="325"/>
      <c r="WYP337" s="325"/>
      <c r="WYQ337" s="325"/>
      <c r="WYR337" s="325"/>
      <c r="WYS337" s="325"/>
      <c r="WYT337" s="325"/>
      <c r="WYU337" s="325"/>
      <c r="WYV337" s="324"/>
      <c r="WYW337" s="62"/>
      <c r="WYX337" s="62"/>
      <c r="WYY337" s="62"/>
      <c r="WYZ337" s="62"/>
      <c r="WZA337" s="62"/>
      <c r="WZB337" s="62"/>
      <c r="WZC337" s="62"/>
      <c r="WZD337" s="62"/>
      <c r="WZE337" s="62"/>
      <c r="WZF337" s="62"/>
      <c r="WZG337" s="325"/>
      <c r="WZH337" s="325"/>
      <c r="WZI337" s="325"/>
      <c r="WZJ337" s="325"/>
      <c r="WZK337" s="62"/>
      <c r="WZL337" s="325"/>
      <c r="WZM337" s="325"/>
      <c r="WZN337" s="325"/>
      <c r="WZO337" s="325"/>
      <c r="WZP337" s="62"/>
      <c r="WZQ337" s="325"/>
      <c r="WZR337" s="325"/>
      <c r="WZS337" s="325"/>
      <c r="WZT337" s="325"/>
      <c r="WZU337" s="325"/>
      <c r="WZV337" s="325"/>
      <c r="WZW337" s="325"/>
      <c r="WZX337" s="325"/>
      <c r="WZY337" s="325"/>
      <c r="WZZ337" s="325"/>
      <c r="XAA337" s="325"/>
      <c r="XAB337" s="325"/>
      <c r="XAC337" s="325"/>
      <c r="XAD337" s="325"/>
      <c r="XAE337" s="325"/>
      <c r="XAF337" s="325"/>
      <c r="XAG337" s="325"/>
      <c r="XAH337" s="324"/>
      <c r="XAI337" s="62"/>
      <c r="XAJ337" s="62"/>
      <c r="XAK337" s="62"/>
      <c r="XAL337" s="62"/>
      <c r="XAM337" s="62"/>
      <c r="XAN337" s="62"/>
      <c r="XAO337" s="62"/>
      <c r="XAP337" s="62"/>
      <c r="XAQ337" s="62"/>
      <c r="XAR337" s="62"/>
      <c r="XAS337" s="325"/>
      <c r="XAT337" s="325"/>
      <c r="XAU337" s="325"/>
      <c r="XAV337" s="325"/>
      <c r="XAW337" s="62"/>
      <c r="XAX337" s="325"/>
      <c r="XAY337" s="325"/>
      <c r="XAZ337" s="325"/>
      <c r="XBA337" s="325"/>
      <c r="XBB337" s="62"/>
      <c r="XBC337" s="325"/>
      <c r="XBD337" s="325"/>
      <c r="XBE337" s="325"/>
      <c r="XBF337" s="325"/>
      <c r="XBG337" s="325"/>
      <c r="XBH337" s="325"/>
      <c r="XBI337" s="325"/>
      <c r="XBJ337" s="325"/>
      <c r="XBK337" s="325"/>
      <c r="XBL337" s="325"/>
      <c r="XBM337" s="325"/>
      <c r="XBN337" s="325"/>
      <c r="XBO337" s="325"/>
      <c r="XBP337" s="325"/>
      <c r="XBQ337" s="325"/>
      <c r="XBR337" s="325"/>
      <c r="XBS337" s="325"/>
      <c r="XBT337" s="324"/>
      <c r="XBU337" s="62"/>
      <c r="XBV337" s="62"/>
      <c r="XBW337" s="62"/>
      <c r="XBX337" s="62"/>
      <c r="XBY337" s="62"/>
      <c r="XBZ337" s="62"/>
      <c r="XCA337" s="62"/>
      <c r="XCB337" s="62"/>
      <c r="XCC337" s="62"/>
      <c r="XCD337" s="62"/>
      <c r="XCE337" s="325"/>
      <c r="XCF337" s="325"/>
      <c r="XCG337" s="325"/>
      <c r="XCH337" s="325"/>
      <c r="XCI337" s="62"/>
      <c r="XCJ337" s="325"/>
      <c r="XCK337" s="325"/>
      <c r="XCL337" s="325"/>
      <c r="XCM337" s="325"/>
      <c r="XCN337" s="62"/>
      <c r="XCO337" s="325"/>
      <c r="XCP337" s="325"/>
      <c r="XCQ337" s="325"/>
      <c r="XCR337" s="325"/>
      <c r="XCS337" s="325"/>
      <c r="XCT337" s="325"/>
      <c r="XCU337" s="325"/>
      <c r="XCV337" s="325"/>
      <c r="XCW337" s="325"/>
      <c r="XCX337" s="325"/>
      <c r="XCY337" s="325"/>
      <c r="XCZ337" s="325"/>
      <c r="XDA337" s="325"/>
      <c r="XDB337" s="325"/>
      <c r="XDC337" s="325"/>
      <c r="XDD337" s="325"/>
      <c r="XDE337" s="325"/>
      <c r="XDF337" s="324"/>
      <c r="XDG337" s="62"/>
      <c r="XDH337" s="62"/>
      <c r="XDI337" s="62"/>
      <c r="XDJ337" s="62"/>
      <c r="XDK337" s="62"/>
      <c r="XDL337" s="62"/>
      <c r="XDM337" s="62"/>
      <c r="XDN337" s="62"/>
      <c r="XDO337" s="62"/>
      <c r="XDP337" s="62"/>
      <c r="XDQ337" s="325"/>
      <c r="XDR337" s="325"/>
      <c r="XDS337" s="325"/>
      <c r="XDT337" s="325"/>
      <c r="XDU337" s="62"/>
      <c r="XDV337" s="325"/>
      <c r="XDW337" s="325"/>
      <c r="XDX337" s="325"/>
      <c r="XDY337" s="325"/>
      <c r="XDZ337" s="62"/>
      <c r="XEA337" s="325"/>
      <c r="XEB337" s="325"/>
      <c r="XEC337" s="325"/>
      <c r="XED337" s="325"/>
      <c r="XEE337" s="325"/>
      <c r="XEF337" s="325"/>
      <c r="XEG337" s="325"/>
      <c r="XEH337" s="325"/>
      <c r="XEI337" s="325"/>
      <c r="XEJ337" s="325"/>
      <c r="XEK337" s="325"/>
      <c r="XEL337" s="325"/>
      <c r="XEM337" s="325"/>
      <c r="XEN337" s="325"/>
      <c r="XEO337" s="325"/>
      <c r="XEP337" s="325"/>
      <c r="XEQ337" s="325"/>
      <c r="XER337" s="324"/>
      <c r="XES337" s="62"/>
      <c r="XET337" s="62"/>
    </row>
    <row r="338" spans="1:16374">
      <c r="A338" s="21"/>
      <c r="B338" s="336"/>
      <c r="C338" s="88"/>
      <c r="D338" s="88"/>
      <c r="E338" s="88"/>
      <c r="F338" s="88"/>
      <c r="G338" s="88"/>
      <c r="H338" s="88"/>
      <c r="I338" s="88"/>
      <c r="J338" s="88"/>
      <c r="K338" s="88"/>
      <c r="L338" s="88"/>
      <c r="M338" s="134"/>
      <c r="N338" s="134"/>
      <c r="O338" s="134"/>
      <c r="P338" s="134"/>
      <c r="Q338" s="88"/>
      <c r="R338" s="134"/>
      <c r="S338" s="134"/>
      <c r="T338" s="134"/>
      <c r="U338" s="134"/>
      <c r="V338" s="88"/>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row>
    <row r="339" spans="1:16374">
      <c r="A339" s="21" t="s">
        <v>357</v>
      </c>
      <c r="B339" s="337" t="s">
        <v>26</v>
      </c>
      <c r="C339" s="63">
        <v>189</v>
      </c>
      <c r="D339" s="63">
        <v>192</v>
      </c>
      <c r="E339" s="63">
        <v>183</v>
      </c>
      <c r="F339" s="63">
        <v>185</v>
      </c>
      <c r="G339" s="64">
        <f t="shared" ref="G339:G352" si="45">SUM(C339:F339)</f>
        <v>749</v>
      </c>
      <c r="H339" s="63">
        <v>185.03124036577699</v>
      </c>
      <c r="I339" s="63">
        <v>200.91034471323101</v>
      </c>
      <c r="J339" s="77">
        <v>183.04549855706699</v>
      </c>
      <c r="K339" s="77">
        <v>180.98556766796099</v>
      </c>
      <c r="L339" s="64">
        <v>749.97265130403605</v>
      </c>
      <c r="M339" s="142">
        <v>193.200497540713</v>
      </c>
      <c r="N339" s="142">
        <v>210.62199019587101</v>
      </c>
      <c r="O339" s="142">
        <v>197.650437761647</v>
      </c>
      <c r="P339" s="142">
        <v>207.35046344890401</v>
      </c>
      <c r="Q339" s="64">
        <v>808.82338894713496</v>
      </c>
      <c r="R339" s="142">
        <v>210.52408749255301</v>
      </c>
      <c r="S339" s="142">
        <v>219.19382430128601</v>
      </c>
      <c r="T339" s="142">
        <v>219.31561368208</v>
      </c>
      <c r="U339" s="142">
        <v>229.68161215012699</v>
      </c>
      <c r="V339" s="64">
        <v>878.71513762604604</v>
      </c>
      <c r="W339" s="142">
        <v>218.19539094041801</v>
      </c>
      <c r="X339" s="142">
        <v>232.52068895908999</v>
      </c>
      <c r="Y339" s="142">
        <v>226.31613390056501</v>
      </c>
      <c r="Z339" s="142">
        <v>259.67124038470303</v>
      </c>
      <c r="AA339" s="64">
        <v>936.70345418477598</v>
      </c>
      <c r="AB339" s="142">
        <v>281.21151622531403</v>
      </c>
      <c r="AC339" s="142">
        <v>288.141544474623</v>
      </c>
      <c r="AD339" s="142">
        <v>278.49232680078097</v>
      </c>
      <c r="AE339" s="142">
        <v>280.83027401264798</v>
      </c>
      <c r="AF339" s="64">
        <v>1128.67566151337</v>
      </c>
      <c r="AG339" s="142">
        <v>297.55449133993801</v>
      </c>
      <c r="AH339" s="142">
        <v>283.090721789805</v>
      </c>
      <c r="AI339" s="142">
        <v>287.84201294115098</v>
      </c>
      <c r="AJ339" s="142">
        <v>310.59878048846599</v>
      </c>
      <c r="AK339" s="64">
        <v>1179.0860065593599</v>
      </c>
      <c r="AL339" s="142">
        <v>311.87082129705902</v>
      </c>
      <c r="AM339" s="142">
        <v>311.87082129705902</v>
      </c>
      <c r="AN339" s="142">
        <v>313.22927870175101</v>
      </c>
      <c r="AO339" s="142">
        <v>313.22927870175101</v>
      </c>
      <c r="AP339" s="142">
        <v>311.66854425554902</v>
      </c>
      <c r="AQ339" s="142">
        <v>339.35013516751599</v>
      </c>
      <c r="AR339" s="64">
        <v>1276.1187794218799</v>
      </c>
      <c r="AS339" s="64">
        <v>1276.1187794218799</v>
      </c>
      <c r="AT339" s="142">
        <v>360.03628801883599</v>
      </c>
      <c r="AU339" s="142">
        <v>370.93498159615302</v>
      </c>
    </row>
    <row r="340" spans="1:16374">
      <c r="A340" s="21" t="s">
        <v>358</v>
      </c>
      <c r="B340" s="338" t="s">
        <v>28</v>
      </c>
      <c r="C340" s="101">
        <v>-162</v>
      </c>
      <c r="D340" s="101">
        <v>-145</v>
      </c>
      <c r="E340" s="101">
        <v>-143</v>
      </c>
      <c r="F340" s="101">
        <v>-144</v>
      </c>
      <c r="G340" s="106">
        <f t="shared" si="45"/>
        <v>-594</v>
      </c>
      <c r="H340" s="95">
        <v>-158.51855064431399</v>
      </c>
      <c r="I340" s="95">
        <v>-148.85054182963401</v>
      </c>
      <c r="J340" s="95">
        <v>-146.77429358550401</v>
      </c>
      <c r="K340" s="95">
        <v>-150.00960491378399</v>
      </c>
      <c r="L340" s="96">
        <v>-604.152990973236</v>
      </c>
      <c r="M340" s="95">
        <v>-162.25376975806699</v>
      </c>
      <c r="N340" s="95">
        <v>-143.681913906278</v>
      </c>
      <c r="O340" s="95">
        <v>-151.78799801067399</v>
      </c>
      <c r="P340" s="95">
        <v>-159.86170183597201</v>
      </c>
      <c r="Q340" s="96">
        <v>-617.58538351099003</v>
      </c>
      <c r="R340" s="95">
        <v>-179.341881856025</v>
      </c>
      <c r="S340" s="95">
        <v>-159.28594609214099</v>
      </c>
      <c r="T340" s="95">
        <v>-159.557975253199</v>
      </c>
      <c r="U340" s="95">
        <v>-167.71853291143799</v>
      </c>
      <c r="V340" s="96">
        <v>-665.90433611280196</v>
      </c>
      <c r="W340" s="95">
        <v>-185.90683972526901</v>
      </c>
      <c r="X340" s="95">
        <v>-172.47528029893499</v>
      </c>
      <c r="Y340" s="95">
        <v>-166.36577905083601</v>
      </c>
      <c r="Z340" s="95">
        <v>-202.00497997720402</v>
      </c>
      <c r="AA340" s="96">
        <v>-726.75287905224297</v>
      </c>
      <c r="AB340" s="95">
        <v>-233.227856060829</v>
      </c>
      <c r="AC340" s="95">
        <v>-214.34882110329102</v>
      </c>
      <c r="AD340" s="95">
        <v>-217.34194535801799</v>
      </c>
      <c r="AE340" s="95">
        <v>-217.90230884118199</v>
      </c>
      <c r="AF340" s="96">
        <v>-882.82093136332105</v>
      </c>
      <c r="AG340" s="95">
        <v>-254.29709883594398</v>
      </c>
      <c r="AH340" s="95">
        <v>-217.20603760075801</v>
      </c>
      <c r="AI340" s="95">
        <v>-215.25832427358202</v>
      </c>
      <c r="AJ340" s="95">
        <v>-232.03032355559472</v>
      </c>
      <c r="AK340" s="96">
        <v>-918.79178426587873</v>
      </c>
      <c r="AL340" s="95">
        <v>-282.92675742044202</v>
      </c>
      <c r="AM340" s="95">
        <v>-282.92675742044202</v>
      </c>
      <c r="AN340" s="95">
        <v>-221.42049588167899</v>
      </c>
      <c r="AO340" s="95">
        <v>-221.42049588167831</v>
      </c>
      <c r="AP340" s="95">
        <v>-213.86736380447601</v>
      </c>
      <c r="AQ340" s="95">
        <v>-221.58888175614899</v>
      </c>
      <c r="AR340" s="96">
        <v>-939.80349886274496</v>
      </c>
      <c r="AS340" s="96">
        <v>-939.80349886274496</v>
      </c>
      <c r="AT340" s="95">
        <v>-281.01885022856101</v>
      </c>
      <c r="AU340" s="95">
        <v>-228.52260874428299</v>
      </c>
    </row>
    <row r="341" spans="1:16374">
      <c r="A341" s="97" t="s">
        <v>359</v>
      </c>
      <c r="B341" s="339" t="s">
        <v>30</v>
      </c>
      <c r="C341" s="98"/>
      <c r="D341" s="98"/>
      <c r="E341" s="98"/>
      <c r="F341" s="99"/>
      <c r="G341" s="100"/>
      <c r="H341" s="99">
        <v>-7.3</v>
      </c>
      <c r="I341" s="99">
        <v>-0.96</v>
      </c>
      <c r="J341" s="99">
        <v>0</v>
      </c>
      <c r="K341" s="99">
        <v>0</v>
      </c>
      <c r="L341" s="100">
        <v>-8.26</v>
      </c>
      <c r="M341" s="99">
        <v>-1.64</v>
      </c>
      <c r="N341" s="99">
        <v>1.2</v>
      </c>
      <c r="O341" s="99">
        <v>0</v>
      </c>
      <c r="P341" s="99">
        <v>0</v>
      </c>
      <c r="Q341" s="100">
        <v>-0.43999999999999995</v>
      </c>
      <c r="R341" s="99">
        <v>-15.8817321275925</v>
      </c>
      <c r="S341" s="99">
        <v>1.13515097888612</v>
      </c>
      <c r="T341" s="99">
        <v>0</v>
      </c>
      <c r="U341" s="99">
        <v>0</v>
      </c>
      <c r="V341" s="100">
        <v>-14.74658114870638</v>
      </c>
      <c r="W341" s="99">
        <v>-16.100000000000001</v>
      </c>
      <c r="X341" s="99">
        <v>8.0000000000001847E-2</v>
      </c>
      <c r="Y341" s="99">
        <v>0</v>
      </c>
      <c r="Z341" s="99">
        <v>4.0999999839641532E-7</v>
      </c>
      <c r="AA341" s="100">
        <v>-16.019999590000001</v>
      </c>
      <c r="AB341" s="99">
        <v>-21.173999999999999</v>
      </c>
      <c r="AC341" s="99">
        <v>-7.3100000000000023</v>
      </c>
      <c r="AD341" s="99">
        <v>0</v>
      </c>
      <c r="AE341" s="99">
        <v>0</v>
      </c>
      <c r="AF341" s="100">
        <v>-28.484000000000002</v>
      </c>
      <c r="AG341" s="99">
        <v>-33.981180010000003</v>
      </c>
      <c r="AH341" s="99">
        <v>0.76191200000010184</v>
      </c>
      <c r="AI341" s="99">
        <v>0</v>
      </c>
      <c r="AJ341" s="99">
        <v>0</v>
      </c>
      <c r="AK341" s="100">
        <v>-33.219268009999901</v>
      </c>
      <c r="AL341" s="99">
        <v>-58.231664070000001</v>
      </c>
      <c r="AM341" s="99">
        <v>-58.231664070000001</v>
      </c>
      <c r="AN341" s="99">
        <v>0.24542441999999909</v>
      </c>
      <c r="AO341" s="99">
        <v>0.24542441999999909</v>
      </c>
      <c r="AP341" s="99">
        <v>0</v>
      </c>
      <c r="AQ341" s="99">
        <v>0</v>
      </c>
      <c r="AR341" s="100">
        <v>-57.986239650000002</v>
      </c>
      <c r="AS341" s="100">
        <v>-57.986239650000002</v>
      </c>
      <c r="AT341" s="99">
        <v>-43.933807209999998</v>
      </c>
      <c r="AU341" s="99">
        <v>2.3748895899999951</v>
      </c>
    </row>
    <row r="342" spans="1:16374">
      <c r="A342" s="21" t="s">
        <v>360</v>
      </c>
      <c r="B342" s="337" t="s">
        <v>32</v>
      </c>
      <c r="C342" s="63">
        <v>27</v>
      </c>
      <c r="D342" s="63">
        <v>47</v>
      </c>
      <c r="E342" s="63">
        <v>40</v>
      </c>
      <c r="F342" s="63">
        <v>41</v>
      </c>
      <c r="G342" s="64">
        <f t="shared" si="45"/>
        <v>155</v>
      </c>
      <c r="H342" s="63">
        <v>26.512689721462301</v>
      </c>
      <c r="I342" s="63">
        <v>52.0598028835973</v>
      </c>
      <c r="J342" s="77">
        <v>36.271204971563201</v>
      </c>
      <c r="K342" s="77">
        <v>30.975962754177498</v>
      </c>
      <c r="L342" s="64">
        <v>145.81966033079999</v>
      </c>
      <c r="M342" s="142">
        <v>30.946727782646001</v>
      </c>
      <c r="N342" s="142">
        <v>66.940076289593705</v>
      </c>
      <c r="O342" s="142">
        <v>45.862439750972499</v>
      </c>
      <c r="P342" s="142">
        <v>47.488761612932201</v>
      </c>
      <c r="Q342" s="64">
        <v>191.23800543614399</v>
      </c>
      <c r="R342" s="142">
        <v>31.182205636528</v>
      </c>
      <c r="S342" s="142">
        <v>59.907878209144897</v>
      </c>
      <c r="T342" s="142">
        <v>59.7576384288813</v>
      </c>
      <c r="U342" s="142">
        <v>61.963079238689403</v>
      </c>
      <c r="V342" s="64">
        <v>212.810801513244</v>
      </c>
      <c r="W342" s="142">
        <v>32.288551215148999</v>
      </c>
      <c r="X342" s="142">
        <v>60.045408660155502</v>
      </c>
      <c r="Y342" s="142">
        <v>59.950354849728903</v>
      </c>
      <c r="Z342" s="142">
        <v>57.666260407499095</v>
      </c>
      <c r="AA342" s="64">
        <v>209.95057513253201</v>
      </c>
      <c r="AB342" s="142">
        <v>47.983660164484895</v>
      </c>
      <c r="AC342" s="142">
        <v>73.792723371331192</v>
      </c>
      <c r="AD342" s="142">
        <v>61.150381442763106</v>
      </c>
      <c r="AE342" s="142">
        <v>62.927965171465395</v>
      </c>
      <c r="AF342" s="64">
        <v>245.85473015004499</v>
      </c>
      <c r="AG342" s="142">
        <v>43.257392503993799</v>
      </c>
      <c r="AH342" s="142">
        <v>65.884684189047192</v>
      </c>
      <c r="AI342" s="142">
        <v>72.583688667569589</v>
      </c>
      <c r="AJ342" s="142">
        <v>78.56845693287211</v>
      </c>
      <c r="AK342" s="64">
        <v>260.29422229348233</v>
      </c>
      <c r="AL342" s="142">
        <v>28.9440638766173</v>
      </c>
      <c r="AM342" s="142">
        <v>28.9440638766173</v>
      </c>
      <c r="AN342" s="142">
        <v>91.808782820072906</v>
      </c>
      <c r="AO342" s="142">
        <v>91.808782820072707</v>
      </c>
      <c r="AP342" s="142">
        <v>97.801180451072597</v>
      </c>
      <c r="AQ342" s="142">
        <v>117.76125341136699</v>
      </c>
      <c r="AR342" s="64">
        <v>336.31528055912997</v>
      </c>
      <c r="AS342" s="64">
        <v>336.31528055912997</v>
      </c>
      <c r="AT342" s="142">
        <v>79.017437790274698</v>
      </c>
      <c r="AU342" s="142">
        <v>142.412372851871</v>
      </c>
    </row>
    <row r="343" spans="1:16374">
      <c r="A343" s="21" t="s">
        <v>361</v>
      </c>
      <c r="B343" s="338" t="s">
        <v>34</v>
      </c>
      <c r="C343" s="101">
        <v>0</v>
      </c>
      <c r="D343" s="101">
        <v>0</v>
      </c>
      <c r="E343" s="101">
        <v>0</v>
      </c>
      <c r="F343" s="101">
        <v>0</v>
      </c>
      <c r="G343" s="106">
        <f t="shared" si="45"/>
        <v>0</v>
      </c>
      <c r="H343" s="101">
        <v>-1.7999999999999999E-2</v>
      </c>
      <c r="I343" s="101">
        <v>-1.0999999999999999E-2</v>
      </c>
      <c r="J343" s="101">
        <v>1.2E-2</v>
      </c>
      <c r="K343" s="101">
        <v>5.0000000000000001E-3</v>
      </c>
      <c r="L343" s="106">
        <v>-1.2E-2</v>
      </c>
      <c r="M343" s="138">
        <v>-1.0999999999999999E-2</v>
      </c>
      <c r="N343" s="138">
        <v>-2.5000000000000001E-2</v>
      </c>
      <c r="O343" s="138">
        <v>-4.0820308148445901E-2</v>
      </c>
      <c r="P343" s="138">
        <v>4.8028042096023203E-2</v>
      </c>
      <c r="Q343" s="106">
        <v>-2.8792266052422799E-2</v>
      </c>
      <c r="R343" s="138">
        <v>0.13055949382413001</v>
      </c>
      <c r="S343" s="138">
        <v>-0.42556720762995898</v>
      </c>
      <c r="T343" s="138">
        <v>5.3000657593880796</v>
      </c>
      <c r="U343" s="138">
        <v>-1.5319274147177799</v>
      </c>
      <c r="V343" s="106">
        <v>3.4731306308644698</v>
      </c>
      <c r="W343" s="138">
        <v>-4.8794235528040701</v>
      </c>
      <c r="X343" s="138">
        <v>-1.6430949295827699</v>
      </c>
      <c r="Y343" s="138">
        <v>2.4095955711758501</v>
      </c>
      <c r="Z343" s="138">
        <v>-0.1330778902027</v>
      </c>
      <c r="AA343" s="106">
        <v>-4.2460008014136799</v>
      </c>
      <c r="AB343" s="138">
        <v>-2.5404527707492202</v>
      </c>
      <c r="AC343" s="138">
        <v>-3.01691109369935</v>
      </c>
      <c r="AD343" s="138">
        <v>2.6059175533097401</v>
      </c>
      <c r="AE343" s="138">
        <v>-2.77699057316112</v>
      </c>
      <c r="AF343" s="106">
        <v>-5.72843688429995</v>
      </c>
      <c r="AG343" s="138">
        <v>4.3949999999999996</v>
      </c>
      <c r="AH343" s="138">
        <v>0.71882476022949005</v>
      </c>
      <c r="AI343" s="138">
        <v>1.8449264690560601</v>
      </c>
      <c r="AJ343" s="138">
        <v>0.54995568262026995</v>
      </c>
      <c r="AK343" s="106">
        <v>7.5087069119058203</v>
      </c>
      <c r="AL343" s="138">
        <v>0.44900000000000001</v>
      </c>
      <c r="AM343" s="138">
        <v>0.44900000000000001</v>
      </c>
      <c r="AN343" s="138">
        <v>1.319</v>
      </c>
      <c r="AO343" s="138">
        <v>1.319</v>
      </c>
      <c r="AP343" s="138">
        <v>-1.6080000000000001</v>
      </c>
      <c r="AQ343" s="138">
        <v>-2.5219120169367502</v>
      </c>
      <c r="AR343" s="106">
        <v>-2.36191201693675</v>
      </c>
      <c r="AS343" s="106">
        <v>-2.36191201693675</v>
      </c>
      <c r="AT343" s="138">
        <v>-0.49199999999999999</v>
      </c>
      <c r="AU343" s="138">
        <v>-2.4492878233069701</v>
      </c>
    </row>
    <row r="344" spans="1:16374">
      <c r="A344" s="21" t="s">
        <v>362</v>
      </c>
      <c r="B344" s="338" t="s">
        <v>38</v>
      </c>
      <c r="C344" s="101">
        <v>0</v>
      </c>
      <c r="D344" s="101">
        <v>0</v>
      </c>
      <c r="E344" s="101">
        <v>0</v>
      </c>
      <c r="F344" s="101">
        <v>0</v>
      </c>
      <c r="G344" s="106">
        <f t="shared" si="45"/>
        <v>0</v>
      </c>
      <c r="H344" s="101">
        <v>0</v>
      </c>
      <c r="I344" s="101">
        <v>0</v>
      </c>
      <c r="J344" s="75">
        <v>0</v>
      </c>
      <c r="K344" s="75">
        <v>0</v>
      </c>
      <c r="L344" s="106">
        <v>0</v>
      </c>
      <c r="M344" s="139">
        <v>0</v>
      </c>
      <c r="N344" s="139">
        <v>0</v>
      </c>
      <c r="O344" s="139">
        <v>0</v>
      </c>
      <c r="P344" s="139">
        <v>0</v>
      </c>
      <c r="Q344" s="106">
        <v>0</v>
      </c>
      <c r="R344" s="139">
        <v>0</v>
      </c>
      <c r="S344" s="139">
        <v>0</v>
      </c>
      <c r="T344" s="139">
        <v>0</v>
      </c>
      <c r="U344" s="139">
        <v>0</v>
      </c>
      <c r="V344" s="106">
        <v>0</v>
      </c>
      <c r="W344" s="139">
        <v>0</v>
      </c>
      <c r="X344" s="139">
        <v>0</v>
      </c>
      <c r="Y344" s="139">
        <v>0</v>
      </c>
      <c r="Z344" s="139">
        <v>2.8000000000000001E-2</v>
      </c>
      <c r="AA344" s="106">
        <v>2.8000000000000001E-2</v>
      </c>
      <c r="AB344" s="139">
        <v>1.93483215520782</v>
      </c>
      <c r="AC344" s="139">
        <v>1.2561653463257501</v>
      </c>
      <c r="AD344" s="139">
        <v>1.48901566985766</v>
      </c>
      <c r="AE344" s="139">
        <v>2.3078529489203299</v>
      </c>
      <c r="AF344" s="106">
        <v>6.9878661203115602</v>
      </c>
      <c r="AG344" s="139">
        <v>1.57366752302855</v>
      </c>
      <c r="AH344" s="139">
        <v>1.8052546692900999</v>
      </c>
      <c r="AI344" s="139">
        <v>2.1086923931546</v>
      </c>
      <c r="AJ344" s="139">
        <v>2.0645367272055801</v>
      </c>
      <c r="AK344" s="106">
        <v>7.5521513126788298</v>
      </c>
      <c r="AL344" s="139">
        <v>2.8691409503337799</v>
      </c>
      <c r="AM344" s="139">
        <v>2.8691409503337799</v>
      </c>
      <c r="AN344" s="139">
        <v>3.21705606524413</v>
      </c>
      <c r="AO344" s="139">
        <v>3.21705606524413</v>
      </c>
      <c r="AP344" s="139">
        <v>5.0886097594725799</v>
      </c>
      <c r="AQ344" s="139">
        <v>4.2457150043474901</v>
      </c>
      <c r="AR344" s="106">
        <v>15.420521779397999</v>
      </c>
      <c r="AS344" s="106">
        <v>15.420521779397999</v>
      </c>
      <c r="AT344" s="139">
        <v>3.6126345459626501</v>
      </c>
      <c r="AU344" s="139">
        <v>7.2648234943469197</v>
      </c>
    </row>
    <row r="345" spans="1:16374">
      <c r="A345" s="21" t="s">
        <v>363</v>
      </c>
      <c r="B345" s="338" t="s">
        <v>40</v>
      </c>
      <c r="C345" s="101">
        <v>0</v>
      </c>
      <c r="D345" s="101">
        <v>0</v>
      </c>
      <c r="E345" s="101">
        <v>0</v>
      </c>
      <c r="F345" s="101">
        <v>0</v>
      </c>
      <c r="G345" s="106">
        <f t="shared" si="45"/>
        <v>0</v>
      </c>
      <c r="H345" s="101">
        <v>0</v>
      </c>
      <c r="I345" s="101">
        <v>0</v>
      </c>
      <c r="J345" s="75">
        <v>0</v>
      </c>
      <c r="K345" s="75">
        <v>4.3999999999999997E-2</v>
      </c>
      <c r="L345" s="106">
        <v>4.3999999999999997E-2</v>
      </c>
      <c r="M345" s="139">
        <v>0</v>
      </c>
      <c r="N345" s="139">
        <v>0</v>
      </c>
      <c r="O345" s="139">
        <v>0</v>
      </c>
      <c r="P345" s="139">
        <v>0</v>
      </c>
      <c r="Q345" s="106">
        <v>0</v>
      </c>
      <c r="R345" s="139">
        <v>0</v>
      </c>
      <c r="S345" s="139">
        <v>13.382999999999999</v>
      </c>
      <c r="T345" s="139">
        <v>0.629</v>
      </c>
      <c r="U345" s="139">
        <v>0</v>
      </c>
      <c r="V345" s="106">
        <v>14.012</v>
      </c>
      <c r="W345" s="139">
        <v>0</v>
      </c>
      <c r="X345" s="139">
        <v>0</v>
      </c>
      <c r="Y345" s="139">
        <v>-3.617</v>
      </c>
      <c r="Z345" s="139">
        <v>0</v>
      </c>
      <c r="AA345" s="106">
        <v>-3.617</v>
      </c>
      <c r="AB345" s="139">
        <v>0</v>
      </c>
      <c r="AC345" s="139">
        <v>0</v>
      </c>
      <c r="AD345" s="139">
        <v>0</v>
      </c>
      <c r="AE345" s="139">
        <v>0</v>
      </c>
      <c r="AF345" s="106">
        <v>0</v>
      </c>
      <c r="AG345" s="139">
        <v>0</v>
      </c>
      <c r="AH345" s="139">
        <v>0.17699999999999999</v>
      </c>
      <c r="AI345" s="139">
        <v>0</v>
      </c>
      <c r="AJ345" s="139">
        <v>0</v>
      </c>
      <c r="AK345" s="106">
        <v>0.17699999999999999</v>
      </c>
      <c r="AL345" s="139">
        <v>6.3E-2</v>
      </c>
      <c r="AM345" s="139">
        <v>6.3E-2</v>
      </c>
      <c r="AN345" s="139">
        <v>-5.3999999999999999E-2</v>
      </c>
      <c r="AO345" s="139">
        <v>-5.3999999999999999E-2</v>
      </c>
      <c r="AP345" s="139">
        <v>2.1999999999999999E-2</v>
      </c>
      <c r="AQ345" s="139">
        <v>-8.4789999999999992</v>
      </c>
      <c r="AR345" s="106">
        <v>-8.4480000000000004</v>
      </c>
      <c r="AS345" s="106">
        <v>-8.4480000000000004</v>
      </c>
      <c r="AT345" s="139">
        <v>4.9649999999999999</v>
      </c>
      <c r="AU345" s="139">
        <v>0</v>
      </c>
    </row>
    <row r="346" spans="1:16374">
      <c r="A346" s="21" t="s">
        <v>364</v>
      </c>
      <c r="B346" s="338" t="s">
        <v>42</v>
      </c>
      <c r="C346" s="101">
        <v>0</v>
      </c>
      <c r="D346" s="101">
        <v>0</v>
      </c>
      <c r="E346" s="101">
        <v>0</v>
      </c>
      <c r="F346" s="101">
        <v>0</v>
      </c>
      <c r="G346" s="106">
        <f t="shared" si="45"/>
        <v>0</v>
      </c>
      <c r="H346" s="101">
        <v>0</v>
      </c>
      <c r="I346" s="101">
        <v>0</v>
      </c>
      <c r="J346" s="75">
        <v>0</v>
      </c>
      <c r="K346" s="75">
        <v>0</v>
      </c>
      <c r="L346" s="106">
        <v>0</v>
      </c>
      <c r="M346" s="139">
        <v>0</v>
      </c>
      <c r="N346" s="139">
        <v>0</v>
      </c>
      <c r="O346" s="139">
        <v>0</v>
      </c>
      <c r="P346" s="139">
        <v>0</v>
      </c>
      <c r="Q346" s="106">
        <v>0</v>
      </c>
      <c r="R346" s="139">
        <v>0</v>
      </c>
      <c r="S346" s="139">
        <v>0</v>
      </c>
      <c r="T346" s="139">
        <v>0</v>
      </c>
      <c r="U346" s="139">
        <v>0</v>
      </c>
      <c r="V346" s="106">
        <v>0</v>
      </c>
      <c r="W346" s="139">
        <v>0</v>
      </c>
      <c r="X346" s="139">
        <v>0</v>
      </c>
      <c r="Y346" s="139">
        <v>0</v>
      </c>
      <c r="Z346" s="139">
        <v>0</v>
      </c>
      <c r="AA346" s="106">
        <v>0</v>
      </c>
      <c r="AB346" s="139">
        <v>0</v>
      </c>
      <c r="AC346" s="139">
        <v>0</v>
      </c>
      <c r="AD346" s="139">
        <v>0</v>
      </c>
      <c r="AE346" s="139">
        <v>0</v>
      </c>
      <c r="AF346" s="106">
        <v>0</v>
      </c>
      <c r="AG346" s="139">
        <v>0</v>
      </c>
      <c r="AH346" s="139">
        <v>0</v>
      </c>
      <c r="AI346" s="139">
        <v>6.1734623126250499E-2</v>
      </c>
      <c r="AJ346" s="139">
        <v>1.28287927261843E-3</v>
      </c>
      <c r="AK346" s="106">
        <v>6.3017502398868996E-2</v>
      </c>
      <c r="AL346" s="139">
        <v>0</v>
      </c>
      <c r="AM346" s="139">
        <v>0</v>
      </c>
      <c r="AN346" s="139">
        <v>0</v>
      </c>
      <c r="AO346" s="139">
        <v>0</v>
      </c>
      <c r="AP346" s="139">
        <v>0</v>
      </c>
      <c r="AQ346" s="139">
        <v>0</v>
      </c>
      <c r="AR346" s="106">
        <v>0</v>
      </c>
      <c r="AS346" s="106">
        <v>0</v>
      </c>
      <c r="AT346" s="139">
        <v>0</v>
      </c>
      <c r="AU346" s="139">
        <v>0</v>
      </c>
    </row>
    <row r="347" spans="1:16374">
      <c r="A347" s="21" t="s">
        <v>365</v>
      </c>
      <c r="B347" s="337" t="s">
        <v>44</v>
      </c>
      <c r="C347" s="63">
        <v>27</v>
      </c>
      <c r="D347" s="63">
        <v>47</v>
      </c>
      <c r="E347" s="63">
        <v>40</v>
      </c>
      <c r="F347" s="63">
        <v>41</v>
      </c>
      <c r="G347" s="64">
        <f t="shared" si="45"/>
        <v>155</v>
      </c>
      <c r="H347" s="63">
        <v>26.494689721462301</v>
      </c>
      <c r="I347" s="63">
        <v>52.048802883597297</v>
      </c>
      <c r="J347" s="77">
        <v>36.283204971563201</v>
      </c>
      <c r="K347" s="77">
        <v>31.024962754177501</v>
      </c>
      <c r="L347" s="64">
        <v>145.8516603308</v>
      </c>
      <c r="M347" s="142">
        <v>30.935727782646001</v>
      </c>
      <c r="N347" s="142">
        <v>66.915076289593699</v>
      </c>
      <c r="O347" s="142">
        <v>45.821619442824101</v>
      </c>
      <c r="P347" s="142">
        <v>47.536789655028201</v>
      </c>
      <c r="Q347" s="64">
        <v>191.209213170092</v>
      </c>
      <c r="R347" s="142">
        <v>31.312765130352201</v>
      </c>
      <c r="S347" s="142">
        <v>72.865311001514897</v>
      </c>
      <c r="T347" s="142">
        <v>65.686704188269402</v>
      </c>
      <c r="U347" s="142">
        <v>60.431151823971597</v>
      </c>
      <c r="V347" s="64">
        <v>230.29593214410801</v>
      </c>
      <c r="W347" s="142">
        <v>27.409127662344901</v>
      </c>
      <c r="X347" s="142">
        <v>58.4023137305727</v>
      </c>
      <c r="Y347" s="142">
        <v>58.742950420904798</v>
      </c>
      <c r="Z347" s="142">
        <v>57.561182517296402</v>
      </c>
      <c r="AA347" s="64">
        <v>202.11557433111901</v>
      </c>
      <c r="AB347" s="142">
        <v>47.378039548943498</v>
      </c>
      <c r="AC347" s="142">
        <v>72.031977623957602</v>
      </c>
      <c r="AD347" s="142">
        <v>65.245314665930593</v>
      </c>
      <c r="AE347" s="142">
        <v>62.458827547224594</v>
      </c>
      <c r="AF347" s="64">
        <v>247.11415938605597</v>
      </c>
      <c r="AG347" s="142">
        <v>49.226060027022399</v>
      </c>
      <c r="AH347" s="142">
        <v>68.585763618566801</v>
      </c>
      <c r="AI347" s="142">
        <v>76.599042152906492</v>
      </c>
      <c r="AJ347" s="142">
        <v>81.184232221970504</v>
      </c>
      <c r="AK347" s="64">
        <v>275.59509802046631</v>
      </c>
      <c r="AL347" s="142">
        <v>32.325204826951101</v>
      </c>
      <c r="AM347" s="142">
        <v>32.325204826951101</v>
      </c>
      <c r="AN347" s="142">
        <v>96.290838885317001</v>
      </c>
      <c r="AO347" s="142">
        <v>96.290838885316901</v>
      </c>
      <c r="AP347" s="142">
        <v>101.303790210545</v>
      </c>
      <c r="AQ347" s="142">
        <v>111.006056398778</v>
      </c>
      <c r="AR347" s="64">
        <v>340.925890321591</v>
      </c>
      <c r="AS347" s="64">
        <v>340.925890321591</v>
      </c>
      <c r="AT347" s="142">
        <v>87.103072336237304</v>
      </c>
      <c r="AU347" s="142">
        <v>147.22790852291101</v>
      </c>
    </row>
    <row r="348" spans="1:16374">
      <c r="A348" s="21" t="s">
        <v>366</v>
      </c>
      <c r="B348" s="338" t="s">
        <v>46</v>
      </c>
      <c r="C348" s="101">
        <v>-10</v>
      </c>
      <c r="D348" s="101">
        <v>-16</v>
      </c>
      <c r="E348" s="101">
        <v>-11</v>
      </c>
      <c r="F348" s="101">
        <v>-10</v>
      </c>
      <c r="G348" s="106">
        <f t="shared" si="45"/>
        <v>-47</v>
      </c>
      <c r="H348" s="101">
        <v>-7.6707218461945699</v>
      </c>
      <c r="I348" s="101">
        <v>-14.160424573316901</v>
      </c>
      <c r="J348" s="75">
        <v>-10.340123229867899</v>
      </c>
      <c r="K348" s="75">
        <v>-2.5315964894775602</v>
      </c>
      <c r="L348" s="106">
        <v>-34.702866138856997</v>
      </c>
      <c r="M348" s="139">
        <v>-8.7560688906344204</v>
      </c>
      <c r="N348" s="139">
        <v>-16.992744436133101</v>
      </c>
      <c r="O348" s="139">
        <v>-11.5987104812951</v>
      </c>
      <c r="P348" s="139">
        <v>-11.975318002424459</v>
      </c>
      <c r="Q348" s="106">
        <v>-49.322841810487098</v>
      </c>
      <c r="R348" s="139">
        <v>-10.5502257337654</v>
      </c>
      <c r="S348" s="139">
        <v>-12.558134914634101</v>
      </c>
      <c r="T348" s="139">
        <v>-16.902953336406402</v>
      </c>
      <c r="U348" s="139">
        <v>-16.3516859632817</v>
      </c>
      <c r="V348" s="106">
        <v>-56.362999948087598</v>
      </c>
      <c r="W348" s="139">
        <v>-9.5308471056081405</v>
      </c>
      <c r="X348" s="139">
        <v>-14.9289863090215</v>
      </c>
      <c r="Y348" s="139">
        <v>-12.858042381604999</v>
      </c>
      <c r="Z348" s="139">
        <v>-21.4183305349334</v>
      </c>
      <c r="AA348" s="106">
        <v>-58.736206331168098</v>
      </c>
      <c r="AB348" s="139">
        <v>-13.387369185251501</v>
      </c>
      <c r="AC348" s="139">
        <v>-17.9478909530945</v>
      </c>
      <c r="AD348" s="139">
        <v>-13.2168796558098</v>
      </c>
      <c r="AE348" s="139">
        <v>-9.647438247754339</v>
      </c>
      <c r="AF348" s="106">
        <v>-54.199578041910101</v>
      </c>
      <c r="AG348" s="139">
        <v>-15.157104800957701</v>
      </c>
      <c r="AH348" s="139">
        <v>-16.3253076030412</v>
      </c>
      <c r="AI348" s="139">
        <v>-18.6332587331299</v>
      </c>
      <c r="AJ348" s="139">
        <v>-14.198603810265048</v>
      </c>
      <c r="AK348" s="106">
        <v>-64.314274947393855</v>
      </c>
      <c r="AL348" s="139">
        <v>-11.867929253194401</v>
      </c>
      <c r="AM348" s="139">
        <v>-11.867929253194401</v>
      </c>
      <c r="AN348" s="139">
        <v>-18.8750685505101</v>
      </c>
      <c r="AO348" s="139">
        <v>-18.8750685505101</v>
      </c>
      <c r="AP348" s="139">
        <v>-22.391374748716</v>
      </c>
      <c r="AQ348" s="139">
        <v>-23.234132327204001</v>
      </c>
      <c r="AR348" s="106">
        <v>-76.368504879624496</v>
      </c>
      <c r="AS348" s="106">
        <v>-76.368504879624496</v>
      </c>
      <c r="AT348" s="139">
        <v>-21.974099915223899</v>
      </c>
      <c r="AU348" s="139">
        <v>-37.870841914270699</v>
      </c>
    </row>
    <row r="349" spans="1:16374">
      <c r="A349" s="21" t="s">
        <v>367</v>
      </c>
      <c r="B349" s="338" t="s">
        <v>48</v>
      </c>
      <c r="C349" s="101">
        <v>0</v>
      </c>
      <c r="D349" s="101">
        <v>0</v>
      </c>
      <c r="E349" s="101">
        <v>0</v>
      </c>
      <c r="F349" s="101">
        <v>0</v>
      </c>
      <c r="G349" s="106">
        <f t="shared" si="45"/>
        <v>0</v>
      </c>
      <c r="H349" s="101">
        <v>0</v>
      </c>
      <c r="I349" s="101">
        <v>0</v>
      </c>
      <c r="J349" s="75">
        <v>0</v>
      </c>
      <c r="K349" s="75">
        <v>0</v>
      </c>
      <c r="L349" s="106">
        <v>0</v>
      </c>
      <c r="M349" s="139">
        <v>0</v>
      </c>
      <c r="N349" s="139">
        <v>0</v>
      </c>
      <c r="O349" s="139">
        <v>0</v>
      </c>
      <c r="P349" s="139">
        <v>0</v>
      </c>
      <c r="Q349" s="106">
        <v>0</v>
      </c>
      <c r="R349" s="139">
        <v>0</v>
      </c>
      <c r="S349" s="139">
        <v>0</v>
      </c>
      <c r="T349" s="139">
        <v>0</v>
      </c>
      <c r="U349" s="139">
        <v>0</v>
      </c>
      <c r="V349" s="106">
        <v>0</v>
      </c>
      <c r="W349" s="139">
        <v>0</v>
      </c>
      <c r="X349" s="139">
        <v>0</v>
      </c>
      <c r="Y349" s="139">
        <v>0</v>
      </c>
      <c r="Z349" s="139">
        <v>0</v>
      </c>
      <c r="AA349" s="106">
        <v>0</v>
      </c>
      <c r="AB349" s="139">
        <v>0</v>
      </c>
      <c r="AC349" s="139">
        <v>0</v>
      </c>
      <c r="AD349" s="139">
        <v>0</v>
      </c>
      <c r="AE349" s="139">
        <v>0</v>
      </c>
      <c r="AF349" s="106">
        <v>0</v>
      </c>
      <c r="AG349" s="139">
        <v>0</v>
      </c>
      <c r="AH349" s="139">
        <v>0</v>
      </c>
      <c r="AI349" s="139">
        <v>0</v>
      </c>
      <c r="AJ349" s="139">
        <v>0</v>
      </c>
      <c r="AK349" s="106">
        <v>0</v>
      </c>
      <c r="AL349" s="139">
        <v>0</v>
      </c>
      <c r="AM349" s="139">
        <v>0</v>
      </c>
      <c r="AN349" s="139">
        <v>0</v>
      </c>
      <c r="AO349" s="139">
        <v>0</v>
      </c>
      <c r="AP349" s="139">
        <v>0</v>
      </c>
      <c r="AQ349" s="139">
        <v>0</v>
      </c>
      <c r="AR349" s="106">
        <v>0</v>
      </c>
      <c r="AS349" s="106">
        <v>0</v>
      </c>
      <c r="AT349" s="139">
        <v>0</v>
      </c>
      <c r="AU349" s="139">
        <v>0</v>
      </c>
    </row>
    <row r="350" spans="1:16374">
      <c r="A350" s="21" t="s">
        <v>368</v>
      </c>
      <c r="B350" s="337" t="s">
        <v>50</v>
      </c>
      <c r="C350" s="63">
        <v>17</v>
      </c>
      <c r="D350" s="63">
        <v>31</v>
      </c>
      <c r="E350" s="63">
        <v>29</v>
      </c>
      <c r="F350" s="63">
        <v>31</v>
      </c>
      <c r="G350" s="64">
        <f t="shared" si="45"/>
        <v>108</v>
      </c>
      <c r="H350" s="63">
        <v>18.823967875267801</v>
      </c>
      <c r="I350" s="63">
        <v>37.888378310280402</v>
      </c>
      <c r="J350" s="77">
        <v>25.943081741695298</v>
      </c>
      <c r="K350" s="77">
        <v>28.493366264699901</v>
      </c>
      <c r="L350" s="64">
        <v>111.148794191943</v>
      </c>
      <c r="M350" s="142">
        <v>22.179658892011599</v>
      </c>
      <c r="N350" s="142">
        <v>49.922331853460598</v>
      </c>
      <c r="O350" s="142">
        <v>34.222908961529001</v>
      </c>
      <c r="P350" s="142">
        <v>35.561471652603799</v>
      </c>
      <c r="Q350" s="64">
        <v>141.88637135960502</v>
      </c>
      <c r="R350" s="142">
        <v>20.762539396586799</v>
      </c>
      <c r="S350" s="142">
        <v>60.307176086880801</v>
      </c>
      <c r="T350" s="142">
        <v>48.783750851862898</v>
      </c>
      <c r="U350" s="142">
        <v>44.079465860689901</v>
      </c>
      <c r="V350" s="64">
        <v>173.93293219602</v>
      </c>
      <c r="W350" s="142">
        <v>17.878280556736801</v>
      </c>
      <c r="X350" s="142">
        <v>43.473327421551197</v>
      </c>
      <c r="Y350" s="142">
        <v>45.884908039299702</v>
      </c>
      <c r="Z350" s="142">
        <v>36.142851982362998</v>
      </c>
      <c r="AA350" s="64">
        <v>143.379367999951</v>
      </c>
      <c r="AB350" s="142">
        <v>33.990670363691997</v>
      </c>
      <c r="AC350" s="142">
        <v>54.084086670863101</v>
      </c>
      <c r="AD350" s="142">
        <v>52.028435010120702</v>
      </c>
      <c r="AE350" s="142">
        <v>52.811389299470292</v>
      </c>
      <c r="AF350" s="64">
        <v>192.914581344146</v>
      </c>
      <c r="AG350" s="142">
        <v>34.068955226064602</v>
      </c>
      <c r="AH350" s="142">
        <v>52.260456015525705</v>
      </c>
      <c r="AI350" s="142">
        <v>57.965783419776606</v>
      </c>
      <c r="AJ350" s="142">
        <v>66.985628411705562</v>
      </c>
      <c r="AK350" s="64">
        <v>211.28082307307193</v>
      </c>
      <c r="AL350" s="142">
        <v>20.4572755737567</v>
      </c>
      <c r="AM350" s="142">
        <v>20.4572755737567</v>
      </c>
      <c r="AN350" s="142">
        <v>77.415770334806993</v>
      </c>
      <c r="AO350" s="142">
        <v>77.415770334806993</v>
      </c>
      <c r="AP350" s="142">
        <v>78.912415461829099</v>
      </c>
      <c r="AQ350" s="142">
        <v>87.771924071574006</v>
      </c>
      <c r="AR350" s="64">
        <v>264.55738544196703</v>
      </c>
      <c r="AS350" s="64">
        <v>264.55738544196703</v>
      </c>
      <c r="AT350" s="142">
        <v>65.128972421013501</v>
      </c>
      <c r="AU350" s="142">
        <v>109.35706660864</v>
      </c>
    </row>
    <row r="351" spans="1:16374">
      <c r="A351" s="21" t="s">
        <v>369</v>
      </c>
      <c r="B351" s="338" t="s">
        <v>52</v>
      </c>
      <c r="C351" s="101">
        <v>-3</v>
      </c>
      <c r="D351" s="101">
        <v>-5</v>
      </c>
      <c r="E351" s="101">
        <v>-4</v>
      </c>
      <c r="F351" s="101">
        <v>-5</v>
      </c>
      <c r="G351" s="106">
        <f t="shared" si="45"/>
        <v>-17</v>
      </c>
      <c r="H351" s="101">
        <v>-3.10426134565575</v>
      </c>
      <c r="I351" s="101">
        <v>-5.9639400121844801</v>
      </c>
      <c r="J351" s="101">
        <v>-4.1718285236955204</v>
      </c>
      <c r="K351" s="101">
        <v>-4.55469831461886</v>
      </c>
      <c r="L351" s="106">
        <v>-17.794728196154601</v>
      </c>
      <c r="M351" s="139">
        <v>-3.6076132971158099</v>
      </c>
      <c r="N351" s="139">
        <v>-7.7690412663242201</v>
      </c>
      <c r="O351" s="139">
        <v>-5.4137269677867801</v>
      </c>
      <c r="P351" s="139">
        <v>-5.5526184687731996</v>
      </c>
      <c r="Q351" s="106">
        <v>-22.343</v>
      </c>
      <c r="R351" s="139">
        <v>-1.51571207412956E-6</v>
      </c>
      <c r="S351" s="139">
        <v>-3.7015500671395399E-6</v>
      </c>
      <c r="T351" s="139">
        <v>-3.1134021393825501E-6</v>
      </c>
      <c r="U351" s="139">
        <v>-2.82553479374286E-6</v>
      </c>
      <c r="V351" s="106">
        <v>-1.1156199074394499E-5</v>
      </c>
      <c r="W351" s="139">
        <v>-1.32912005178633E-6</v>
      </c>
      <c r="X351" s="139">
        <v>-2.8012940595756401E-6</v>
      </c>
      <c r="Y351" s="139">
        <v>-2.9488037122304099E-6</v>
      </c>
      <c r="Z351" s="139">
        <v>-1.0088037665529699E-3</v>
      </c>
      <c r="AA351" s="106">
        <v>-1.0158829843765699E-3</v>
      </c>
      <c r="AB351" s="139">
        <v>-11.290515965120401</v>
      </c>
      <c r="AC351" s="139">
        <v>-17.430451871853645</v>
      </c>
      <c r="AD351" s="139">
        <v>-16.844561535321048</v>
      </c>
      <c r="AE351" s="139">
        <v>-17.052109127309599</v>
      </c>
      <c r="AF351" s="106">
        <v>-62.617638499604595</v>
      </c>
      <c r="AG351" s="139">
        <v>-11.4573087990017</v>
      </c>
      <c r="AH351" s="139">
        <v>-17.005624299755901</v>
      </c>
      <c r="AI351" s="139">
        <v>-18.7452262697945</v>
      </c>
      <c r="AJ351" s="139">
        <v>-21.496892293025279</v>
      </c>
      <c r="AK351" s="106">
        <v>-68.705051661577386</v>
      </c>
      <c r="AL351" s="139">
        <v>-7.2822626646922402</v>
      </c>
      <c r="AM351" s="139">
        <v>-7.2822626646922402</v>
      </c>
      <c r="AN351" s="139">
        <v>-24.654600071979001</v>
      </c>
      <c r="AO351" s="139">
        <v>-24.654600071979061</v>
      </c>
      <c r="AP351" s="139">
        <v>-25.111077002145802</v>
      </c>
      <c r="AQ351" s="139">
        <v>-27.812601684000999</v>
      </c>
      <c r="AR351" s="106">
        <v>-84.860541422818002</v>
      </c>
      <c r="AS351" s="106">
        <v>-84.860541422818002</v>
      </c>
      <c r="AT351" s="139">
        <v>-20.966297699204301</v>
      </c>
      <c r="AU351" s="139">
        <v>-34.455863367102602</v>
      </c>
    </row>
    <row r="352" spans="1:16374">
      <c r="A352" s="21" t="s">
        <v>370</v>
      </c>
      <c r="B352" s="340" t="s">
        <v>54</v>
      </c>
      <c r="C352" s="64">
        <v>14</v>
      </c>
      <c r="D352" s="64">
        <v>26</v>
      </c>
      <c r="E352" s="64">
        <v>25</v>
      </c>
      <c r="F352" s="64">
        <v>26</v>
      </c>
      <c r="G352" s="64">
        <f t="shared" si="45"/>
        <v>91</v>
      </c>
      <c r="H352" s="64">
        <v>15.719706529612001</v>
      </c>
      <c r="I352" s="64">
        <v>31.924438298096</v>
      </c>
      <c r="J352" s="78">
        <v>21.7712532179997</v>
      </c>
      <c r="K352" s="78">
        <v>23.938667950081101</v>
      </c>
      <c r="L352" s="64">
        <v>93.354065995788801</v>
      </c>
      <c r="M352" s="143">
        <v>18.572045594895702</v>
      </c>
      <c r="N352" s="143">
        <v>42.153290587136397</v>
      </c>
      <c r="O352" s="143">
        <v>28.8091819937422</v>
      </c>
      <c r="P352" s="143">
        <v>30.008853183830603</v>
      </c>
      <c r="Q352" s="64">
        <v>119.543371359605</v>
      </c>
      <c r="R352" s="143">
        <v>20.762537880874699</v>
      </c>
      <c r="S352" s="143">
        <v>60.307172385330702</v>
      </c>
      <c r="T352" s="143">
        <v>48.783747738460796</v>
      </c>
      <c r="U352" s="143">
        <v>44.079463035155101</v>
      </c>
      <c r="V352" s="64">
        <v>173.932921039821</v>
      </c>
      <c r="W352" s="143">
        <v>17.878279227616702</v>
      </c>
      <c r="X352" s="143">
        <v>43.473324620257202</v>
      </c>
      <c r="Y352" s="143">
        <v>45.884905090495998</v>
      </c>
      <c r="Z352" s="143">
        <v>36.141843178596396</v>
      </c>
      <c r="AA352" s="64">
        <v>143.378352116966</v>
      </c>
      <c r="AB352" s="143">
        <v>22.700154398571698</v>
      </c>
      <c r="AC352" s="143">
        <v>36.653634799009453</v>
      </c>
      <c r="AD352" s="143">
        <v>35.183873474799647</v>
      </c>
      <c r="AE352" s="143">
        <v>35.7592801721607</v>
      </c>
      <c r="AF352" s="64">
        <v>130.29694284454149</v>
      </c>
      <c r="AG352" s="143">
        <v>22.611646427063</v>
      </c>
      <c r="AH352" s="143">
        <v>35.254831715769598</v>
      </c>
      <c r="AI352" s="143">
        <v>39.220557149982106</v>
      </c>
      <c r="AJ352" s="143">
        <v>45.488736118680279</v>
      </c>
      <c r="AK352" s="64">
        <v>142.57577141149508</v>
      </c>
      <c r="AL352" s="143">
        <v>13.175012909064501</v>
      </c>
      <c r="AM352" s="143">
        <v>13.175012909064501</v>
      </c>
      <c r="AN352" s="143">
        <v>52.761170262828003</v>
      </c>
      <c r="AO352" s="143">
        <v>52.761170262827896</v>
      </c>
      <c r="AP352" s="143">
        <v>53.801338459683301</v>
      </c>
      <c r="AQ352" s="143">
        <v>59.959322387573003</v>
      </c>
      <c r="AR352" s="64">
        <v>179.69684401914901</v>
      </c>
      <c r="AS352" s="64">
        <v>179.69684401914901</v>
      </c>
      <c r="AT352" s="143">
        <v>44.162674721809204</v>
      </c>
      <c r="AU352" s="143">
        <v>74.901203241537104</v>
      </c>
    </row>
    <row r="353" spans="1:16374">
      <c r="A353" s="21"/>
      <c r="B353" s="88"/>
      <c r="C353" s="88"/>
      <c r="D353" s="88"/>
      <c r="E353" s="88"/>
      <c r="F353" s="88"/>
      <c r="G353" s="88"/>
      <c r="H353" s="88"/>
      <c r="I353" s="88"/>
      <c r="J353" s="88"/>
      <c r="K353" s="88"/>
      <c r="L353" s="88"/>
      <c r="M353" s="134"/>
      <c r="N353" s="134"/>
      <c r="O353" s="134"/>
      <c r="P353" s="134"/>
      <c r="Q353" s="88"/>
      <c r="R353" s="134"/>
      <c r="S353" s="134"/>
      <c r="T353" s="134"/>
      <c r="U353" s="134"/>
      <c r="V353" s="88"/>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row>
    <row r="354" spans="1:16374" hidden="1" outlineLevel="1">
      <c r="A354" s="21"/>
      <c r="B354" s="88"/>
      <c r="C354" s="88"/>
      <c r="D354" s="88"/>
      <c r="E354" s="88"/>
      <c r="F354" s="88"/>
      <c r="G354" s="88"/>
      <c r="H354" s="88"/>
      <c r="I354" s="88"/>
      <c r="J354" s="88"/>
      <c r="K354" s="88"/>
      <c r="L354" s="88"/>
      <c r="M354" s="134"/>
      <c r="N354" s="134"/>
      <c r="O354" s="134"/>
      <c r="P354" s="134"/>
      <c r="Q354" s="88"/>
      <c r="R354" s="134"/>
      <c r="S354" s="134"/>
      <c r="T354" s="134"/>
      <c r="U354" s="134"/>
      <c r="V354" s="88"/>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row>
    <row r="355" spans="1:16374" ht="16.5" hidden="1" outlineLevel="1" thickBot="1">
      <c r="A355" s="21"/>
      <c r="B355" s="24" t="s">
        <v>371</v>
      </c>
      <c r="C355" s="90"/>
      <c r="D355" s="90"/>
      <c r="E355" s="90"/>
      <c r="F355" s="90"/>
      <c r="G355" s="90"/>
      <c r="H355" s="90"/>
      <c r="I355" s="90"/>
      <c r="J355" s="90"/>
      <c r="K355" s="90"/>
      <c r="L355" s="90"/>
      <c r="M355" s="136"/>
      <c r="N355" s="136"/>
      <c r="O355" s="136"/>
      <c r="P355" s="136"/>
      <c r="Q355" s="90"/>
      <c r="R355" s="136"/>
      <c r="S355" s="136"/>
      <c r="T355" s="136"/>
      <c r="U355" s="136"/>
      <c r="V355" s="90"/>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row>
    <row r="356" spans="1:16374" hidden="1" outlineLevel="1">
      <c r="A356" s="21"/>
      <c r="B356" s="88"/>
      <c r="C356" s="88"/>
      <c r="D356" s="88"/>
      <c r="E356" s="88"/>
      <c r="F356" s="88"/>
      <c r="G356" s="88"/>
      <c r="H356" s="88"/>
      <c r="I356" s="88"/>
      <c r="J356" s="88"/>
      <c r="K356" s="88"/>
      <c r="L356" s="88"/>
      <c r="M356" s="134"/>
      <c r="N356" s="134"/>
      <c r="O356" s="134"/>
      <c r="P356" s="134"/>
      <c r="Q356" s="88"/>
      <c r="R356" s="134"/>
      <c r="S356" s="134"/>
      <c r="T356" s="134"/>
      <c r="U356" s="134"/>
      <c r="V356" s="88"/>
      <c r="W356" s="134"/>
      <c r="X356" s="134"/>
      <c r="Y356" s="134"/>
      <c r="Z356" s="134"/>
      <c r="AA356" s="134"/>
      <c r="AB356" s="134"/>
      <c r="AC356" s="134"/>
      <c r="AD356" s="134"/>
      <c r="AE356" s="134"/>
      <c r="AF356" s="134"/>
      <c r="AG356" s="134"/>
      <c r="AH356" s="134"/>
      <c r="AI356" s="134"/>
      <c r="AJ356" s="134"/>
      <c r="AK356" s="134"/>
      <c r="AL356" s="134"/>
      <c r="AM356" s="331" t="str">
        <f>+$AM$13</f>
        <v>IFRS 17</v>
      </c>
      <c r="AN356" s="134"/>
      <c r="AO356" s="331" t="str">
        <f>+$AM$13</f>
        <v>IFRS 17</v>
      </c>
      <c r="AP356" s="134"/>
      <c r="AQ356" s="134"/>
      <c r="AR356" s="134"/>
      <c r="AS356" s="331" t="s">
        <v>601</v>
      </c>
      <c r="AT356" s="134"/>
      <c r="AU356" s="134"/>
    </row>
    <row r="357" spans="1:16374" ht="25.5" hidden="1" outlineLevel="1">
      <c r="A357" s="329"/>
      <c r="B357" s="343" t="s">
        <v>24</v>
      </c>
      <c r="C357" s="330" t="str">
        <f t="shared" ref="C357:AU357" si="46">C$14</f>
        <v>Q1-15
Underlying</v>
      </c>
      <c r="D357" s="330" t="str">
        <f t="shared" si="46"/>
        <v>Q2-15
Underlying</v>
      </c>
      <c r="E357" s="330" t="str">
        <f t="shared" si="46"/>
        <v>Q3-15
Underlying</v>
      </c>
      <c r="F357" s="330" t="str">
        <f t="shared" si="46"/>
        <v>Q4-15
Underlying</v>
      </c>
      <c r="G357" s="330" t="e">
        <f t="shared" si="46"/>
        <v>#REF!</v>
      </c>
      <c r="H357" s="330" t="str">
        <f t="shared" si="46"/>
        <v>Q1-16
Underlying</v>
      </c>
      <c r="I357" s="330" t="str">
        <f t="shared" si="46"/>
        <v>Q2-16
Underlying</v>
      </c>
      <c r="J357" s="330" t="str">
        <f t="shared" si="46"/>
        <v>Q3-16
Underlying</v>
      </c>
      <c r="K357" s="330" t="str">
        <f t="shared" si="46"/>
        <v>Q4-16
Underlying</v>
      </c>
      <c r="L357" s="331" t="e">
        <f t="shared" si="46"/>
        <v>#REF!</v>
      </c>
      <c r="M357" s="331" t="s">
        <v>539</v>
      </c>
      <c r="N357" s="331" t="s">
        <v>540</v>
      </c>
      <c r="O357" s="331" t="s">
        <v>541</v>
      </c>
      <c r="P357" s="330" t="s">
        <v>542</v>
      </c>
      <c r="Q357" s="331" t="s">
        <v>543</v>
      </c>
      <c r="R357" s="331" t="s">
        <v>544</v>
      </c>
      <c r="S357" s="331" t="s">
        <v>545</v>
      </c>
      <c r="T357" s="331" t="s">
        <v>546</v>
      </c>
      <c r="U357" s="330" t="s">
        <v>547</v>
      </c>
      <c r="V357" s="331" t="s">
        <v>548</v>
      </c>
      <c r="W357" s="331" t="s">
        <v>549</v>
      </c>
      <c r="X357" s="331" t="s">
        <v>550</v>
      </c>
      <c r="Y357" s="331" t="s">
        <v>551</v>
      </c>
      <c r="Z357" s="331" t="s">
        <v>552</v>
      </c>
      <c r="AA357" s="331" t="s">
        <v>553</v>
      </c>
      <c r="AB357" s="331" t="s">
        <v>554</v>
      </c>
      <c r="AC357" s="331" t="s">
        <v>555</v>
      </c>
      <c r="AD357" s="331" t="s">
        <v>556</v>
      </c>
      <c r="AE357" s="331" t="s">
        <v>557</v>
      </c>
      <c r="AF357" s="331" t="s">
        <v>558</v>
      </c>
      <c r="AG357" s="331" t="s">
        <v>559</v>
      </c>
      <c r="AH357" s="331" t="s">
        <v>560</v>
      </c>
      <c r="AI357" s="331" t="s">
        <v>561</v>
      </c>
      <c r="AJ357" s="331" t="s">
        <v>562</v>
      </c>
      <c r="AK357" s="331" t="s">
        <v>563</v>
      </c>
      <c r="AL357" s="331" t="s">
        <v>564</v>
      </c>
      <c r="AM357" s="331" t="str">
        <f t="shared" si="46"/>
        <v>Q1-22
Underlying</v>
      </c>
      <c r="AN357" s="331" t="s">
        <v>571</v>
      </c>
      <c r="AO357" s="331" t="str">
        <f t="shared" si="46"/>
        <v>Q2-22
Underlying</v>
      </c>
      <c r="AP357" s="331" t="s">
        <v>576</v>
      </c>
      <c r="AQ357" s="331" t="s">
        <v>607</v>
      </c>
      <c r="AR357" s="60" t="s">
        <v>608</v>
      </c>
      <c r="AS357" s="331" t="s">
        <v>614</v>
      </c>
      <c r="AT357" s="331" t="s">
        <v>612</v>
      </c>
      <c r="AU357" s="331" t="str">
        <f t="shared" si="46"/>
        <v>Q2-23
Underlying</v>
      </c>
      <c r="AW357" s="325"/>
      <c r="AX357" s="325"/>
      <c r="AY357" s="325"/>
      <c r="AZ357" s="62"/>
      <c r="BA357" s="325"/>
      <c r="BB357" s="325"/>
      <c r="BC357" s="325"/>
      <c r="BD357" s="325"/>
      <c r="BE357" s="325"/>
      <c r="BF357" s="325"/>
      <c r="BG357" s="325"/>
      <c r="BH357" s="325"/>
      <c r="BI357" s="325"/>
      <c r="BJ357" s="325"/>
      <c r="BK357" s="325"/>
      <c r="BL357" s="325"/>
      <c r="BM357" s="325"/>
      <c r="BN357" s="325"/>
      <c r="BO357" s="325"/>
      <c r="BP357" s="325"/>
      <c r="BQ357" s="325"/>
      <c r="BR357" s="324"/>
      <c r="BS357" s="62"/>
      <c r="BT357" s="62"/>
      <c r="BU357" s="62"/>
      <c r="BV357" s="62"/>
      <c r="BW357" s="62"/>
      <c r="BX357" s="62"/>
      <c r="BY357" s="62"/>
      <c r="BZ357" s="62"/>
      <c r="CA357" s="62"/>
      <c r="CB357" s="62"/>
      <c r="CC357" s="325"/>
      <c r="CD357" s="325"/>
      <c r="CE357" s="325"/>
      <c r="CF357" s="325"/>
      <c r="CG357" s="62"/>
      <c r="CH357" s="325"/>
      <c r="CI357" s="325"/>
      <c r="CJ357" s="325"/>
      <c r="CK357" s="325"/>
      <c r="CL357" s="62"/>
      <c r="CM357" s="325"/>
      <c r="CN357" s="325"/>
      <c r="CO357" s="325"/>
      <c r="CP357" s="325"/>
      <c r="CQ357" s="325"/>
      <c r="CR357" s="325"/>
      <c r="CS357" s="325"/>
      <c r="CT357" s="325"/>
      <c r="CU357" s="325"/>
      <c r="CV357" s="325"/>
      <c r="CW357" s="325"/>
      <c r="CX357" s="325"/>
      <c r="CY357" s="325"/>
      <c r="CZ357" s="325"/>
      <c r="DA357" s="325"/>
      <c r="DB357" s="325"/>
      <c r="DC357" s="325"/>
      <c r="DD357" s="324"/>
      <c r="DE357" s="62"/>
      <c r="DF357" s="62"/>
      <c r="DG357" s="62"/>
      <c r="DH357" s="62"/>
      <c r="DI357" s="62"/>
      <c r="DJ357" s="62"/>
      <c r="DK357" s="62"/>
      <c r="DL357" s="62"/>
      <c r="DM357" s="62"/>
      <c r="DN357" s="62"/>
      <c r="DO357" s="325"/>
      <c r="DP357" s="325"/>
      <c r="DQ357" s="325"/>
      <c r="DR357" s="325"/>
      <c r="DS357" s="62"/>
      <c r="DT357" s="325"/>
      <c r="DU357" s="325"/>
      <c r="DV357" s="325"/>
      <c r="DW357" s="325"/>
      <c r="DX357" s="62"/>
      <c r="DY357" s="325"/>
      <c r="DZ357" s="325"/>
      <c r="EA357" s="325"/>
      <c r="EB357" s="325"/>
      <c r="EC357" s="325"/>
      <c r="ED357" s="325"/>
      <c r="EE357" s="325"/>
      <c r="EF357" s="325"/>
      <c r="EG357" s="325"/>
      <c r="EH357" s="325"/>
      <c r="EI357" s="325"/>
      <c r="EJ357" s="325"/>
      <c r="EK357" s="325"/>
      <c r="EL357" s="325"/>
      <c r="EM357" s="325"/>
      <c r="EN357" s="325"/>
      <c r="EO357" s="325"/>
      <c r="EP357" s="324"/>
      <c r="EQ357" s="62"/>
      <c r="ER357" s="62"/>
      <c r="ES357" s="62"/>
      <c r="ET357" s="62"/>
      <c r="EU357" s="62"/>
      <c r="EV357" s="62"/>
      <c r="EW357" s="62"/>
      <c r="EX357" s="62"/>
      <c r="EY357" s="62"/>
      <c r="EZ357" s="62"/>
      <c r="FA357" s="325"/>
      <c r="FB357" s="325"/>
      <c r="FC357" s="325"/>
      <c r="FD357" s="325"/>
      <c r="FE357" s="62"/>
      <c r="FF357" s="325"/>
      <c r="FG357" s="325"/>
      <c r="FH357" s="325"/>
      <c r="FI357" s="325"/>
      <c r="FJ357" s="62"/>
      <c r="FK357" s="325"/>
      <c r="FL357" s="325"/>
      <c r="FM357" s="325"/>
      <c r="FN357" s="325"/>
      <c r="FO357" s="325"/>
      <c r="FP357" s="325"/>
      <c r="FQ357" s="325"/>
      <c r="FR357" s="325"/>
      <c r="FS357" s="325"/>
      <c r="FT357" s="325"/>
      <c r="FU357" s="325"/>
      <c r="FV357" s="325"/>
      <c r="FW357" s="325"/>
      <c r="FX357" s="325"/>
      <c r="FY357" s="325"/>
      <c r="FZ357" s="325"/>
      <c r="GA357" s="325"/>
      <c r="GB357" s="324"/>
      <c r="GC357" s="62"/>
      <c r="GD357" s="62"/>
      <c r="GE357" s="62"/>
      <c r="GF357" s="62"/>
      <c r="GG357" s="62"/>
      <c r="GH357" s="62"/>
      <c r="GI357" s="62"/>
      <c r="GJ357" s="62"/>
      <c r="GK357" s="62"/>
      <c r="GL357" s="62"/>
      <c r="GM357" s="325"/>
      <c r="GN357" s="325"/>
      <c r="GO357" s="325"/>
      <c r="GP357" s="325"/>
      <c r="GQ357" s="62"/>
      <c r="GR357" s="325"/>
      <c r="GS357" s="325"/>
      <c r="GT357" s="325"/>
      <c r="GU357" s="325"/>
      <c r="GV357" s="62"/>
      <c r="GW357" s="325"/>
      <c r="GX357" s="325"/>
      <c r="GY357" s="325"/>
      <c r="GZ357" s="325"/>
      <c r="HA357" s="325"/>
      <c r="HB357" s="325"/>
      <c r="HC357" s="325"/>
      <c r="HD357" s="325"/>
      <c r="HE357" s="325"/>
      <c r="HF357" s="325"/>
      <c r="HG357" s="325"/>
      <c r="HH357" s="325"/>
      <c r="HI357" s="325"/>
      <c r="HJ357" s="325"/>
      <c r="HK357" s="325"/>
      <c r="HL357" s="325"/>
      <c r="HM357" s="325"/>
      <c r="HN357" s="324"/>
      <c r="HO357" s="62"/>
      <c r="HP357" s="62"/>
      <c r="HQ357" s="62"/>
      <c r="HR357" s="62"/>
      <c r="HS357" s="62"/>
      <c r="HT357" s="62"/>
      <c r="HU357" s="62"/>
      <c r="HV357" s="62"/>
      <c r="HW357" s="62"/>
      <c r="HX357" s="62"/>
      <c r="HY357" s="325"/>
      <c r="HZ357" s="325"/>
      <c r="IA357" s="325"/>
      <c r="IB357" s="325"/>
      <c r="IC357" s="62"/>
      <c r="ID357" s="325"/>
      <c r="IE357" s="325"/>
      <c r="IF357" s="325"/>
      <c r="IG357" s="325"/>
      <c r="IH357" s="62"/>
      <c r="II357" s="325"/>
      <c r="IJ357" s="325"/>
      <c r="IK357" s="325"/>
      <c r="IL357" s="325"/>
      <c r="IM357" s="325"/>
      <c r="IN357" s="325"/>
      <c r="IO357" s="325"/>
      <c r="IP357" s="325"/>
      <c r="IQ357" s="325"/>
      <c r="IR357" s="325"/>
      <c r="IS357" s="325"/>
      <c r="IT357" s="325"/>
      <c r="IU357" s="325"/>
      <c r="IV357" s="325"/>
      <c r="IW357" s="325"/>
      <c r="IX357" s="325"/>
      <c r="IY357" s="325"/>
      <c r="IZ357" s="324"/>
      <c r="JA357" s="62"/>
      <c r="JB357" s="62"/>
      <c r="JC357" s="62"/>
      <c r="JD357" s="62"/>
      <c r="JE357" s="62"/>
      <c r="JF357" s="62"/>
      <c r="JG357" s="62"/>
      <c r="JH357" s="62"/>
      <c r="JI357" s="62"/>
      <c r="JJ357" s="62"/>
      <c r="JK357" s="325"/>
      <c r="JL357" s="325"/>
      <c r="JM357" s="325"/>
      <c r="JN357" s="325"/>
      <c r="JO357" s="62"/>
      <c r="JP357" s="325"/>
      <c r="JQ357" s="325"/>
      <c r="JR357" s="325"/>
      <c r="JS357" s="325"/>
      <c r="JT357" s="62"/>
      <c r="JU357" s="325"/>
      <c r="JV357" s="325"/>
      <c r="JW357" s="325"/>
      <c r="JX357" s="325"/>
      <c r="JY357" s="325"/>
      <c r="JZ357" s="325"/>
      <c r="KA357" s="325"/>
      <c r="KB357" s="325"/>
      <c r="KC357" s="325"/>
      <c r="KD357" s="325"/>
      <c r="KE357" s="325"/>
      <c r="KF357" s="325"/>
      <c r="KG357" s="325"/>
      <c r="KH357" s="325"/>
      <c r="KI357" s="325"/>
      <c r="KJ357" s="325"/>
      <c r="KK357" s="325"/>
      <c r="KL357" s="324"/>
      <c r="KM357" s="62"/>
      <c r="KN357" s="62"/>
      <c r="KO357" s="62"/>
      <c r="KP357" s="62"/>
      <c r="KQ357" s="62"/>
      <c r="KR357" s="62"/>
      <c r="KS357" s="62"/>
      <c r="KT357" s="62"/>
      <c r="KU357" s="62"/>
      <c r="KV357" s="62"/>
      <c r="KW357" s="325"/>
      <c r="KX357" s="325"/>
      <c r="KY357" s="325"/>
      <c r="KZ357" s="325"/>
      <c r="LA357" s="62"/>
      <c r="LB357" s="325"/>
      <c r="LC357" s="325"/>
      <c r="LD357" s="325"/>
      <c r="LE357" s="325"/>
      <c r="LF357" s="62"/>
      <c r="LG357" s="325"/>
      <c r="LH357" s="325"/>
      <c r="LI357" s="325"/>
      <c r="LJ357" s="325"/>
      <c r="LK357" s="325"/>
      <c r="LL357" s="325"/>
      <c r="LM357" s="325"/>
      <c r="LN357" s="325"/>
      <c r="LO357" s="325"/>
      <c r="LP357" s="325"/>
      <c r="LQ357" s="325"/>
      <c r="LR357" s="325"/>
      <c r="LS357" s="325"/>
      <c r="LT357" s="325"/>
      <c r="LU357" s="325"/>
      <c r="LV357" s="325"/>
      <c r="LW357" s="325"/>
      <c r="LX357" s="324"/>
      <c r="LY357" s="62"/>
      <c r="LZ357" s="62"/>
      <c r="MA357" s="62"/>
      <c r="MB357" s="62"/>
      <c r="MC357" s="62"/>
      <c r="MD357" s="62"/>
      <c r="ME357" s="62"/>
      <c r="MF357" s="62"/>
      <c r="MG357" s="62"/>
      <c r="MH357" s="62"/>
      <c r="MI357" s="325"/>
      <c r="MJ357" s="325"/>
      <c r="MK357" s="325"/>
      <c r="ML357" s="325"/>
      <c r="MM357" s="62"/>
      <c r="MN357" s="325"/>
      <c r="MO357" s="325"/>
      <c r="MP357" s="325"/>
      <c r="MQ357" s="325"/>
      <c r="MR357" s="62"/>
      <c r="MS357" s="325"/>
      <c r="MT357" s="325"/>
      <c r="MU357" s="325"/>
      <c r="MV357" s="325"/>
      <c r="MW357" s="325"/>
      <c r="MX357" s="325"/>
      <c r="MY357" s="325"/>
      <c r="MZ357" s="325"/>
      <c r="NA357" s="325"/>
      <c r="NB357" s="325"/>
      <c r="NC357" s="325"/>
      <c r="ND357" s="325"/>
      <c r="NE357" s="325"/>
      <c r="NF357" s="325"/>
      <c r="NG357" s="325"/>
      <c r="NH357" s="325"/>
      <c r="NI357" s="325"/>
      <c r="NJ357" s="324"/>
      <c r="NK357" s="62"/>
      <c r="NL357" s="62"/>
      <c r="NM357" s="62"/>
      <c r="NN357" s="62"/>
      <c r="NO357" s="62"/>
      <c r="NP357" s="62"/>
      <c r="NQ357" s="62"/>
      <c r="NR357" s="62"/>
      <c r="NS357" s="62"/>
      <c r="NT357" s="62"/>
      <c r="NU357" s="325"/>
      <c r="NV357" s="325"/>
      <c r="NW357" s="325"/>
      <c r="NX357" s="325"/>
      <c r="NY357" s="62"/>
      <c r="NZ357" s="325"/>
      <c r="OA357" s="325"/>
      <c r="OB357" s="325"/>
      <c r="OC357" s="325"/>
      <c r="OD357" s="62"/>
      <c r="OE357" s="325"/>
      <c r="OF357" s="325"/>
      <c r="OG357" s="325"/>
      <c r="OH357" s="325"/>
      <c r="OI357" s="325"/>
      <c r="OJ357" s="325"/>
      <c r="OK357" s="325"/>
      <c r="OL357" s="325"/>
      <c r="OM357" s="325"/>
      <c r="ON357" s="325"/>
      <c r="OO357" s="325"/>
      <c r="OP357" s="325"/>
      <c r="OQ357" s="325"/>
      <c r="OR357" s="325"/>
      <c r="OS357" s="325"/>
      <c r="OT357" s="325"/>
      <c r="OU357" s="325"/>
      <c r="OV357" s="324"/>
      <c r="OW357" s="62"/>
      <c r="OX357" s="62"/>
      <c r="OY357" s="62"/>
      <c r="OZ357" s="62"/>
      <c r="PA357" s="62"/>
      <c r="PB357" s="62"/>
      <c r="PC357" s="62"/>
      <c r="PD357" s="62"/>
      <c r="PE357" s="62"/>
      <c r="PF357" s="62"/>
      <c r="PG357" s="325"/>
      <c r="PH357" s="325"/>
      <c r="PI357" s="325"/>
      <c r="PJ357" s="325"/>
      <c r="PK357" s="62"/>
      <c r="PL357" s="325"/>
      <c r="PM357" s="325"/>
      <c r="PN357" s="325"/>
      <c r="PO357" s="325"/>
      <c r="PP357" s="62"/>
      <c r="PQ357" s="325"/>
      <c r="PR357" s="325"/>
      <c r="PS357" s="325"/>
      <c r="PT357" s="325"/>
      <c r="PU357" s="325"/>
      <c r="PV357" s="325"/>
      <c r="PW357" s="325"/>
      <c r="PX357" s="325"/>
      <c r="PY357" s="325"/>
      <c r="PZ357" s="325"/>
      <c r="QA357" s="325"/>
      <c r="QB357" s="325"/>
      <c r="QC357" s="325"/>
      <c r="QD357" s="325"/>
      <c r="QE357" s="325"/>
      <c r="QF357" s="325"/>
      <c r="QG357" s="325"/>
      <c r="QH357" s="324"/>
      <c r="QI357" s="62"/>
      <c r="QJ357" s="62"/>
      <c r="QK357" s="62"/>
      <c r="QL357" s="62"/>
      <c r="QM357" s="62"/>
      <c r="QN357" s="62"/>
      <c r="QO357" s="62"/>
      <c r="QP357" s="62"/>
      <c r="QQ357" s="62"/>
      <c r="QR357" s="62"/>
      <c r="QS357" s="325"/>
      <c r="QT357" s="325"/>
      <c r="QU357" s="325"/>
      <c r="QV357" s="325"/>
      <c r="QW357" s="62"/>
      <c r="QX357" s="325"/>
      <c r="QY357" s="325"/>
      <c r="QZ357" s="325"/>
      <c r="RA357" s="325"/>
      <c r="RB357" s="62"/>
      <c r="RC357" s="325"/>
      <c r="RD357" s="325"/>
      <c r="RE357" s="325"/>
      <c r="RF357" s="325"/>
      <c r="RG357" s="325"/>
      <c r="RH357" s="325"/>
      <c r="RI357" s="325"/>
      <c r="RJ357" s="325"/>
      <c r="RK357" s="325"/>
      <c r="RL357" s="325"/>
      <c r="RM357" s="325"/>
      <c r="RN357" s="325"/>
      <c r="RO357" s="325"/>
      <c r="RP357" s="325"/>
      <c r="RQ357" s="325"/>
      <c r="RR357" s="325"/>
      <c r="RS357" s="325"/>
      <c r="RT357" s="324"/>
      <c r="RU357" s="62"/>
      <c r="RV357" s="62"/>
      <c r="RW357" s="62"/>
      <c r="RX357" s="62"/>
      <c r="RY357" s="62"/>
      <c r="RZ357" s="62"/>
      <c r="SA357" s="62"/>
      <c r="SB357" s="62"/>
      <c r="SC357" s="62"/>
      <c r="SD357" s="62"/>
      <c r="SE357" s="325"/>
      <c r="SF357" s="325"/>
      <c r="SG357" s="325"/>
      <c r="SH357" s="325"/>
      <c r="SI357" s="62"/>
      <c r="SJ357" s="325"/>
      <c r="SK357" s="325"/>
      <c r="SL357" s="325"/>
      <c r="SM357" s="325"/>
      <c r="SN357" s="62"/>
      <c r="SO357" s="325"/>
      <c r="SP357" s="325"/>
      <c r="SQ357" s="325"/>
      <c r="SR357" s="325"/>
      <c r="SS357" s="325"/>
      <c r="ST357" s="325"/>
      <c r="SU357" s="325"/>
      <c r="SV357" s="325"/>
      <c r="SW357" s="325"/>
      <c r="SX357" s="325"/>
      <c r="SY357" s="325"/>
      <c r="SZ357" s="325"/>
      <c r="TA357" s="325"/>
      <c r="TB357" s="325"/>
      <c r="TC357" s="325"/>
      <c r="TD357" s="325"/>
      <c r="TE357" s="325"/>
      <c r="TF357" s="324"/>
      <c r="TG357" s="62"/>
      <c r="TH357" s="62"/>
      <c r="TI357" s="62"/>
      <c r="TJ357" s="62"/>
      <c r="TK357" s="62"/>
      <c r="TL357" s="62"/>
      <c r="TM357" s="62"/>
      <c r="TN357" s="62"/>
      <c r="TO357" s="62"/>
      <c r="TP357" s="62"/>
      <c r="TQ357" s="325"/>
      <c r="TR357" s="325"/>
      <c r="TS357" s="325"/>
      <c r="TT357" s="325"/>
      <c r="TU357" s="62"/>
      <c r="TV357" s="325"/>
      <c r="TW357" s="325"/>
      <c r="TX357" s="325"/>
      <c r="TY357" s="325"/>
      <c r="TZ357" s="62"/>
      <c r="UA357" s="325"/>
      <c r="UB357" s="325"/>
      <c r="UC357" s="325"/>
      <c r="UD357" s="325"/>
      <c r="UE357" s="325"/>
      <c r="UF357" s="325"/>
      <c r="UG357" s="325"/>
      <c r="UH357" s="325"/>
      <c r="UI357" s="325"/>
      <c r="UJ357" s="325"/>
      <c r="UK357" s="325"/>
      <c r="UL357" s="325"/>
      <c r="UM357" s="325"/>
      <c r="UN357" s="325"/>
      <c r="UO357" s="325"/>
      <c r="UP357" s="325"/>
      <c r="UQ357" s="325"/>
      <c r="UR357" s="324"/>
      <c r="US357" s="62"/>
      <c r="UT357" s="62"/>
      <c r="UU357" s="62"/>
      <c r="UV357" s="62"/>
      <c r="UW357" s="62"/>
      <c r="UX357" s="62"/>
      <c r="UY357" s="62"/>
      <c r="UZ357" s="62"/>
      <c r="VA357" s="62"/>
      <c r="VB357" s="62"/>
      <c r="VC357" s="325"/>
      <c r="VD357" s="325"/>
      <c r="VE357" s="325"/>
      <c r="VF357" s="325"/>
      <c r="VG357" s="62"/>
      <c r="VH357" s="325"/>
      <c r="VI357" s="325"/>
      <c r="VJ357" s="325"/>
      <c r="VK357" s="325"/>
      <c r="VL357" s="62"/>
      <c r="VM357" s="325"/>
      <c r="VN357" s="325"/>
      <c r="VO357" s="325"/>
      <c r="VP357" s="325"/>
      <c r="VQ357" s="325"/>
      <c r="VR357" s="325"/>
      <c r="VS357" s="325"/>
      <c r="VT357" s="325"/>
      <c r="VU357" s="325"/>
      <c r="VV357" s="325"/>
      <c r="VW357" s="325"/>
      <c r="VX357" s="325"/>
      <c r="VY357" s="325"/>
      <c r="VZ357" s="325"/>
      <c r="WA357" s="325"/>
      <c r="WB357" s="325"/>
      <c r="WC357" s="325"/>
      <c r="WD357" s="324"/>
      <c r="WE357" s="62"/>
      <c r="WF357" s="62"/>
      <c r="WG357" s="62"/>
      <c r="WH357" s="62"/>
      <c r="WI357" s="62"/>
      <c r="WJ357" s="62"/>
      <c r="WK357" s="62"/>
      <c r="WL357" s="62"/>
      <c r="WM357" s="62"/>
      <c r="WN357" s="62"/>
      <c r="WO357" s="325"/>
      <c r="WP357" s="325"/>
      <c r="WQ357" s="325"/>
      <c r="WR357" s="325"/>
      <c r="WS357" s="62"/>
      <c r="WT357" s="325"/>
      <c r="WU357" s="325"/>
      <c r="WV357" s="325"/>
      <c r="WW357" s="325"/>
      <c r="WX357" s="62"/>
      <c r="WY357" s="325"/>
      <c r="WZ357" s="325"/>
      <c r="XA357" s="325"/>
      <c r="XB357" s="325"/>
      <c r="XC357" s="325"/>
      <c r="XD357" s="325"/>
      <c r="XE357" s="325"/>
      <c r="XF357" s="325"/>
      <c r="XG357" s="325"/>
      <c r="XH357" s="325"/>
      <c r="XI357" s="325"/>
      <c r="XJ357" s="325"/>
      <c r="XK357" s="325"/>
      <c r="XL357" s="325"/>
      <c r="XM357" s="325"/>
      <c r="XN357" s="325"/>
      <c r="XO357" s="325"/>
      <c r="XP357" s="324"/>
      <c r="XQ357" s="62"/>
      <c r="XR357" s="62"/>
      <c r="XS357" s="62"/>
      <c r="XT357" s="62"/>
      <c r="XU357" s="62"/>
      <c r="XV357" s="62"/>
      <c r="XW357" s="62"/>
      <c r="XX357" s="62"/>
      <c r="XY357" s="62"/>
      <c r="XZ357" s="62"/>
      <c r="YA357" s="325"/>
      <c r="YB357" s="325"/>
      <c r="YC357" s="325"/>
      <c r="YD357" s="325"/>
      <c r="YE357" s="62"/>
      <c r="YF357" s="325"/>
      <c r="YG357" s="325"/>
      <c r="YH357" s="325"/>
      <c r="YI357" s="325"/>
      <c r="YJ357" s="62"/>
      <c r="YK357" s="325"/>
      <c r="YL357" s="325"/>
      <c r="YM357" s="325"/>
      <c r="YN357" s="325"/>
      <c r="YO357" s="325"/>
      <c r="YP357" s="325"/>
      <c r="YQ357" s="325"/>
      <c r="YR357" s="325"/>
      <c r="YS357" s="325"/>
      <c r="YT357" s="325"/>
      <c r="YU357" s="325"/>
      <c r="YV357" s="325"/>
      <c r="YW357" s="325"/>
      <c r="YX357" s="325"/>
      <c r="YY357" s="325"/>
      <c r="YZ357" s="325"/>
      <c r="ZA357" s="325"/>
      <c r="ZB357" s="324"/>
      <c r="ZC357" s="62"/>
      <c r="ZD357" s="62"/>
      <c r="ZE357" s="62"/>
      <c r="ZF357" s="62"/>
      <c r="ZG357" s="62"/>
      <c r="ZH357" s="62"/>
      <c r="ZI357" s="62"/>
      <c r="ZJ357" s="62"/>
      <c r="ZK357" s="62"/>
      <c r="ZL357" s="62"/>
      <c r="ZM357" s="325"/>
      <c r="ZN357" s="325"/>
      <c r="ZO357" s="325"/>
      <c r="ZP357" s="325"/>
      <c r="ZQ357" s="62"/>
      <c r="ZR357" s="325"/>
      <c r="ZS357" s="325"/>
      <c r="ZT357" s="325"/>
      <c r="ZU357" s="325"/>
      <c r="ZV357" s="62"/>
      <c r="ZW357" s="325"/>
      <c r="ZX357" s="325"/>
      <c r="ZY357" s="325"/>
      <c r="ZZ357" s="325"/>
      <c r="AAA357" s="325"/>
      <c r="AAB357" s="325"/>
      <c r="AAC357" s="325"/>
      <c r="AAD357" s="325"/>
      <c r="AAE357" s="325"/>
      <c r="AAF357" s="325"/>
      <c r="AAG357" s="325"/>
      <c r="AAH357" s="325"/>
      <c r="AAI357" s="325"/>
      <c r="AAJ357" s="325"/>
      <c r="AAK357" s="325"/>
      <c r="AAL357" s="325"/>
      <c r="AAM357" s="325"/>
      <c r="AAN357" s="324"/>
      <c r="AAO357" s="62"/>
      <c r="AAP357" s="62"/>
      <c r="AAQ357" s="62"/>
      <c r="AAR357" s="62"/>
      <c r="AAS357" s="62"/>
      <c r="AAT357" s="62"/>
      <c r="AAU357" s="62"/>
      <c r="AAV357" s="62"/>
      <c r="AAW357" s="62"/>
      <c r="AAX357" s="62"/>
      <c r="AAY357" s="325"/>
      <c r="AAZ357" s="325"/>
      <c r="ABA357" s="325"/>
      <c r="ABB357" s="325"/>
      <c r="ABC357" s="62"/>
      <c r="ABD357" s="325"/>
      <c r="ABE357" s="325"/>
      <c r="ABF357" s="325"/>
      <c r="ABG357" s="325"/>
      <c r="ABH357" s="62"/>
      <c r="ABI357" s="325"/>
      <c r="ABJ357" s="325"/>
      <c r="ABK357" s="325"/>
      <c r="ABL357" s="325"/>
      <c r="ABM357" s="325"/>
      <c r="ABN357" s="325"/>
      <c r="ABO357" s="325"/>
      <c r="ABP357" s="325"/>
      <c r="ABQ357" s="325"/>
      <c r="ABR357" s="325"/>
      <c r="ABS357" s="325"/>
      <c r="ABT357" s="325"/>
      <c r="ABU357" s="325"/>
      <c r="ABV357" s="325"/>
      <c r="ABW357" s="325"/>
      <c r="ABX357" s="325"/>
      <c r="ABY357" s="325"/>
      <c r="ABZ357" s="324"/>
      <c r="ACA357" s="62"/>
      <c r="ACB357" s="62"/>
      <c r="ACC357" s="62"/>
      <c r="ACD357" s="62"/>
      <c r="ACE357" s="62"/>
      <c r="ACF357" s="62"/>
      <c r="ACG357" s="62"/>
      <c r="ACH357" s="62"/>
      <c r="ACI357" s="62"/>
      <c r="ACJ357" s="62"/>
      <c r="ACK357" s="325"/>
      <c r="ACL357" s="325"/>
      <c r="ACM357" s="325"/>
      <c r="ACN357" s="325"/>
      <c r="ACO357" s="62"/>
      <c r="ACP357" s="325"/>
      <c r="ACQ357" s="325"/>
      <c r="ACR357" s="325"/>
      <c r="ACS357" s="325"/>
      <c r="ACT357" s="62"/>
      <c r="ACU357" s="325"/>
      <c r="ACV357" s="325"/>
      <c r="ACW357" s="325"/>
      <c r="ACX357" s="325"/>
      <c r="ACY357" s="325"/>
      <c r="ACZ357" s="325"/>
      <c r="ADA357" s="325"/>
      <c r="ADB357" s="325"/>
      <c r="ADC357" s="325"/>
      <c r="ADD357" s="325"/>
      <c r="ADE357" s="325"/>
      <c r="ADF357" s="325"/>
      <c r="ADG357" s="325"/>
      <c r="ADH357" s="325"/>
      <c r="ADI357" s="325"/>
      <c r="ADJ357" s="325"/>
      <c r="ADK357" s="325"/>
      <c r="ADL357" s="324"/>
      <c r="ADM357" s="62"/>
      <c r="ADN357" s="62"/>
      <c r="ADO357" s="62"/>
      <c r="ADP357" s="62"/>
      <c r="ADQ357" s="62"/>
      <c r="ADR357" s="62"/>
      <c r="ADS357" s="62"/>
      <c r="ADT357" s="62"/>
      <c r="ADU357" s="62"/>
      <c r="ADV357" s="62"/>
      <c r="ADW357" s="325"/>
      <c r="ADX357" s="325"/>
      <c r="ADY357" s="325"/>
      <c r="ADZ357" s="325"/>
      <c r="AEA357" s="62"/>
      <c r="AEB357" s="325"/>
      <c r="AEC357" s="325"/>
      <c r="AED357" s="325"/>
      <c r="AEE357" s="325"/>
      <c r="AEF357" s="62"/>
      <c r="AEG357" s="325"/>
      <c r="AEH357" s="325"/>
      <c r="AEI357" s="325"/>
      <c r="AEJ357" s="325"/>
      <c r="AEK357" s="325"/>
      <c r="AEL357" s="325"/>
      <c r="AEM357" s="325"/>
      <c r="AEN357" s="325"/>
      <c r="AEO357" s="325"/>
      <c r="AEP357" s="325"/>
      <c r="AEQ357" s="325"/>
      <c r="AER357" s="325"/>
      <c r="AES357" s="325"/>
      <c r="AET357" s="325"/>
      <c r="AEU357" s="325"/>
      <c r="AEV357" s="325"/>
      <c r="AEW357" s="325"/>
      <c r="AEX357" s="324"/>
      <c r="AEY357" s="62"/>
      <c r="AEZ357" s="62"/>
      <c r="AFA357" s="62"/>
      <c r="AFB357" s="62"/>
      <c r="AFC357" s="62"/>
      <c r="AFD357" s="62"/>
      <c r="AFE357" s="62"/>
      <c r="AFF357" s="62"/>
      <c r="AFG357" s="62"/>
      <c r="AFH357" s="62"/>
      <c r="AFI357" s="325"/>
      <c r="AFJ357" s="325"/>
      <c r="AFK357" s="325"/>
      <c r="AFL357" s="325"/>
      <c r="AFM357" s="62"/>
      <c r="AFN357" s="325"/>
      <c r="AFO357" s="325"/>
      <c r="AFP357" s="325"/>
      <c r="AFQ357" s="325"/>
      <c r="AFR357" s="62"/>
      <c r="AFS357" s="325"/>
      <c r="AFT357" s="325"/>
      <c r="AFU357" s="325"/>
      <c r="AFV357" s="325"/>
      <c r="AFW357" s="325"/>
      <c r="AFX357" s="325"/>
      <c r="AFY357" s="325"/>
      <c r="AFZ357" s="325"/>
      <c r="AGA357" s="325"/>
      <c r="AGB357" s="325"/>
      <c r="AGC357" s="325"/>
      <c r="AGD357" s="325"/>
      <c r="AGE357" s="325"/>
      <c r="AGF357" s="325"/>
      <c r="AGG357" s="325"/>
      <c r="AGH357" s="325"/>
      <c r="AGI357" s="325"/>
      <c r="AGJ357" s="324"/>
      <c r="AGK357" s="62"/>
      <c r="AGL357" s="62"/>
      <c r="AGM357" s="62"/>
      <c r="AGN357" s="62"/>
      <c r="AGO357" s="62"/>
      <c r="AGP357" s="62"/>
      <c r="AGQ357" s="62"/>
      <c r="AGR357" s="62"/>
      <c r="AGS357" s="62"/>
      <c r="AGT357" s="62"/>
      <c r="AGU357" s="325"/>
      <c r="AGV357" s="325"/>
      <c r="AGW357" s="325"/>
      <c r="AGX357" s="325"/>
      <c r="AGY357" s="62"/>
      <c r="AGZ357" s="325"/>
      <c r="AHA357" s="325"/>
      <c r="AHB357" s="325"/>
      <c r="AHC357" s="325"/>
      <c r="AHD357" s="62"/>
      <c r="AHE357" s="325"/>
      <c r="AHF357" s="325"/>
      <c r="AHG357" s="325"/>
      <c r="AHH357" s="325"/>
      <c r="AHI357" s="325"/>
      <c r="AHJ357" s="325"/>
      <c r="AHK357" s="325"/>
      <c r="AHL357" s="325"/>
      <c r="AHM357" s="325"/>
      <c r="AHN357" s="325"/>
      <c r="AHO357" s="325"/>
      <c r="AHP357" s="325"/>
      <c r="AHQ357" s="325"/>
      <c r="AHR357" s="325"/>
      <c r="AHS357" s="325"/>
      <c r="AHT357" s="325"/>
      <c r="AHU357" s="325"/>
      <c r="AHV357" s="324"/>
      <c r="AHW357" s="62"/>
      <c r="AHX357" s="62"/>
      <c r="AHY357" s="62"/>
      <c r="AHZ357" s="62"/>
      <c r="AIA357" s="62"/>
      <c r="AIB357" s="62"/>
      <c r="AIC357" s="62"/>
      <c r="AID357" s="62"/>
      <c r="AIE357" s="62"/>
      <c r="AIF357" s="62"/>
      <c r="AIG357" s="325"/>
      <c r="AIH357" s="325"/>
      <c r="AII357" s="325"/>
      <c r="AIJ357" s="325"/>
      <c r="AIK357" s="62"/>
      <c r="AIL357" s="325"/>
      <c r="AIM357" s="325"/>
      <c r="AIN357" s="325"/>
      <c r="AIO357" s="325"/>
      <c r="AIP357" s="62"/>
      <c r="AIQ357" s="325"/>
      <c r="AIR357" s="325"/>
      <c r="AIS357" s="325"/>
      <c r="AIT357" s="325"/>
      <c r="AIU357" s="325"/>
      <c r="AIV357" s="325"/>
      <c r="AIW357" s="325"/>
      <c r="AIX357" s="325"/>
      <c r="AIY357" s="325"/>
      <c r="AIZ357" s="325"/>
      <c r="AJA357" s="325"/>
      <c r="AJB357" s="325"/>
      <c r="AJC357" s="325"/>
      <c r="AJD357" s="325"/>
      <c r="AJE357" s="325"/>
      <c r="AJF357" s="325"/>
      <c r="AJG357" s="325"/>
      <c r="AJH357" s="324"/>
      <c r="AJI357" s="62"/>
      <c r="AJJ357" s="62"/>
      <c r="AJK357" s="62"/>
      <c r="AJL357" s="62"/>
      <c r="AJM357" s="62"/>
      <c r="AJN357" s="62"/>
      <c r="AJO357" s="62"/>
      <c r="AJP357" s="62"/>
      <c r="AJQ357" s="62"/>
      <c r="AJR357" s="62"/>
      <c r="AJS357" s="325"/>
      <c r="AJT357" s="325"/>
      <c r="AJU357" s="325"/>
      <c r="AJV357" s="325"/>
      <c r="AJW357" s="62"/>
      <c r="AJX357" s="325"/>
      <c r="AJY357" s="325"/>
      <c r="AJZ357" s="325"/>
      <c r="AKA357" s="325"/>
      <c r="AKB357" s="62"/>
      <c r="AKC357" s="325"/>
      <c r="AKD357" s="325"/>
      <c r="AKE357" s="325"/>
      <c r="AKF357" s="325"/>
      <c r="AKG357" s="325"/>
      <c r="AKH357" s="325"/>
      <c r="AKI357" s="325"/>
      <c r="AKJ357" s="325"/>
      <c r="AKK357" s="325"/>
      <c r="AKL357" s="325"/>
      <c r="AKM357" s="325"/>
      <c r="AKN357" s="325"/>
      <c r="AKO357" s="325"/>
      <c r="AKP357" s="325"/>
      <c r="AKQ357" s="325"/>
      <c r="AKR357" s="325"/>
      <c r="AKS357" s="325"/>
      <c r="AKT357" s="324"/>
      <c r="AKU357" s="62"/>
      <c r="AKV357" s="62"/>
      <c r="AKW357" s="62"/>
      <c r="AKX357" s="62"/>
      <c r="AKY357" s="62"/>
      <c r="AKZ357" s="62"/>
      <c r="ALA357" s="62"/>
      <c r="ALB357" s="62"/>
      <c r="ALC357" s="62"/>
      <c r="ALD357" s="62"/>
      <c r="ALE357" s="325"/>
      <c r="ALF357" s="325"/>
      <c r="ALG357" s="325"/>
      <c r="ALH357" s="325"/>
      <c r="ALI357" s="62"/>
      <c r="ALJ357" s="325"/>
      <c r="ALK357" s="325"/>
      <c r="ALL357" s="325"/>
      <c r="ALM357" s="325"/>
      <c r="ALN357" s="62"/>
      <c r="ALO357" s="325"/>
      <c r="ALP357" s="325"/>
      <c r="ALQ357" s="325"/>
      <c r="ALR357" s="325"/>
      <c r="ALS357" s="325"/>
      <c r="ALT357" s="325"/>
      <c r="ALU357" s="325"/>
      <c r="ALV357" s="325"/>
      <c r="ALW357" s="325"/>
      <c r="ALX357" s="325"/>
      <c r="ALY357" s="325"/>
      <c r="ALZ357" s="325"/>
      <c r="AMA357" s="325"/>
      <c r="AMB357" s="325"/>
      <c r="AMC357" s="325"/>
      <c r="AMD357" s="325"/>
      <c r="AME357" s="325"/>
      <c r="AMF357" s="324"/>
      <c r="AMG357" s="62"/>
      <c r="AMH357" s="62"/>
      <c r="AMI357" s="62"/>
      <c r="AMJ357" s="62"/>
      <c r="AMK357" s="62"/>
      <c r="AML357" s="62"/>
      <c r="AMM357" s="62"/>
      <c r="AMN357" s="62"/>
      <c r="AMO357" s="62"/>
      <c r="AMP357" s="62"/>
      <c r="AMQ357" s="325"/>
      <c r="AMR357" s="325"/>
      <c r="AMS357" s="325"/>
      <c r="AMT357" s="325"/>
      <c r="AMU357" s="62"/>
      <c r="AMV357" s="325"/>
      <c r="AMW357" s="325"/>
      <c r="AMX357" s="325"/>
      <c r="AMY357" s="325"/>
      <c r="AMZ357" s="62"/>
      <c r="ANA357" s="325"/>
      <c r="ANB357" s="325"/>
      <c r="ANC357" s="325"/>
      <c r="AND357" s="325"/>
      <c r="ANE357" s="325"/>
      <c r="ANF357" s="325"/>
      <c r="ANG357" s="325"/>
      <c r="ANH357" s="325"/>
      <c r="ANI357" s="325"/>
      <c r="ANJ357" s="325"/>
      <c r="ANK357" s="325"/>
      <c r="ANL357" s="325"/>
      <c r="ANM357" s="325"/>
      <c r="ANN357" s="325"/>
      <c r="ANO357" s="325"/>
      <c r="ANP357" s="325"/>
      <c r="ANQ357" s="325"/>
      <c r="ANR357" s="324"/>
      <c r="ANS357" s="62"/>
      <c r="ANT357" s="62"/>
      <c r="ANU357" s="62"/>
      <c r="ANV357" s="62"/>
      <c r="ANW357" s="62"/>
      <c r="ANX357" s="62"/>
      <c r="ANY357" s="62"/>
      <c r="ANZ357" s="62"/>
      <c r="AOA357" s="62"/>
      <c r="AOB357" s="62"/>
      <c r="AOC357" s="325"/>
      <c r="AOD357" s="325"/>
      <c r="AOE357" s="325"/>
      <c r="AOF357" s="325"/>
      <c r="AOG357" s="62"/>
      <c r="AOH357" s="325"/>
      <c r="AOI357" s="325"/>
      <c r="AOJ357" s="325"/>
      <c r="AOK357" s="325"/>
      <c r="AOL357" s="62"/>
      <c r="AOM357" s="325"/>
      <c r="AON357" s="325"/>
      <c r="AOO357" s="325"/>
      <c r="AOP357" s="325"/>
      <c r="AOQ357" s="325"/>
      <c r="AOR357" s="325"/>
      <c r="AOS357" s="325"/>
      <c r="AOT357" s="325"/>
      <c r="AOU357" s="325"/>
      <c r="AOV357" s="325"/>
      <c r="AOW357" s="325"/>
      <c r="AOX357" s="325"/>
      <c r="AOY357" s="325"/>
      <c r="AOZ357" s="325"/>
      <c r="APA357" s="325"/>
      <c r="APB357" s="325"/>
      <c r="APC357" s="325"/>
      <c r="APD357" s="324"/>
      <c r="APE357" s="62"/>
      <c r="APF357" s="62"/>
      <c r="APG357" s="62"/>
      <c r="APH357" s="62"/>
      <c r="API357" s="62"/>
      <c r="APJ357" s="62"/>
      <c r="APK357" s="62"/>
      <c r="APL357" s="62"/>
      <c r="APM357" s="62"/>
      <c r="APN357" s="62"/>
      <c r="APO357" s="325"/>
      <c r="APP357" s="325"/>
      <c r="APQ357" s="325"/>
      <c r="APR357" s="325"/>
      <c r="APS357" s="62"/>
      <c r="APT357" s="325"/>
      <c r="APU357" s="325"/>
      <c r="APV357" s="325"/>
      <c r="APW357" s="325"/>
      <c r="APX357" s="62"/>
      <c r="APY357" s="325"/>
      <c r="APZ357" s="325"/>
      <c r="AQA357" s="325"/>
      <c r="AQB357" s="325"/>
      <c r="AQC357" s="325"/>
      <c r="AQD357" s="325"/>
      <c r="AQE357" s="325"/>
      <c r="AQF357" s="325"/>
      <c r="AQG357" s="325"/>
      <c r="AQH357" s="325"/>
      <c r="AQI357" s="325"/>
      <c r="AQJ357" s="325"/>
      <c r="AQK357" s="325"/>
      <c r="AQL357" s="325"/>
      <c r="AQM357" s="325"/>
      <c r="AQN357" s="325"/>
      <c r="AQO357" s="325"/>
      <c r="AQP357" s="324"/>
      <c r="AQQ357" s="62"/>
      <c r="AQR357" s="62"/>
      <c r="AQS357" s="62"/>
      <c r="AQT357" s="62"/>
      <c r="AQU357" s="62"/>
      <c r="AQV357" s="62"/>
      <c r="AQW357" s="62"/>
      <c r="AQX357" s="62"/>
      <c r="AQY357" s="62"/>
      <c r="AQZ357" s="62"/>
      <c r="ARA357" s="325"/>
      <c r="ARB357" s="325"/>
      <c r="ARC357" s="325"/>
      <c r="ARD357" s="325"/>
      <c r="ARE357" s="62"/>
      <c r="ARF357" s="325"/>
      <c r="ARG357" s="325"/>
      <c r="ARH357" s="325"/>
      <c r="ARI357" s="325"/>
      <c r="ARJ357" s="62"/>
      <c r="ARK357" s="325"/>
      <c r="ARL357" s="325"/>
      <c r="ARM357" s="325"/>
      <c r="ARN357" s="325"/>
      <c r="ARO357" s="325"/>
      <c r="ARP357" s="325"/>
      <c r="ARQ357" s="325"/>
      <c r="ARR357" s="325"/>
      <c r="ARS357" s="325"/>
      <c r="ART357" s="325"/>
      <c r="ARU357" s="325"/>
      <c r="ARV357" s="325"/>
      <c r="ARW357" s="325"/>
      <c r="ARX357" s="325"/>
      <c r="ARY357" s="325"/>
      <c r="ARZ357" s="325"/>
      <c r="ASA357" s="325"/>
      <c r="ASB357" s="324"/>
      <c r="ASC357" s="62"/>
      <c r="ASD357" s="62"/>
      <c r="ASE357" s="62"/>
      <c r="ASF357" s="62"/>
      <c r="ASG357" s="62"/>
      <c r="ASH357" s="62"/>
      <c r="ASI357" s="62"/>
      <c r="ASJ357" s="62"/>
      <c r="ASK357" s="62"/>
      <c r="ASL357" s="62"/>
      <c r="ASM357" s="325"/>
      <c r="ASN357" s="325"/>
      <c r="ASO357" s="325"/>
      <c r="ASP357" s="325"/>
      <c r="ASQ357" s="62"/>
      <c r="ASR357" s="325"/>
      <c r="ASS357" s="325"/>
      <c r="AST357" s="325"/>
      <c r="ASU357" s="325"/>
      <c r="ASV357" s="62"/>
      <c r="ASW357" s="325"/>
      <c r="ASX357" s="325"/>
      <c r="ASY357" s="325"/>
      <c r="ASZ357" s="325"/>
      <c r="ATA357" s="325"/>
      <c r="ATB357" s="325"/>
      <c r="ATC357" s="325"/>
      <c r="ATD357" s="325"/>
      <c r="ATE357" s="325"/>
      <c r="ATF357" s="325"/>
      <c r="ATG357" s="325"/>
      <c r="ATH357" s="325"/>
      <c r="ATI357" s="325"/>
      <c r="ATJ357" s="325"/>
      <c r="ATK357" s="325"/>
      <c r="ATL357" s="325"/>
      <c r="ATM357" s="325"/>
      <c r="ATN357" s="324"/>
      <c r="ATO357" s="62"/>
      <c r="ATP357" s="62"/>
      <c r="ATQ357" s="62"/>
      <c r="ATR357" s="62"/>
      <c r="ATS357" s="62"/>
      <c r="ATT357" s="62"/>
      <c r="ATU357" s="62"/>
      <c r="ATV357" s="62"/>
      <c r="ATW357" s="62"/>
      <c r="ATX357" s="62"/>
      <c r="ATY357" s="325"/>
      <c r="ATZ357" s="325"/>
      <c r="AUA357" s="325"/>
      <c r="AUB357" s="325"/>
      <c r="AUC357" s="62"/>
      <c r="AUD357" s="325"/>
      <c r="AUE357" s="325"/>
      <c r="AUF357" s="325"/>
      <c r="AUG357" s="325"/>
      <c r="AUH357" s="62"/>
      <c r="AUI357" s="325"/>
      <c r="AUJ357" s="325"/>
      <c r="AUK357" s="325"/>
      <c r="AUL357" s="325"/>
      <c r="AUM357" s="325"/>
      <c r="AUN357" s="325"/>
      <c r="AUO357" s="325"/>
      <c r="AUP357" s="325"/>
      <c r="AUQ357" s="325"/>
      <c r="AUR357" s="325"/>
      <c r="AUS357" s="325"/>
      <c r="AUT357" s="325"/>
      <c r="AUU357" s="325"/>
      <c r="AUV357" s="325"/>
      <c r="AUW357" s="325"/>
      <c r="AUX357" s="325"/>
      <c r="AUY357" s="325"/>
      <c r="AUZ357" s="324"/>
      <c r="AVA357" s="62"/>
      <c r="AVB357" s="62"/>
      <c r="AVC357" s="62"/>
      <c r="AVD357" s="62"/>
      <c r="AVE357" s="62"/>
      <c r="AVF357" s="62"/>
      <c r="AVG357" s="62"/>
      <c r="AVH357" s="62"/>
      <c r="AVI357" s="62"/>
      <c r="AVJ357" s="62"/>
      <c r="AVK357" s="325"/>
      <c r="AVL357" s="325"/>
      <c r="AVM357" s="325"/>
      <c r="AVN357" s="325"/>
      <c r="AVO357" s="62"/>
      <c r="AVP357" s="325"/>
      <c r="AVQ357" s="325"/>
      <c r="AVR357" s="325"/>
      <c r="AVS357" s="325"/>
      <c r="AVT357" s="62"/>
      <c r="AVU357" s="325"/>
      <c r="AVV357" s="325"/>
      <c r="AVW357" s="325"/>
      <c r="AVX357" s="325"/>
      <c r="AVY357" s="325"/>
      <c r="AVZ357" s="325"/>
      <c r="AWA357" s="325"/>
      <c r="AWB357" s="325"/>
      <c r="AWC357" s="325"/>
      <c r="AWD357" s="325"/>
      <c r="AWE357" s="325"/>
      <c r="AWF357" s="325"/>
      <c r="AWG357" s="325"/>
      <c r="AWH357" s="325"/>
      <c r="AWI357" s="325"/>
      <c r="AWJ357" s="325"/>
      <c r="AWK357" s="325"/>
      <c r="AWL357" s="324"/>
      <c r="AWM357" s="62"/>
      <c r="AWN357" s="62"/>
      <c r="AWO357" s="62"/>
      <c r="AWP357" s="62"/>
      <c r="AWQ357" s="62"/>
      <c r="AWR357" s="62"/>
      <c r="AWS357" s="62"/>
      <c r="AWT357" s="62"/>
      <c r="AWU357" s="62"/>
      <c r="AWV357" s="62"/>
      <c r="AWW357" s="325"/>
      <c r="AWX357" s="325"/>
      <c r="AWY357" s="325"/>
      <c r="AWZ357" s="325"/>
      <c r="AXA357" s="62"/>
      <c r="AXB357" s="325"/>
      <c r="AXC357" s="325"/>
      <c r="AXD357" s="325"/>
      <c r="AXE357" s="325"/>
      <c r="AXF357" s="62"/>
      <c r="AXG357" s="325"/>
      <c r="AXH357" s="325"/>
      <c r="AXI357" s="325"/>
      <c r="AXJ357" s="325"/>
      <c r="AXK357" s="325"/>
      <c r="AXL357" s="325"/>
      <c r="AXM357" s="325"/>
      <c r="AXN357" s="325"/>
      <c r="AXO357" s="325"/>
      <c r="AXP357" s="325"/>
      <c r="AXQ357" s="325"/>
      <c r="AXR357" s="325"/>
      <c r="AXS357" s="325"/>
      <c r="AXT357" s="325"/>
      <c r="AXU357" s="325"/>
      <c r="AXV357" s="325"/>
      <c r="AXW357" s="325"/>
      <c r="AXX357" s="324"/>
      <c r="AXY357" s="62"/>
      <c r="AXZ357" s="62"/>
      <c r="AYA357" s="62"/>
      <c r="AYB357" s="62"/>
      <c r="AYC357" s="62"/>
      <c r="AYD357" s="62"/>
      <c r="AYE357" s="62"/>
      <c r="AYF357" s="62"/>
      <c r="AYG357" s="62"/>
      <c r="AYH357" s="62"/>
      <c r="AYI357" s="325"/>
      <c r="AYJ357" s="325"/>
      <c r="AYK357" s="325"/>
      <c r="AYL357" s="325"/>
      <c r="AYM357" s="62"/>
      <c r="AYN357" s="325"/>
      <c r="AYO357" s="325"/>
      <c r="AYP357" s="325"/>
      <c r="AYQ357" s="325"/>
      <c r="AYR357" s="62"/>
      <c r="AYS357" s="325"/>
      <c r="AYT357" s="325"/>
      <c r="AYU357" s="325"/>
      <c r="AYV357" s="325"/>
      <c r="AYW357" s="325"/>
      <c r="AYX357" s="325"/>
      <c r="AYY357" s="325"/>
      <c r="AYZ357" s="325"/>
      <c r="AZA357" s="325"/>
      <c r="AZB357" s="325"/>
      <c r="AZC357" s="325"/>
      <c r="AZD357" s="325"/>
      <c r="AZE357" s="325"/>
      <c r="AZF357" s="325"/>
      <c r="AZG357" s="325"/>
      <c r="AZH357" s="325"/>
      <c r="AZI357" s="325"/>
      <c r="AZJ357" s="324"/>
      <c r="AZK357" s="62"/>
      <c r="AZL357" s="62"/>
      <c r="AZM357" s="62"/>
      <c r="AZN357" s="62"/>
      <c r="AZO357" s="62"/>
      <c r="AZP357" s="62"/>
      <c r="AZQ357" s="62"/>
      <c r="AZR357" s="62"/>
      <c r="AZS357" s="62"/>
      <c r="AZT357" s="62"/>
      <c r="AZU357" s="325"/>
      <c r="AZV357" s="325"/>
      <c r="AZW357" s="325"/>
      <c r="AZX357" s="325"/>
      <c r="AZY357" s="62"/>
      <c r="AZZ357" s="325"/>
      <c r="BAA357" s="325"/>
      <c r="BAB357" s="325"/>
      <c r="BAC357" s="325"/>
      <c r="BAD357" s="62"/>
      <c r="BAE357" s="325"/>
      <c r="BAF357" s="325"/>
      <c r="BAG357" s="325"/>
      <c r="BAH357" s="325"/>
      <c r="BAI357" s="325"/>
      <c r="BAJ357" s="325"/>
      <c r="BAK357" s="325"/>
      <c r="BAL357" s="325"/>
      <c r="BAM357" s="325"/>
      <c r="BAN357" s="325"/>
      <c r="BAO357" s="325"/>
      <c r="BAP357" s="325"/>
      <c r="BAQ357" s="325"/>
      <c r="BAR357" s="325"/>
      <c r="BAS357" s="325"/>
      <c r="BAT357" s="325"/>
      <c r="BAU357" s="325"/>
      <c r="BAV357" s="324"/>
      <c r="BAW357" s="62"/>
      <c r="BAX357" s="62"/>
      <c r="BAY357" s="62"/>
      <c r="BAZ357" s="62"/>
      <c r="BBA357" s="62"/>
      <c r="BBB357" s="62"/>
      <c r="BBC357" s="62"/>
      <c r="BBD357" s="62"/>
      <c r="BBE357" s="62"/>
      <c r="BBF357" s="62"/>
      <c r="BBG357" s="325"/>
      <c r="BBH357" s="325"/>
      <c r="BBI357" s="325"/>
      <c r="BBJ357" s="325"/>
      <c r="BBK357" s="62"/>
      <c r="BBL357" s="325"/>
      <c r="BBM357" s="325"/>
      <c r="BBN357" s="325"/>
      <c r="BBO357" s="325"/>
      <c r="BBP357" s="62"/>
      <c r="BBQ357" s="325"/>
      <c r="BBR357" s="325"/>
      <c r="BBS357" s="325"/>
      <c r="BBT357" s="325"/>
      <c r="BBU357" s="325"/>
      <c r="BBV357" s="325"/>
      <c r="BBW357" s="325"/>
      <c r="BBX357" s="325"/>
      <c r="BBY357" s="325"/>
      <c r="BBZ357" s="325"/>
      <c r="BCA357" s="325"/>
      <c r="BCB357" s="325"/>
      <c r="BCC357" s="325"/>
      <c r="BCD357" s="325"/>
      <c r="BCE357" s="325"/>
      <c r="BCF357" s="325"/>
      <c r="BCG357" s="325"/>
      <c r="BCH357" s="324"/>
      <c r="BCI357" s="62"/>
      <c r="BCJ357" s="62"/>
      <c r="BCK357" s="62"/>
      <c r="BCL357" s="62"/>
      <c r="BCM357" s="62"/>
      <c r="BCN357" s="62"/>
      <c r="BCO357" s="62"/>
      <c r="BCP357" s="62"/>
      <c r="BCQ357" s="62"/>
      <c r="BCR357" s="62"/>
      <c r="BCS357" s="325"/>
      <c r="BCT357" s="325"/>
      <c r="BCU357" s="325"/>
      <c r="BCV357" s="325"/>
      <c r="BCW357" s="62"/>
      <c r="BCX357" s="325"/>
      <c r="BCY357" s="325"/>
      <c r="BCZ357" s="325"/>
      <c r="BDA357" s="325"/>
      <c r="BDB357" s="62"/>
      <c r="BDC357" s="325"/>
      <c r="BDD357" s="325"/>
      <c r="BDE357" s="325"/>
      <c r="BDF357" s="325"/>
      <c r="BDG357" s="325"/>
      <c r="BDH357" s="325"/>
      <c r="BDI357" s="325"/>
      <c r="BDJ357" s="325"/>
      <c r="BDK357" s="325"/>
      <c r="BDL357" s="325"/>
      <c r="BDM357" s="325"/>
      <c r="BDN357" s="325"/>
      <c r="BDO357" s="325"/>
      <c r="BDP357" s="325"/>
      <c r="BDQ357" s="325"/>
      <c r="BDR357" s="325"/>
      <c r="BDS357" s="325"/>
      <c r="BDT357" s="324"/>
      <c r="BDU357" s="62"/>
      <c r="BDV357" s="62"/>
      <c r="BDW357" s="62"/>
      <c r="BDX357" s="62"/>
      <c r="BDY357" s="62"/>
      <c r="BDZ357" s="62"/>
      <c r="BEA357" s="62"/>
      <c r="BEB357" s="62"/>
      <c r="BEC357" s="62"/>
      <c r="BED357" s="62"/>
      <c r="BEE357" s="325"/>
      <c r="BEF357" s="325"/>
      <c r="BEG357" s="325"/>
      <c r="BEH357" s="325"/>
      <c r="BEI357" s="62"/>
      <c r="BEJ357" s="325"/>
      <c r="BEK357" s="325"/>
      <c r="BEL357" s="325"/>
      <c r="BEM357" s="325"/>
      <c r="BEN357" s="62"/>
      <c r="BEO357" s="325"/>
      <c r="BEP357" s="325"/>
      <c r="BEQ357" s="325"/>
      <c r="BER357" s="325"/>
      <c r="BES357" s="325"/>
      <c r="BET357" s="325"/>
      <c r="BEU357" s="325"/>
      <c r="BEV357" s="325"/>
      <c r="BEW357" s="325"/>
      <c r="BEX357" s="325"/>
      <c r="BEY357" s="325"/>
      <c r="BEZ357" s="325"/>
      <c r="BFA357" s="325"/>
      <c r="BFB357" s="325"/>
      <c r="BFC357" s="325"/>
      <c r="BFD357" s="325"/>
      <c r="BFE357" s="325"/>
      <c r="BFF357" s="324"/>
      <c r="BFG357" s="62"/>
      <c r="BFH357" s="62"/>
      <c r="BFI357" s="62"/>
      <c r="BFJ357" s="62"/>
      <c r="BFK357" s="62"/>
      <c r="BFL357" s="62"/>
      <c r="BFM357" s="62"/>
      <c r="BFN357" s="62"/>
      <c r="BFO357" s="62"/>
      <c r="BFP357" s="62"/>
      <c r="BFQ357" s="325"/>
      <c r="BFR357" s="325"/>
      <c r="BFS357" s="325"/>
      <c r="BFT357" s="325"/>
      <c r="BFU357" s="62"/>
      <c r="BFV357" s="325"/>
      <c r="BFW357" s="325"/>
      <c r="BFX357" s="325"/>
      <c r="BFY357" s="325"/>
      <c r="BFZ357" s="62"/>
      <c r="BGA357" s="325"/>
      <c r="BGB357" s="325"/>
      <c r="BGC357" s="325"/>
      <c r="BGD357" s="325"/>
      <c r="BGE357" s="325"/>
      <c r="BGF357" s="325"/>
      <c r="BGG357" s="325"/>
      <c r="BGH357" s="325"/>
      <c r="BGI357" s="325"/>
      <c r="BGJ357" s="325"/>
      <c r="BGK357" s="325"/>
      <c r="BGL357" s="325"/>
      <c r="BGM357" s="325"/>
      <c r="BGN357" s="325"/>
      <c r="BGO357" s="325"/>
      <c r="BGP357" s="325"/>
      <c r="BGQ357" s="325"/>
      <c r="BGR357" s="324"/>
      <c r="BGS357" s="62"/>
      <c r="BGT357" s="62"/>
      <c r="BGU357" s="62"/>
      <c r="BGV357" s="62"/>
      <c r="BGW357" s="62"/>
      <c r="BGX357" s="62"/>
      <c r="BGY357" s="62"/>
      <c r="BGZ357" s="62"/>
      <c r="BHA357" s="62"/>
      <c r="BHB357" s="62"/>
      <c r="BHC357" s="325"/>
      <c r="BHD357" s="325"/>
      <c r="BHE357" s="325"/>
      <c r="BHF357" s="325"/>
      <c r="BHG357" s="62"/>
      <c r="BHH357" s="325"/>
      <c r="BHI357" s="325"/>
      <c r="BHJ357" s="325"/>
      <c r="BHK357" s="325"/>
      <c r="BHL357" s="62"/>
      <c r="BHM357" s="325"/>
      <c r="BHN357" s="325"/>
      <c r="BHO357" s="325"/>
      <c r="BHP357" s="325"/>
      <c r="BHQ357" s="325"/>
      <c r="BHR357" s="325"/>
      <c r="BHS357" s="325"/>
      <c r="BHT357" s="325"/>
      <c r="BHU357" s="325"/>
      <c r="BHV357" s="325"/>
      <c r="BHW357" s="325"/>
      <c r="BHX357" s="325"/>
      <c r="BHY357" s="325"/>
      <c r="BHZ357" s="325"/>
      <c r="BIA357" s="325"/>
      <c r="BIB357" s="325"/>
      <c r="BIC357" s="325"/>
      <c r="BID357" s="324"/>
      <c r="BIE357" s="62"/>
      <c r="BIF357" s="62"/>
      <c r="BIG357" s="62"/>
      <c r="BIH357" s="62"/>
      <c r="BII357" s="62"/>
      <c r="BIJ357" s="62"/>
      <c r="BIK357" s="62"/>
      <c r="BIL357" s="62"/>
      <c r="BIM357" s="62"/>
      <c r="BIN357" s="62"/>
      <c r="BIO357" s="325"/>
      <c r="BIP357" s="325"/>
      <c r="BIQ357" s="325"/>
      <c r="BIR357" s="325"/>
      <c r="BIS357" s="62"/>
      <c r="BIT357" s="325"/>
      <c r="BIU357" s="325"/>
      <c r="BIV357" s="325"/>
      <c r="BIW357" s="325"/>
      <c r="BIX357" s="62"/>
      <c r="BIY357" s="325"/>
      <c r="BIZ357" s="325"/>
      <c r="BJA357" s="325"/>
      <c r="BJB357" s="325"/>
      <c r="BJC357" s="325"/>
      <c r="BJD357" s="325"/>
      <c r="BJE357" s="325"/>
      <c r="BJF357" s="325"/>
      <c r="BJG357" s="325"/>
      <c r="BJH357" s="325"/>
      <c r="BJI357" s="325"/>
      <c r="BJJ357" s="325"/>
      <c r="BJK357" s="325"/>
      <c r="BJL357" s="325"/>
      <c r="BJM357" s="325"/>
      <c r="BJN357" s="325"/>
      <c r="BJO357" s="325"/>
      <c r="BJP357" s="324"/>
      <c r="BJQ357" s="62"/>
      <c r="BJR357" s="62"/>
      <c r="BJS357" s="62"/>
      <c r="BJT357" s="62"/>
      <c r="BJU357" s="62"/>
      <c r="BJV357" s="62"/>
      <c r="BJW357" s="62"/>
      <c r="BJX357" s="62"/>
      <c r="BJY357" s="62"/>
      <c r="BJZ357" s="62"/>
      <c r="BKA357" s="325"/>
      <c r="BKB357" s="325"/>
      <c r="BKC357" s="325"/>
      <c r="BKD357" s="325"/>
      <c r="BKE357" s="62"/>
      <c r="BKF357" s="325"/>
      <c r="BKG357" s="325"/>
      <c r="BKH357" s="325"/>
      <c r="BKI357" s="325"/>
      <c r="BKJ357" s="62"/>
      <c r="BKK357" s="325"/>
      <c r="BKL357" s="325"/>
      <c r="BKM357" s="325"/>
      <c r="BKN357" s="325"/>
      <c r="BKO357" s="325"/>
      <c r="BKP357" s="325"/>
      <c r="BKQ357" s="325"/>
      <c r="BKR357" s="325"/>
      <c r="BKS357" s="325"/>
      <c r="BKT357" s="325"/>
      <c r="BKU357" s="325"/>
      <c r="BKV357" s="325"/>
      <c r="BKW357" s="325"/>
      <c r="BKX357" s="325"/>
      <c r="BKY357" s="325"/>
      <c r="BKZ357" s="325"/>
      <c r="BLA357" s="325"/>
      <c r="BLB357" s="324"/>
      <c r="BLC357" s="62"/>
      <c r="BLD357" s="62"/>
      <c r="BLE357" s="62"/>
      <c r="BLF357" s="62"/>
      <c r="BLG357" s="62"/>
      <c r="BLH357" s="62"/>
      <c r="BLI357" s="62"/>
      <c r="BLJ357" s="62"/>
      <c r="BLK357" s="62"/>
      <c r="BLL357" s="62"/>
      <c r="BLM357" s="325"/>
      <c r="BLN357" s="325"/>
      <c r="BLO357" s="325"/>
      <c r="BLP357" s="325"/>
      <c r="BLQ357" s="62"/>
      <c r="BLR357" s="325"/>
      <c r="BLS357" s="325"/>
      <c r="BLT357" s="325"/>
      <c r="BLU357" s="325"/>
      <c r="BLV357" s="62"/>
      <c r="BLW357" s="325"/>
      <c r="BLX357" s="325"/>
      <c r="BLY357" s="325"/>
      <c r="BLZ357" s="325"/>
      <c r="BMA357" s="325"/>
      <c r="BMB357" s="325"/>
      <c r="BMC357" s="325"/>
      <c r="BMD357" s="325"/>
      <c r="BME357" s="325"/>
      <c r="BMF357" s="325"/>
      <c r="BMG357" s="325"/>
      <c r="BMH357" s="325"/>
      <c r="BMI357" s="325"/>
      <c r="BMJ357" s="325"/>
      <c r="BMK357" s="325"/>
      <c r="BML357" s="325"/>
      <c r="BMM357" s="325"/>
      <c r="BMN357" s="324"/>
      <c r="BMO357" s="62"/>
      <c r="BMP357" s="62"/>
      <c r="BMQ357" s="62"/>
      <c r="BMR357" s="62"/>
      <c r="BMS357" s="62"/>
      <c r="BMT357" s="62"/>
      <c r="BMU357" s="62"/>
      <c r="BMV357" s="62"/>
      <c r="BMW357" s="62"/>
      <c r="BMX357" s="62"/>
      <c r="BMY357" s="325"/>
      <c r="BMZ357" s="325"/>
      <c r="BNA357" s="325"/>
      <c r="BNB357" s="325"/>
      <c r="BNC357" s="62"/>
      <c r="BND357" s="325"/>
      <c r="BNE357" s="325"/>
      <c r="BNF357" s="325"/>
      <c r="BNG357" s="325"/>
      <c r="BNH357" s="62"/>
      <c r="BNI357" s="325"/>
      <c r="BNJ357" s="325"/>
      <c r="BNK357" s="325"/>
      <c r="BNL357" s="325"/>
      <c r="BNM357" s="325"/>
      <c r="BNN357" s="325"/>
      <c r="BNO357" s="325"/>
      <c r="BNP357" s="325"/>
      <c r="BNQ357" s="325"/>
      <c r="BNR357" s="325"/>
      <c r="BNS357" s="325"/>
      <c r="BNT357" s="325"/>
      <c r="BNU357" s="325"/>
      <c r="BNV357" s="325"/>
      <c r="BNW357" s="325"/>
      <c r="BNX357" s="325"/>
      <c r="BNY357" s="325"/>
      <c r="BNZ357" s="324"/>
      <c r="BOA357" s="62"/>
      <c r="BOB357" s="62"/>
      <c r="BOC357" s="62"/>
      <c r="BOD357" s="62"/>
      <c r="BOE357" s="62"/>
      <c r="BOF357" s="62"/>
      <c r="BOG357" s="62"/>
      <c r="BOH357" s="62"/>
      <c r="BOI357" s="62"/>
      <c r="BOJ357" s="62"/>
      <c r="BOK357" s="325"/>
      <c r="BOL357" s="325"/>
      <c r="BOM357" s="325"/>
      <c r="BON357" s="325"/>
      <c r="BOO357" s="62"/>
      <c r="BOP357" s="325"/>
      <c r="BOQ357" s="325"/>
      <c r="BOR357" s="325"/>
      <c r="BOS357" s="325"/>
      <c r="BOT357" s="62"/>
      <c r="BOU357" s="325"/>
      <c r="BOV357" s="325"/>
      <c r="BOW357" s="325"/>
      <c r="BOX357" s="325"/>
      <c r="BOY357" s="325"/>
      <c r="BOZ357" s="325"/>
      <c r="BPA357" s="325"/>
      <c r="BPB357" s="325"/>
      <c r="BPC357" s="325"/>
      <c r="BPD357" s="325"/>
      <c r="BPE357" s="325"/>
      <c r="BPF357" s="325"/>
      <c r="BPG357" s="325"/>
      <c r="BPH357" s="325"/>
      <c r="BPI357" s="325"/>
      <c r="BPJ357" s="325"/>
      <c r="BPK357" s="325"/>
      <c r="BPL357" s="324"/>
      <c r="BPM357" s="62"/>
      <c r="BPN357" s="62"/>
      <c r="BPO357" s="62"/>
      <c r="BPP357" s="62"/>
      <c r="BPQ357" s="62"/>
      <c r="BPR357" s="62"/>
      <c r="BPS357" s="62"/>
      <c r="BPT357" s="62"/>
      <c r="BPU357" s="62"/>
      <c r="BPV357" s="62"/>
      <c r="BPW357" s="325"/>
      <c r="BPX357" s="325"/>
      <c r="BPY357" s="325"/>
      <c r="BPZ357" s="325"/>
      <c r="BQA357" s="62"/>
      <c r="BQB357" s="325"/>
      <c r="BQC357" s="325"/>
      <c r="BQD357" s="325"/>
      <c r="BQE357" s="325"/>
      <c r="BQF357" s="62"/>
      <c r="BQG357" s="325"/>
      <c r="BQH357" s="325"/>
      <c r="BQI357" s="325"/>
      <c r="BQJ357" s="325"/>
      <c r="BQK357" s="325"/>
      <c r="BQL357" s="325"/>
      <c r="BQM357" s="325"/>
      <c r="BQN357" s="325"/>
      <c r="BQO357" s="325"/>
      <c r="BQP357" s="325"/>
      <c r="BQQ357" s="325"/>
      <c r="BQR357" s="325"/>
      <c r="BQS357" s="325"/>
      <c r="BQT357" s="325"/>
      <c r="BQU357" s="325"/>
      <c r="BQV357" s="325"/>
      <c r="BQW357" s="325"/>
      <c r="BQX357" s="324"/>
      <c r="BQY357" s="62"/>
      <c r="BQZ357" s="62"/>
      <c r="BRA357" s="62"/>
      <c r="BRB357" s="62"/>
      <c r="BRC357" s="62"/>
      <c r="BRD357" s="62"/>
      <c r="BRE357" s="62"/>
      <c r="BRF357" s="62"/>
      <c r="BRG357" s="62"/>
      <c r="BRH357" s="62"/>
      <c r="BRI357" s="325"/>
      <c r="BRJ357" s="325"/>
      <c r="BRK357" s="325"/>
      <c r="BRL357" s="325"/>
      <c r="BRM357" s="62"/>
      <c r="BRN357" s="325"/>
      <c r="BRO357" s="325"/>
      <c r="BRP357" s="325"/>
      <c r="BRQ357" s="325"/>
      <c r="BRR357" s="62"/>
      <c r="BRS357" s="325"/>
      <c r="BRT357" s="325"/>
      <c r="BRU357" s="325"/>
      <c r="BRV357" s="325"/>
      <c r="BRW357" s="325"/>
      <c r="BRX357" s="325"/>
      <c r="BRY357" s="325"/>
      <c r="BRZ357" s="325"/>
      <c r="BSA357" s="325"/>
      <c r="BSB357" s="325"/>
      <c r="BSC357" s="325"/>
      <c r="BSD357" s="325"/>
      <c r="BSE357" s="325"/>
      <c r="BSF357" s="325"/>
      <c r="BSG357" s="325"/>
      <c r="BSH357" s="325"/>
      <c r="BSI357" s="325"/>
      <c r="BSJ357" s="324"/>
      <c r="BSK357" s="62"/>
      <c r="BSL357" s="62"/>
      <c r="BSM357" s="62"/>
      <c r="BSN357" s="62"/>
      <c r="BSO357" s="62"/>
      <c r="BSP357" s="62"/>
      <c r="BSQ357" s="62"/>
      <c r="BSR357" s="62"/>
      <c r="BSS357" s="62"/>
      <c r="BST357" s="62"/>
      <c r="BSU357" s="325"/>
      <c r="BSV357" s="325"/>
      <c r="BSW357" s="325"/>
      <c r="BSX357" s="325"/>
      <c r="BSY357" s="62"/>
      <c r="BSZ357" s="325"/>
      <c r="BTA357" s="325"/>
      <c r="BTB357" s="325"/>
      <c r="BTC357" s="325"/>
      <c r="BTD357" s="62"/>
      <c r="BTE357" s="325"/>
      <c r="BTF357" s="325"/>
      <c r="BTG357" s="325"/>
      <c r="BTH357" s="325"/>
      <c r="BTI357" s="325"/>
      <c r="BTJ357" s="325"/>
      <c r="BTK357" s="325"/>
      <c r="BTL357" s="325"/>
      <c r="BTM357" s="325"/>
      <c r="BTN357" s="325"/>
      <c r="BTO357" s="325"/>
      <c r="BTP357" s="325"/>
      <c r="BTQ357" s="325"/>
      <c r="BTR357" s="325"/>
      <c r="BTS357" s="325"/>
      <c r="BTT357" s="325"/>
      <c r="BTU357" s="325"/>
      <c r="BTV357" s="324"/>
      <c r="BTW357" s="62"/>
      <c r="BTX357" s="62"/>
      <c r="BTY357" s="62"/>
      <c r="BTZ357" s="62"/>
      <c r="BUA357" s="62"/>
      <c r="BUB357" s="62"/>
      <c r="BUC357" s="62"/>
      <c r="BUD357" s="62"/>
      <c r="BUE357" s="62"/>
      <c r="BUF357" s="62"/>
      <c r="BUG357" s="325"/>
      <c r="BUH357" s="325"/>
      <c r="BUI357" s="325"/>
      <c r="BUJ357" s="325"/>
      <c r="BUK357" s="62"/>
      <c r="BUL357" s="325"/>
      <c r="BUM357" s="325"/>
      <c r="BUN357" s="325"/>
      <c r="BUO357" s="325"/>
      <c r="BUP357" s="62"/>
      <c r="BUQ357" s="325"/>
      <c r="BUR357" s="325"/>
      <c r="BUS357" s="325"/>
      <c r="BUT357" s="325"/>
      <c r="BUU357" s="325"/>
      <c r="BUV357" s="325"/>
      <c r="BUW357" s="325"/>
      <c r="BUX357" s="325"/>
      <c r="BUY357" s="325"/>
      <c r="BUZ357" s="325"/>
      <c r="BVA357" s="325"/>
      <c r="BVB357" s="325"/>
      <c r="BVC357" s="325"/>
      <c r="BVD357" s="325"/>
      <c r="BVE357" s="325"/>
      <c r="BVF357" s="325"/>
      <c r="BVG357" s="325"/>
      <c r="BVH357" s="324"/>
      <c r="BVI357" s="62"/>
      <c r="BVJ357" s="62"/>
      <c r="BVK357" s="62"/>
      <c r="BVL357" s="62"/>
      <c r="BVM357" s="62"/>
      <c r="BVN357" s="62"/>
      <c r="BVO357" s="62"/>
      <c r="BVP357" s="62"/>
      <c r="BVQ357" s="62"/>
      <c r="BVR357" s="62"/>
      <c r="BVS357" s="325"/>
      <c r="BVT357" s="325"/>
      <c r="BVU357" s="325"/>
      <c r="BVV357" s="325"/>
      <c r="BVW357" s="62"/>
      <c r="BVX357" s="325"/>
      <c r="BVY357" s="325"/>
      <c r="BVZ357" s="325"/>
      <c r="BWA357" s="325"/>
      <c r="BWB357" s="62"/>
      <c r="BWC357" s="325"/>
      <c r="BWD357" s="325"/>
      <c r="BWE357" s="325"/>
      <c r="BWF357" s="325"/>
      <c r="BWG357" s="325"/>
      <c r="BWH357" s="325"/>
      <c r="BWI357" s="325"/>
      <c r="BWJ357" s="325"/>
      <c r="BWK357" s="325"/>
      <c r="BWL357" s="325"/>
      <c r="BWM357" s="325"/>
      <c r="BWN357" s="325"/>
      <c r="BWO357" s="325"/>
      <c r="BWP357" s="325"/>
      <c r="BWQ357" s="325"/>
      <c r="BWR357" s="325"/>
      <c r="BWS357" s="325"/>
      <c r="BWT357" s="324"/>
      <c r="BWU357" s="62"/>
      <c r="BWV357" s="62"/>
      <c r="BWW357" s="62"/>
      <c r="BWX357" s="62"/>
      <c r="BWY357" s="62"/>
      <c r="BWZ357" s="62"/>
      <c r="BXA357" s="62"/>
      <c r="BXB357" s="62"/>
      <c r="BXC357" s="62"/>
      <c r="BXD357" s="62"/>
      <c r="BXE357" s="325"/>
      <c r="BXF357" s="325"/>
      <c r="BXG357" s="325"/>
      <c r="BXH357" s="325"/>
      <c r="BXI357" s="62"/>
      <c r="BXJ357" s="325"/>
      <c r="BXK357" s="325"/>
      <c r="BXL357" s="325"/>
      <c r="BXM357" s="325"/>
      <c r="BXN357" s="62"/>
      <c r="BXO357" s="325"/>
      <c r="BXP357" s="325"/>
      <c r="BXQ357" s="325"/>
      <c r="BXR357" s="325"/>
      <c r="BXS357" s="325"/>
      <c r="BXT357" s="325"/>
      <c r="BXU357" s="325"/>
      <c r="BXV357" s="325"/>
      <c r="BXW357" s="325"/>
      <c r="BXX357" s="325"/>
      <c r="BXY357" s="325"/>
      <c r="BXZ357" s="325"/>
      <c r="BYA357" s="325"/>
      <c r="BYB357" s="325"/>
      <c r="BYC357" s="325"/>
      <c r="BYD357" s="325"/>
      <c r="BYE357" s="325"/>
      <c r="BYF357" s="324"/>
      <c r="BYG357" s="62"/>
      <c r="BYH357" s="62"/>
      <c r="BYI357" s="62"/>
      <c r="BYJ357" s="62"/>
      <c r="BYK357" s="62"/>
      <c r="BYL357" s="62"/>
      <c r="BYM357" s="62"/>
      <c r="BYN357" s="62"/>
      <c r="BYO357" s="62"/>
      <c r="BYP357" s="62"/>
      <c r="BYQ357" s="325"/>
      <c r="BYR357" s="325"/>
      <c r="BYS357" s="325"/>
      <c r="BYT357" s="325"/>
      <c r="BYU357" s="62"/>
      <c r="BYV357" s="325"/>
      <c r="BYW357" s="325"/>
      <c r="BYX357" s="325"/>
      <c r="BYY357" s="325"/>
      <c r="BYZ357" s="62"/>
      <c r="BZA357" s="325"/>
      <c r="BZB357" s="325"/>
      <c r="BZC357" s="325"/>
      <c r="BZD357" s="325"/>
      <c r="BZE357" s="325"/>
      <c r="BZF357" s="325"/>
      <c r="BZG357" s="325"/>
      <c r="BZH357" s="325"/>
      <c r="BZI357" s="325"/>
      <c r="BZJ357" s="325"/>
      <c r="BZK357" s="325"/>
      <c r="BZL357" s="325"/>
      <c r="BZM357" s="325"/>
      <c r="BZN357" s="325"/>
      <c r="BZO357" s="325"/>
      <c r="BZP357" s="325"/>
      <c r="BZQ357" s="325"/>
      <c r="BZR357" s="324"/>
      <c r="BZS357" s="62"/>
      <c r="BZT357" s="62"/>
      <c r="BZU357" s="62"/>
      <c r="BZV357" s="62"/>
      <c r="BZW357" s="62"/>
      <c r="BZX357" s="62"/>
      <c r="BZY357" s="62"/>
      <c r="BZZ357" s="62"/>
      <c r="CAA357" s="62"/>
      <c r="CAB357" s="62"/>
      <c r="CAC357" s="325"/>
      <c r="CAD357" s="325"/>
      <c r="CAE357" s="325"/>
      <c r="CAF357" s="325"/>
      <c r="CAG357" s="62"/>
      <c r="CAH357" s="325"/>
      <c r="CAI357" s="325"/>
      <c r="CAJ357" s="325"/>
      <c r="CAK357" s="325"/>
      <c r="CAL357" s="62"/>
      <c r="CAM357" s="325"/>
      <c r="CAN357" s="325"/>
      <c r="CAO357" s="325"/>
      <c r="CAP357" s="325"/>
      <c r="CAQ357" s="325"/>
      <c r="CAR357" s="325"/>
      <c r="CAS357" s="325"/>
      <c r="CAT357" s="325"/>
      <c r="CAU357" s="325"/>
      <c r="CAV357" s="325"/>
      <c r="CAW357" s="325"/>
      <c r="CAX357" s="325"/>
      <c r="CAY357" s="325"/>
      <c r="CAZ357" s="325"/>
      <c r="CBA357" s="325"/>
      <c r="CBB357" s="325"/>
      <c r="CBC357" s="325"/>
      <c r="CBD357" s="324"/>
      <c r="CBE357" s="62"/>
      <c r="CBF357" s="62"/>
      <c r="CBG357" s="62"/>
      <c r="CBH357" s="62"/>
      <c r="CBI357" s="62"/>
      <c r="CBJ357" s="62"/>
      <c r="CBK357" s="62"/>
      <c r="CBL357" s="62"/>
      <c r="CBM357" s="62"/>
      <c r="CBN357" s="62"/>
      <c r="CBO357" s="325"/>
      <c r="CBP357" s="325"/>
      <c r="CBQ357" s="325"/>
      <c r="CBR357" s="325"/>
      <c r="CBS357" s="62"/>
      <c r="CBT357" s="325"/>
      <c r="CBU357" s="325"/>
      <c r="CBV357" s="325"/>
      <c r="CBW357" s="325"/>
      <c r="CBX357" s="62"/>
      <c r="CBY357" s="325"/>
      <c r="CBZ357" s="325"/>
      <c r="CCA357" s="325"/>
      <c r="CCB357" s="325"/>
      <c r="CCC357" s="325"/>
      <c r="CCD357" s="325"/>
      <c r="CCE357" s="325"/>
      <c r="CCF357" s="325"/>
      <c r="CCG357" s="325"/>
      <c r="CCH357" s="325"/>
      <c r="CCI357" s="325"/>
      <c r="CCJ357" s="325"/>
      <c r="CCK357" s="325"/>
      <c r="CCL357" s="325"/>
      <c r="CCM357" s="325"/>
      <c r="CCN357" s="325"/>
      <c r="CCO357" s="325"/>
      <c r="CCP357" s="324"/>
      <c r="CCQ357" s="62"/>
      <c r="CCR357" s="62"/>
      <c r="CCS357" s="62"/>
      <c r="CCT357" s="62"/>
      <c r="CCU357" s="62"/>
      <c r="CCV357" s="62"/>
      <c r="CCW357" s="62"/>
      <c r="CCX357" s="62"/>
      <c r="CCY357" s="62"/>
      <c r="CCZ357" s="62"/>
      <c r="CDA357" s="325"/>
      <c r="CDB357" s="325"/>
      <c r="CDC357" s="325"/>
      <c r="CDD357" s="325"/>
      <c r="CDE357" s="62"/>
      <c r="CDF357" s="325"/>
      <c r="CDG357" s="325"/>
      <c r="CDH357" s="325"/>
      <c r="CDI357" s="325"/>
      <c r="CDJ357" s="62"/>
      <c r="CDK357" s="325"/>
      <c r="CDL357" s="325"/>
      <c r="CDM357" s="325"/>
      <c r="CDN357" s="325"/>
      <c r="CDO357" s="325"/>
      <c r="CDP357" s="325"/>
      <c r="CDQ357" s="325"/>
      <c r="CDR357" s="325"/>
      <c r="CDS357" s="325"/>
      <c r="CDT357" s="325"/>
      <c r="CDU357" s="325"/>
      <c r="CDV357" s="325"/>
      <c r="CDW357" s="325"/>
      <c r="CDX357" s="325"/>
      <c r="CDY357" s="325"/>
      <c r="CDZ357" s="325"/>
      <c r="CEA357" s="325"/>
      <c r="CEB357" s="324"/>
      <c r="CEC357" s="62"/>
      <c r="CED357" s="62"/>
      <c r="CEE357" s="62"/>
      <c r="CEF357" s="62"/>
      <c r="CEG357" s="62"/>
      <c r="CEH357" s="62"/>
      <c r="CEI357" s="62"/>
      <c r="CEJ357" s="62"/>
      <c r="CEK357" s="62"/>
      <c r="CEL357" s="62"/>
      <c r="CEM357" s="325"/>
      <c r="CEN357" s="325"/>
      <c r="CEO357" s="325"/>
      <c r="CEP357" s="325"/>
      <c r="CEQ357" s="62"/>
      <c r="CER357" s="325"/>
      <c r="CES357" s="325"/>
      <c r="CET357" s="325"/>
      <c r="CEU357" s="325"/>
      <c r="CEV357" s="62"/>
      <c r="CEW357" s="325"/>
      <c r="CEX357" s="325"/>
      <c r="CEY357" s="325"/>
      <c r="CEZ357" s="325"/>
      <c r="CFA357" s="325"/>
      <c r="CFB357" s="325"/>
      <c r="CFC357" s="325"/>
      <c r="CFD357" s="325"/>
      <c r="CFE357" s="325"/>
      <c r="CFF357" s="325"/>
      <c r="CFG357" s="325"/>
      <c r="CFH357" s="325"/>
      <c r="CFI357" s="325"/>
      <c r="CFJ357" s="325"/>
      <c r="CFK357" s="325"/>
      <c r="CFL357" s="325"/>
      <c r="CFM357" s="325"/>
      <c r="CFN357" s="324"/>
      <c r="CFO357" s="62"/>
      <c r="CFP357" s="62"/>
      <c r="CFQ357" s="62"/>
      <c r="CFR357" s="62"/>
      <c r="CFS357" s="62"/>
      <c r="CFT357" s="62"/>
      <c r="CFU357" s="62"/>
      <c r="CFV357" s="62"/>
      <c r="CFW357" s="62"/>
      <c r="CFX357" s="62"/>
      <c r="CFY357" s="325"/>
      <c r="CFZ357" s="325"/>
      <c r="CGA357" s="325"/>
      <c r="CGB357" s="325"/>
      <c r="CGC357" s="62"/>
      <c r="CGD357" s="325"/>
      <c r="CGE357" s="325"/>
      <c r="CGF357" s="325"/>
      <c r="CGG357" s="325"/>
      <c r="CGH357" s="62"/>
      <c r="CGI357" s="325"/>
      <c r="CGJ357" s="325"/>
      <c r="CGK357" s="325"/>
      <c r="CGL357" s="325"/>
      <c r="CGM357" s="325"/>
      <c r="CGN357" s="325"/>
      <c r="CGO357" s="325"/>
      <c r="CGP357" s="325"/>
      <c r="CGQ357" s="325"/>
      <c r="CGR357" s="325"/>
      <c r="CGS357" s="325"/>
      <c r="CGT357" s="325"/>
      <c r="CGU357" s="325"/>
      <c r="CGV357" s="325"/>
      <c r="CGW357" s="325"/>
      <c r="CGX357" s="325"/>
      <c r="CGY357" s="325"/>
      <c r="CGZ357" s="324"/>
      <c r="CHA357" s="62"/>
      <c r="CHB357" s="62"/>
      <c r="CHC357" s="62"/>
      <c r="CHD357" s="62"/>
      <c r="CHE357" s="62"/>
      <c r="CHF357" s="62"/>
      <c r="CHG357" s="62"/>
      <c r="CHH357" s="62"/>
      <c r="CHI357" s="62"/>
      <c r="CHJ357" s="62"/>
      <c r="CHK357" s="325"/>
      <c r="CHL357" s="325"/>
      <c r="CHM357" s="325"/>
      <c r="CHN357" s="325"/>
      <c r="CHO357" s="62"/>
      <c r="CHP357" s="325"/>
      <c r="CHQ357" s="325"/>
      <c r="CHR357" s="325"/>
      <c r="CHS357" s="325"/>
      <c r="CHT357" s="62"/>
      <c r="CHU357" s="325"/>
      <c r="CHV357" s="325"/>
      <c r="CHW357" s="325"/>
      <c r="CHX357" s="325"/>
      <c r="CHY357" s="325"/>
      <c r="CHZ357" s="325"/>
      <c r="CIA357" s="325"/>
      <c r="CIB357" s="325"/>
      <c r="CIC357" s="325"/>
      <c r="CID357" s="325"/>
      <c r="CIE357" s="325"/>
      <c r="CIF357" s="325"/>
      <c r="CIG357" s="325"/>
      <c r="CIH357" s="325"/>
      <c r="CII357" s="325"/>
      <c r="CIJ357" s="325"/>
      <c r="CIK357" s="325"/>
      <c r="CIL357" s="324"/>
      <c r="CIM357" s="62"/>
      <c r="CIN357" s="62"/>
      <c r="CIO357" s="62"/>
      <c r="CIP357" s="62"/>
      <c r="CIQ357" s="62"/>
      <c r="CIR357" s="62"/>
      <c r="CIS357" s="62"/>
      <c r="CIT357" s="62"/>
      <c r="CIU357" s="62"/>
      <c r="CIV357" s="62"/>
      <c r="CIW357" s="325"/>
      <c r="CIX357" s="325"/>
      <c r="CIY357" s="325"/>
      <c r="CIZ357" s="325"/>
      <c r="CJA357" s="62"/>
      <c r="CJB357" s="325"/>
      <c r="CJC357" s="325"/>
      <c r="CJD357" s="325"/>
      <c r="CJE357" s="325"/>
      <c r="CJF357" s="62"/>
      <c r="CJG357" s="325"/>
      <c r="CJH357" s="325"/>
      <c r="CJI357" s="325"/>
      <c r="CJJ357" s="325"/>
      <c r="CJK357" s="325"/>
      <c r="CJL357" s="325"/>
      <c r="CJM357" s="325"/>
      <c r="CJN357" s="325"/>
      <c r="CJO357" s="325"/>
      <c r="CJP357" s="325"/>
      <c r="CJQ357" s="325"/>
      <c r="CJR357" s="325"/>
      <c r="CJS357" s="325"/>
      <c r="CJT357" s="325"/>
      <c r="CJU357" s="325"/>
      <c r="CJV357" s="325"/>
      <c r="CJW357" s="325"/>
      <c r="CJX357" s="324"/>
      <c r="CJY357" s="62"/>
      <c r="CJZ357" s="62"/>
      <c r="CKA357" s="62"/>
      <c r="CKB357" s="62"/>
      <c r="CKC357" s="62"/>
      <c r="CKD357" s="62"/>
      <c r="CKE357" s="62"/>
      <c r="CKF357" s="62"/>
      <c r="CKG357" s="62"/>
      <c r="CKH357" s="62"/>
      <c r="CKI357" s="325"/>
      <c r="CKJ357" s="325"/>
      <c r="CKK357" s="325"/>
      <c r="CKL357" s="325"/>
      <c r="CKM357" s="62"/>
      <c r="CKN357" s="325"/>
      <c r="CKO357" s="325"/>
      <c r="CKP357" s="325"/>
      <c r="CKQ357" s="325"/>
      <c r="CKR357" s="62"/>
      <c r="CKS357" s="325"/>
      <c r="CKT357" s="325"/>
      <c r="CKU357" s="325"/>
      <c r="CKV357" s="325"/>
      <c r="CKW357" s="325"/>
      <c r="CKX357" s="325"/>
      <c r="CKY357" s="325"/>
      <c r="CKZ357" s="325"/>
      <c r="CLA357" s="325"/>
      <c r="CLB357" s="325"/>
      <c r="CLC357" s="325"/>
      <c r="CLD357" s="325"/>
      <c r="CLE357" s="325"/>
      <c r="CLF357" s="325"/>
      <c r="CLG357" s="325"/>
      <c r="CLH357" s="325"/>
      <c r="CLI357" s="325"/>
      <c r="CLJ357" s="324"/>
      <c r="CLK357" s="62"/>
      <c r="CLL357" s="62"/>
      <c r="CLM357" s="62"/>
      <c r="CLN357" s="62"/>
      <c r="CLO357" s="62"/>
      <c r="CLP357" s="62"/>
      <c r="CLQ357" s="62"/>
      <c r="CLR357" s="62"/>
      <c r="CLS357" s="62"/>
      <c r="CLT357" s="62"/>
      <c r="CLU357" s="325"/>
      <c r="CLV357" s="325"/>
      <c r="CLW357" s="325"/>
      <c r="CLX357" s="325"/>
      <c r="CLY357" s="62"/>
      <c r="CLZ357" s="325"/>
      <c r="CMA357" s="325"/>
      <c r="CMB357" s="325"/>
      <c r="CMC357" s="325"/>
      <c r="CMD357" s="62"/>
      <c r="CME357" s="325"/>
      <c r="CMF357" s="325"/>
      <c r="CMG357" s="325"/>
      <c r="CMH357" s="325"/>
      <c r="CMI357" s="325"/>
      <c r="CMJ357" s="325"/>
      <c r="CMK357" s="325"/>
      <c r="CML357" s="325"/>
      <c r="CMM357" s="325"/>
      <c r="CMN357" s="325"/>
      <c r="CMO357" s="325"/>
      <c r="CMP357" s="325"/>
      <c r="CMQ357" s="325"/>
      <c r="CMR357" s="325"/>
      <c r="CMS357" s="325"/>
      <c r="CMT357" s="325"/>
      <c r="CMU357" s="325"/>
      <c r="CMV357" s="324"/>
      <c r="CMW357" s="62"/>
      <c r="CMX357" s="62"/>
      <c r="CMY357" s="62"/>
      <c r="CMZ357" s="62"/>
      <c r="CNA357" s="62"/>
      <c r="CNB357" s="62"/>
      <c r="CNC357" s="62"/>
      <c r="CND357" s="62"/>
      <c r="CNE357" s="62"/>
      <c r="CNF357" s="62"/>
      <c r="CNG357" s="325"/>
      <c r="CNH357" s="325"/>
      <c r="CNI357" s="325"/>
      <c r="CNJ357" s="325"/>
      <c r="CNK357" s="62"/>
      <c r="CNL357" s="325"/>
      <c r="CNM357" s="325"/>
      <c r="CNN357" s="325"/>
      <c r="CNO357" s="325"/>
      <c r="CNP357" s="62"/>
      <c r="CNQ357" s="325"/>
      <c r="CNR357" s="325"/>
      <c r="CNS357" s="325"/>
      <c r="CNT357" s="325"/>
      <c r="CNU357" s="325"/>
      <c r="CNV357" s="325"/>
      <c r="CNW357" s="325"/>
      <c r="CNX357" s="325"/>
      <c r="CNY357" s="325"/>
      <c r="CNZ357" s="325"/>
      <c r="COA357" s="325"/>
      <c r="COB357" s="325"/>
      <c r="COC357" s="325"/>
      <c r="COD357" s="325"/>
      <c r="COE357" s="325"/>
      <c r="COF357" s="325"/>
      <c r="COG357" s="325"/>
      <c r="COH357" s="324"/>
      <c r="COI357" s="62"/>
      <c r="COJ357" s="62"/>
      <c r="COK357" s="62"/>
      <c r="COL357" s="62"/>
      <c r="COM357" s="62"/>
      <c r="CON357" s="62"/>
      <c r="COO357" s="62"/>
      <c r="COP357" s="62"/>
      <c r="COQ357" s="62"/>
      <c r="COR357" s="62"/>
      <c r="COS357" s="325"/>
      <c r="COT357" s="325"/>
      <c r="COU357" s="325"/>
      <c r="COV357" s="325"/>
      <c r="COW357" s="62"/>
      <c r="COX357" s="325"/>
      <c r="COY357" s="325"/>
      <c r="COZ357" s="325"/>
      <c r="CPA357" s="325"/>
      <c r="CPB357" s="62"/>
      <c r="CPC357" s="325"/>
      <c r="CPD357" s="325"/>
      <c r="CPE357" s="325"/>
      <c r="CPF357" s="325"/>
      <c r="CPG357" s="325"/>
      <c r="CPH357" s="325"/>
      <c r="CPI357" s="325"/>
      <c r="CPJ357" s="325"/>
      <c r="CPK357" s="325"/>
      <c r="CPL357" s="325"/>
      <c r="CPM357" s="325"/>
      <c r="CPN357" s="325"/>
      <c r="CPO357" s="325"/>
      <c r="CPP357" s="325"/>
      <c r="CPQ357" s="325"/>
      <c r="CPR357" s="325"/>
      <c r="CPS357" s="325"/>
      <c r="CPT357" s="324"/>
      <c r="CPU357" s="62"/>
      <c r="CPV357" s="62"/>
      <c r="CPW357" s="62"/>
      <c r="CPX357" s="62"/>
      <c r="CPY357" s="62"/>
      <c r="CPZ357" s="62"/>
      <c r="CQA357" s="62"/>
      <c r="CQB357" s="62"/>
      <c r="CQC357" s="62"/>
      <c r="CQD357" s="62"/>
      <c r="CQE357" s="325"/>
      <c r="CQF357" s="325"/>
      <c r="CQG357" s="325"/>
      <c r="CQH357" s="325"/>
      <c r="CQI357" s="62"/>
      <c r="CQJ357" s="325"/>
      <c r="CQK357" s="325"/>
      <c r="CQL357" s="325"/>
      <c r="CQM357" s="325"/>
      <c r="CQN357" s="62"/>
      <c r="CQO357" s="325"/>
      <c r="CQP357" s="325"/>
      <c r="CQQ357" s="325"/>
      <c r="CQR357" s="325"/>
      <c r="CQS357" s="325"/>
      <c r="CQT357" s="325"/>
      <c r="CQU357" s="325"/>
      <c r="CQV357" s="325"/>
      <c r="CQW357" s="325"/>
      <c r="CQX357" s="325"/>
      <c r="CQY357" s="325"/>
      <c r="CQZ357" s="325"/>
      <c r="CRA357" s="325"/>
      <c r="CRB357" s="325"/>
      <c r="CRC357" s="325"/>
      <c r="CRD357" s="325"/>
      <c r="CRE357" s="325"/>
      <c r="CRF357" s="324"/>
      <c r="CRG357" s="62"/>
      <c r="CRH357" s="62"/>
      <c r="CRI357" s="62"/>
      <c r="CRJ357" s="62"/>
      <c r="CRK357" s="62"/>
      <c r="CRL357" s="62"/>
      <c r="CRM357" s="62"/>
      <c r="CRN357" s="62"/>
      <c r="CRO357" s="62"/>
      <c r="CRP357" s="62"/>
      <c r="CRQ357" s="325"/>
      <c r="CRR357" s="325"/>
      <c r="CRS357" s="325"/>
      <c r="CRT357" s="325"/>
      <c r="CRU357" s="62"/>
      <c r="CRV357" s="325"/>
      <c r="CRW357" s="325"/>
      <c r="CRX357" s="325"/>
      <c r="CRY357" s="325"/>
      <c r="CRZ357" s="62"/>
      <c r="CSA357" s="325"/>
      <c r="CSB357" s="325"/>
      <c r="CSC357" s="325"/>
      <c r="CSD357" s="325"/>
      <c r="CSE357" s="325"/>
      <c r="CSF357" s="325"/>
      <c r="CSG357" s="325"/>
      <c r="CSH357" s="325"/>
      <c r="CSI357" s="325"/>
      <c r="CSJ357" s="325"/>
      <c r="CSK357" s="325"/>
      <c r="CSL357" s="325"/>
      <c r="CSM357" s="325"/>
      <c r="CSN357" s="325"/>
      <c r="CSO357" s="325"/>
      <c r="CSP357" s="325"/>
      <c r="CSQ357" s="325"/>
      <c r="CSR357" s="324"/>
      <c r="CSS357" s="62"/>
      <c r="CST357" s="62"/>
      <c r="CSU357" s="62"/>
      <c r="CSV357" s="62"/>
      <c r="CSW357" s="62"/>
      <c r="CSX357" s="62"/>
      <c r="CSY357" s="62"/>
      <c r="CSZ357" s="62"/>
      <c r="CTA357" s="62"/>
      <c r="CTB357" s="62"/>
      <c r="CTC357" s="325"/>
      <c r="CTD357" s="325"/>
      <c r="CTE357" s="325"/>
      <c r="CTF357" s="325"/>
      <c r="CTG357" s="62"/>
      <c r="CTH357" s="325"/>
      <c r="CTI357" s="325"/>
      <c r="CTJ357" s="325"/>
      <c r="CTK357" s="325"/>
      <c r="CTL357" s="62"/>
      <c r="CTM357" s="325"/>
      <c r="CTN357" s="325"/>
      <c r="CTO357" s="325"/>
      <c r="CTP357" s="325"/>
      <c r="CTQ357" s="325"/>
      <c r="CTR357" s="325"/>
      <c r="CTS357" s="325"/>
      <c r="CTT357" s="325"/>
      <c r="CTU357" s="325"/>
      <c r="CTV357" s="325"/>
      <c r="CTW357" s="325"/>
      <c r="CTX357" s="325"/>
      <c r="CTY357" s="325"/>
      <c r="CTZ357" s="325"/>
      <c r="CUA357" s="325"/>
      <c r="CUB357" s="325"/>
      <c r="CUC357" s="325"/>
      <c r="CUD357" s="324"/>
      <c r="CUE357" s="62"/>
      <c r="CUF357" s="62"/>
      <c r="CUG357" s="62"/>
      <c r="CUH357" s="62"/>
      <c r="CUI357" s="62"/>
      <c r="CUJ357" s="62"/>
      <c r="CUK357" s="62"/>
      <c r="CUL357" s="62"/>
      <c r="CUM357" s="62"/>
      <c r="CUN357" s="62"/>
      <c r="CUO357" s="325"/>
      <c r="CUP357" s="325"/>
      <c r="CUQ357" s="325"/>
      <c r="CUR357" s="325"/>
      <c r="CUS357" s="62"/>
      <c r="CUT357" s="325"/>
      <c r="CUU357" s="325"/>
      <c r="CUV357" s="325"/>
      <c r="CUW357" s="325"/>
      <c r="CUX357" s="62"/>
      <c r="CUY357" s="325"/>
      <c r="CUZ357" s="325"/>
      <c r="CVA357" s="325"/>
      <c r="CVB357" s="325"/>
      <c r="CVC357" s="325"/>
      <c r="CVD357" s="325"/>
      <c r="CVE357" s="325"/>
      <c r="CVF357" s="325"/>
      <c r="CVG357" s="325"/>
      <c r="CVH357" s="325"/>
      <c r="CVI357" s="325"/>
      <c r="CVJ357" s="325"/>
      <c r="CVK357" s="325"/>
      <c r="CVL357" s="325"/>
      <c r="CVM357" s="325"/>
      <c r="CVN357" s="325"/>
      <c r="CVO357" s="325"/>
      <c r="CVP357" s="324"/>
      <c r="CVQ357" s="62"/>
      <c r="CVR357" s="62"/>
      <c r="CVS357" s="62"/>
      <c r="CVT357" s="62"/>
      <c r="CVU357" s="62"/>
      <c r="CVV357" s="62"/>
      <c r="CVW357" s="62"/>
      <c r="CVX357" s="62"/>
      <c r="CVY357" s="62"/>
      <c r="CVZ357" s="62"/>
      <c r="CWA357" s="325"/>
      <c r="CWB357" s="325"/>
      <c r="CWC357" s="325"/>
      <c r="CWD357" s="325"/>
      <c r="CWE357" s="62"/>
      <c r="CWF357" s="325"/>
      <c r="CWG357" s="325"/>
      <c r="CWH357" s="325"/>
      <c r="CWI357" s="325"/>
      <c r="CWJ357" s="62"/>
      <c r="CWK357" s="325"/>
      <c r="CWL357" s="325"/>
      <c r="CWM357" s="325"/>
      <c r="CWN357" s="325"/>
      <c r="CWO357" s="325"/>
      <c r="CWP357" s="325"/>
      <c r="CWQ357" s="325"/>
      <c r="CWR357" s="325"/>
      <c r="CWS357" s="325"/>
      <c r="CWT357" s="325"/>
      <c r="CWU357" s="325"/>
      <c r="CWV357" s="325"/>
      <c r="CWW357" s="325"/>
      <c r="CWX357" s="325"/>
      <c r="CWY357" s="325"/>
      <c r="CWZ357" s="325"/>
      <c r="CXA357" s="325"/>
      <c r="CXB357" s="324"/>
      <c r="CXC357" s="62"/>
      <c r="CXD357" s="62"/>
      <c r="CXE357" s="62"/>
      <c r="CXF357" s="62"/>
      <c r="CXG357" s="62"/>
      <c r="CXH357" s="62"/>
      <c r="CXI357" s="62"/>
      <c r="CXJ357" s="62"/>
      <c r="CXK357" s="62"/>
      <c r="CXL357" s="62"/>
      <c r="CXM357" s="325"/>
      <c r="CXN357" s="325"/>
      <c r="CXO357" s="325"/>
      <c r="CXP357" s="325"/>
      <c r="CXQ357" s="62"/>
      <c r="CXR357" s="325"/>
      <c r="CXS357" s="325"/>
      <c r="CXT357" s="325"/>
      <c r="CXU357" s="325"/>
      <c r="CXV357" s="62"/>
      <c r="CXW357" s="325"/>
      <c r="CXX357" s="325"/>
      <c r="CXY357" s="325"/>
      <c r="CXZ357" s="325"/>
      <c r="CYA357" s="325"/>
      <c r="CYB357" s="325"/>
      <c r="CYC357" s="325"/>
      <c r="CYD357" s="325"/>
      <c r="CYE357" s="325"/>
      <c r="CYF357" s="325"/>
      <c r="CYG357" s="325"/>
      <c r="CYH357" s="325"/>
      <c r="CYI357" s="325"/>
      <c r="CYJ357" s="325"/>
      <c r="CYK357" s="325"/>
      <c r="CYL357" s="325"/>
      <c r="CYM357" s="325"/>
      <c r="CYN357" s="324"/>
      <c r="CYO357" s="62"/>
      <c r="CYP357" s="62"/>
      <c r="CYQ357" s="62"/>
      <c r="CYR357" s="62"/>
      <c r="CYS357" s="62"/>
      <c r="CYT357" s="62"/>
      <c r="CYU357" s="62"/>
      <c r="CYV357" s="62"/>
      <c r="CYW357" s="62"/>
      <c r="CYX357" s="62"/>
      <c r="CYY357" s="325"/>
      <c r="CYZ357" s="325"/>
      <c r="CZA357" s="325"/>
      <c r="CZB357" s="325"/>
      <c r="CZC357" s="62"/>
      <c r="CZD357" s="325"/>
      <c r="CZE357" s="325"/>
      <c r="CZF357" s="325"/>
      <c r="CZG357" s="325"/>
      <c r="CZH357" s="62"/>
      <c r="CZI357" s="325"/>
      <c r="CZJ357" s="325"/>
      <c r="CZK357" s="325"/>
      <c r="CZL357" s="325"/>
      <c r="CZM357" s="325"/>
      <c r="CZN357" s="325"/>
      <c r="CZO357" s="325"/>
      <c r="CZP357" s="325"/>
      <c r="CZQ357" s="325"/>
      <c r="CZR357" s="325"/>
      <c r="CZS357" s="325"/>
      <c r="CZT357" s="325"/>
      <c r="CZU357" s="325"/>
      <c r="CZV357" s="325"/>
      <c r="CZW357" s="325"/>
      <c r="CZX357" s="325"/>
      <c r="CZY357" s="325"/>
      <c r="CZZ357" s="324"/>
      <c r="DAA357" s="62"/>
      <c r="DAB357" s="62"/>
      <c r="DAC357" s="62"/>
      <c r="DAD357" s="62"/>
      <c r="DAE357" s="62"/>
      <c r="DAF357" s="62"/>
      <c r="DAG357" s="62"/>
      <c r="DAH357" s="62"/>
      <c r="DAI357" s="62"/>
      <c r="DAJ357" s="62"/>
      <c r="DAK357" s="325"/>
      <c r="DAL357" s="325"/>
      <c r="DAM357" s="325"/>
      <c r="DAN357" s="325"/>
      <c r="DAO357" s="62"/>
      <c r="DAP357" s="325"/>
      <c r="DAQ357" s="325"/>
      <c r="DAR357" s="325"/>
      <c r="DAS357" s="325"/>
      <c r="DAT357" s="62"/>
      <c r="DAU357" s="325"/>
      <c r="DAV357" s="325"/>
      <c r="DAW357" s="325"/>
      <c r="DAX357" s="325"/>
      <c r="DAY357" s="325"/>
      <c r="DAZ357" s="325"/>
      <c r="DBA357" s="325"/>
      <c r="DBB357" s="325"/>
      <c r="DBC357" s="325"/>
      <c r="DBD357" s="325"/>
      <c r="DBE357" s="325"/>
      <c r="DBF357" s="325"/>
      <c r="DBG357" s="325"/>
      <c r="DBH357" s="325"/>
      <c r="DBI357" s="325"/>
      <c r="DBJ357" s="325"/>
      <c r="DBK357" s="325"/>
      <c r="DBL357" s="324"/>
      <c r="DBM357" s="62"/>
      <c r="DBN357" s="62"/>
      <c r="DBO357" s="62"/>
      <c r="DBP357" s="62"/>
      <c r="DBQ357" s="62"/>
      <c r="DBR357" s="62"/>
      <c r="DBS357" s="62"/>
      <c r="DBT357" s="62"/>
      <c r="DBU357" s="62"/>
      <c r="DBV357" s="62"/>
      <c r="DBW357" s="325"/>
      <c r="DBX357" s="325"/>
      <c r="DBY357" s="325"/>
      <c r="DBZ357" s="325"/>
      <c r="DCA357" s="62"/>
      <c r="DCB357" s="325"/>
      <c r="DCC357" s="325"/>
      <c r="DCD357" s="325"/>
      <c r="DCE357" s="325"/>
      <c r="DCF357" s="62"/>
      <c r="DCG357" s="325"/>
      <c r="DCH357" s="325"/>
      <c r="DCI357" s="325"/>
      <c r="DCJ357" s="325"/>
      <c r="DCK357" s="325"/>
      <c r="DCL357" s="325"/>
      <c r="DCM357" s="325"/>
      <c r="DCN357" s="325"/>
      <c r="DCO357" s="325"/>
      <c r="DCP357" s="325"/>
      <c r="DCQ357" s="325"/>
      <c r="DCR357" s="325"/>
      <c r="DCS357" s="325"/>
      <c r="DCT357" s="325"/>
      <c r="DCU357" s="325"/>
      <c r="DCV357" s="325"/>
      <c r="DCW357" s="325"/>
      <c r="DCX357" s="324"/>
      <c r="DCY357" s="62"/>
      <c r="DCZ357" s="62"/>
      <c r="DDA357" s="62"/>
      <c r="DDB357" s="62"/>
      <c r="DDC357" s="62"/>
      <c r="DDD357" s="62"/>
      <c r="DDE357" s="62"/>
      <c r="DDF357" s="62"/>
      <c r="DDG357" s="62"/>
      <c r="DDH357" s="62"/>
      <c r="DDI357" s="325"/>
      <c r="DDJ357" s="325"/>
      <c r="DDK357" s="325"/>
      <c r="DDL357" s="325"/>
      <c r="DDM357" s="62"/>
      <c r="DDN357" s="325"/>
      <c r="DDO357" s="325"/>
      <c r="DDP357" s="325"/>
      <c r="DDQ357" s="325"/>
      <c r="DDR357" s="62"/>
      <c r="DDS357" s="325"/>
      <c r="DDT357" s="325"/>
      <c r="DDU357" s="325"/>
      <c r="DDV357" s="325"/>
      <c r="DDW357" s="325"/>
      <c r="DDX357" s="325"/>
      <c r="DDY357" s="325"/>
      <c r="DDZ357" s="325"/>
      <c r="DEA357" s="325"/>
      <c r="DEB357" s="325"/>
      <c r="DEC357" s="325"/>
      <c r="DED357" s="325"/>
      <c r="DEE357" s="325"/>
      <c r="DEF357" s="325"/>
      <c r="DEG357" s="325"/>
      <c r="DEH357" s="325"/>
      <c r="DEI357" s="325"/>
      <c r="DEJ357" s="324"/>
      <c r="DEK357" s="62"/>
      <c r="DEL357" s="62"/>
      <c r="DEM357" s="62"/>
      <c r="DEN357" s="62"/>
      <c r="DEO357" s="62"/>
      <c r="DEP357" s="62"/>
      <c r="DEQ357" s="62"/>
      <c r="DER357" s="62"/>
      <c r="DES357" s="62"/>
      <c r="DET357" s="62"/>
      <c r="DEU357" s="325"/>
      <c r="DEV357" s="325"/>
      <c r="DEW357" s="325"/>
      <c r="DEX357" s="325"/>
      <c r="DEY357" s="62"/>
      <c r="DEZ357" s="325"/>
      <c r="DFA357" s="325"/>
      <c r="DFB357" s="325"/>
      <c r="DFC357" s="325"/>
      <c r="DFD357" s="62"/>
      <c r="DFE357" s="325"/>
      <c r="DFF357" s="325"/>
      <c r="DFG357" s="325"/>
      <c r="DFH357" s="325"/>
      <c r="DFI357" s="325"/>
      <c r="DFJ357" s="325"/>
      <c r="DFK357" s="325"/>
      <c r="DFL357" s="325"/>
      <c r="DFM357" s="325"/>
      <c r="DFN357" s="325"/>
      <c r="DFO357" s="325"/>
      <c r="DFP357" s="325"/>
      <c r="DFQ357" s="325"/>
      <c r="DFR357" s="325"/>
      <c r="DFS357" s="325"/>
      <c r="DFT357" s="325"/>
      <c r="DFU357" s="325"/>
      <c r="DFV357" s="324"/>
      <c r="DFW357" s="62"/>
      <c r="DFX357" s="62"/>
      <c r="DFY357" s="62"/>
      <c r="DFZ357" s="62"/>
      <c r="DGA357" s="62"/>
      <c r="DGB357" s="62"/>
      <c r="DGC357" s="62"/>
      <c r="DGD357" s="62"/>
      <c r="DGE357" s="62"/>
      <c r="DGF357" s="62"/>
      <c r="DGG357" s="325"/>
      <c r="DGH357" s="325"/>
      <c r="DGI357" s="325"/>
      <c r="DGJ357" s="325"/>
      <c r="DGK357" s="62"/>
      <c r="DGL357" s="325"/>
      <c r="DGM357" s="325"/>
      <c r="DGN357" s="325"/>
      <c r="DGO357" s="325"/>
      <c r="DGP357" s="62"/>
      <c r="DGQ357" s="325"/>
      <c r="DGR357" s="325"/>
      <c r="DGS357" s="325"/>
      <c r="DGT357" s="325"/>
      <c r="DGU357" s="325"/>
      <c r="DGV357" s="325"/>
      <c r="DGW357" s="325"/>
      <c r="DGX357" s="325"/>
      <c r="DGY357" s="325"/>
      <c r="DGZ357" s="325"/>
      <c r="DHA357" s="325"/>
      <c r="DHB357" s="325"/>
      <c r="DHC357" s="325"/>
      <c r="DHD357" s="325"/>
      <c r="DHE357" s="325"/>
      <c r="DHF357" s="325"/>
      <c r="DHG357" s="325"/>
      <c r="DHH357" s="324"/>
      <c r="DHI357" s="62"/>
      <c r="DHJ357" s="62"/>
      <c r="DHK357" s="62"/>
      <c r="DHL357" s="62"/>
      <c r="DHM357" s="62"/>
      <c r="DHN357" s="62"/>
      <c r="DHO357" s="62"/>
      <c r="DHP357" s="62"/>
      <c r="DHQ357" s="62"/>
      <c r="DHR357" s="62"/>
      <c r="DHS357" s="325"/>
      <c r="DHT357" s="325"/>
      <c r="DHU357" s="325"/>
      <c r="DHV357" s="325"/>
      <c r="DHW357" s="62"/>
      <c r="DHX357" s="325"/>
      <c r="DHY357" s="325"/>
      <c r="DHZ357" s="325"/>
      <c r="DIA357" s="325"/>
      <c r="DIB357" s="62"/>
      <c r="DIC357" s="325"/>
      <c r="DID357" s="325"/>
      <c r="DIE357" s="325"/>
      <c r="DIF357" s="325"/>
      <c r="DIG357" s="325"/>
      <c r="DIH357" s="325"/>
      <c r="DII357" s="325"/>
      <c r="DIJ357" s="325"/>
      <c r="DIK357" s="325"/>
      <c r="DIL357" s="325"/>
      <c r="DIM357" s="325"/>
      <c r="DIN357" s="325"/>
      <c r="DIO357" s="325"/>
      <c r="DIP357" s="325"/>
      <c r="DIQ357" s="325"/>
      <c r="DIR357" s="325"/>
      <c r="DIS357" s="325"/>
      <c r="DIT357" s="324"/>
      <c r="DIU357" s="62"/>
      <c r="DIV357" s="62"/>
      <c r="DIW357" s="62"/>
      <c r="DIX357" s="62"/>
      <c r="DIY357" s="62"/>
      <c r="DIZ357" s="62"/>
      <c r="DJA357" s="62"/>
      <c r="DJB357" s="62"/>
      <c r="DJC357" s="62"/>
      <c r="DJD357" s="62"/>
      <c r="DJE357" s="325"/>
      <c r="DJF357" s="325"/>
      <c r="DJG357" s="325"/>
      <c r="DJH357" s="325"/>
      <c r="DJI357" s="62"/>
      <c r="DJJ357" s="325"/>
      <c r="DJK357" s="325"/>
      <c r="DJL357" s="325"/>
      <c r="DJM357" s="325"/>
      <c r="DJN357" s="62"/>
      <c r="DJO357" s="325"/>
      <c r="DJP357" s="325"/>
      <c r="DJQ357" s="325"/>
      <c r="DJR357" s="325"/>
      <c r="DJS357" s="325"/>
      <c r="DJT357" s="325"/>
      <c r="DJU357" s="325"/>
      <c r="DJV357" s="325"/>
      <c r="DJW357" s="325"/>
      <c r="DJX357" s="325"/>
      <c r="DJY357" s="325"/>
      <c r="DJZ357" s="325"/>
      <c r="DKA357" s="325"/>
      <c r="DKB357" s="325"/>
      <c r="DKC357" s="325"/>
      <c r="DKD357" s="325"/>
      <c r="DKE357" s="325"/>
      <c r="DKF357" s="324"/>
      <c r="DKG357" s="62"/>
      <c r="DKH357" s="62"/>
      <c r="DKI357" s="62"/>
      <c r="DKJ357" s="62"/>
      <c r="DKK357" s="62"/>
      <c r="DKL357" s="62"/>
      <c r="DKM357" s="62"/>
      <c r="DKN357" s="62"/>
      <c r="DKO357" s="62"/>
      <c r="DKP357" s="62"/>
      <c r="DKQ357" s="325"/>
      <c r="DKR357" s="325"/>
      <c r="DKS357" s="325"/>
      <c r="DKT357" s="325"/>
      <c r="DKU357" s="62"/>
      <c r="DKV357" s="325"/>
      <c r="DKW357" s="325"/>
      <c r="DKX357" s="325"/>
      <c r="DKY357" s="325"/>
      <c r="DKZ357" s="62"/>
      <c r="DLA357" s="325"/>
      <c r="DLB357" s="325"/>
      <c r="DLC357" s="325"/>
      <c r="DLD357" s="325"/>
      <c r="DLE357" s="325"/>
      <c r="DLF357" s="325"/>
      <c r="DLG357" s="325"/>
      <c r="DLH357" s="325"/>
      <c r="DLI357" s="325"/>
      <c r="DLJ357" s="325"/>
      <c r="DLK357" s="325"/>
      <c r="DLL357" s="325"/>
      <c r="DLM357" s="325"/>
      <c r="DLN357" s="325"/>
      <c r="DLO357" s="325"/>
      <c r="DLP357" s="325"/>
      <c r="DLQ357" s="325"/>
      <c r="DLR357" s="324"/>
      <c r="DLS357" s="62"/>
      <c r="DLT357" s="62"/>
      <c r="DLU357" s="62"/>
      <c r="DLV357" s="62"/>
      <c r="DLW357" s="62"/>
      <c r="DLX357" s="62"/>
      <c r="DLY357" s="62"/>
      <c r="DLZ357" s="62"/>
      <c r="DMA357" s="62"/>
      <c r="DMB357" s="62"/>
      <c r="DMC357" s="325"/>
      <c r="DMD357" s="325"/>
      <c r="DME357" s="325"/>
      <c r="DMF357" s="325"/>
      <c r="DMG357" s="62"/>
      <c r="DMH357" s="325"/>
      <c r="DMI357" s="325"/>
      <c r="DMJ357" s="325"/>
      <c r="DMK357" s="325"/>
      <c r="DML357" s="62"/>
      <c r="DMM357" s="325"/>
      <c r="DMN357" s="325"/>
      <c r="DMO357" s="325"/>
      <c r="DMP357" s="325"/>
      <c r="DMQ357" s="325"/>
      <c r="DMR357" s="325"/>
      <c r="DMS357" s="325"/>
      <c r="DMT357" s="325"/>
      <c r="DMU357" s="325"/>
      <c r="DMV357" s="325"/>
      <c r="DMW357" s="325"/>
      <c r="DMX357" s="325"/>
      <c r="DMY357" s="325"/>
      <c r="DMZ357" s="325"/>
      <c r="DNA357" s="325"/>
      <c r="DNB357" s="325"/>
      <c r="DNC357" s="325"/>
      <c r="DND357" s="324"/>
      <c r="DNE357" s="62"/>
      <c r="DNF357" s="62"/>
      <c r="DNG357" s="62"/>
      <c r="DNH357" s="62"/>
      <c r="DNI357" s="62"/>
      <c r="DNJ357" s="62"/>
      <c r="DNK357" s="62"/>
      <c r="DNL357" s="62"/>
      <c r="DNM357" s="62"/>
      <c r="DNN357" s="62"/>
      <c r="DNO357" s="325"/>
      <c r="DNP357" s="325"/>
      <c r="DNQ357" s="325"/>
      <c r="DNR357" s="325"/>
      <c r="DNS357" s="62"/>
      <c r="DNT357" s="325"/>
      <c r="DNU357" s="325"/>
      <c r="DNV357" s="325"/>
      <c r="DNW357" s="325"/>
      <c r="DNX357" s="62"/>
      <c r="DNY357" s="325"/>
      <c r="DNZ357" s="325"/>
      <c r="DOA357" s="325"/>
      <c r="DOB357" s="325"/>
      <c r="DOC357" s="325"/>
      <c r="DOD357" s="325"/>
      <c r="DOE357" s="325"/>
      <c r="DOF357" s="325"/>
      <c r="DOG357" s="325"/>
      <c r="DOH357" s="325"/>
      <c r="DOI357" s="325"/>
      <c r="DOJ357" s="325"/>
      <c r="DOK357" s="325"/>
      <c r="DOL357" s="325"/>
      <c r="DOM357" s="325"/>
      <c r="DON357" s="325"/>
      <c r="DOO357" s="325"/>
      <c r="DOP357" s="324"/>
      <c r="DOQ357" s="62"/>
      <c r="DOR357" s="62"/>
      <c r="DOS357" s="62"/>
      <c r="DOT357" s="62"/>
      <c r="DOU357" s="62"/>
      <c r="DOV357" s="62"/>
      <c r="DOW357" s="62"/>
      <c r="DOX357" s="62"/>
      <c r="DOY357" s="62"/>
      <c r="DOZ357" s="62"/>
      <c r="DPA357" s="325"/>
      <c r="DPB357" s="325"/>
      <c r="DPC357" s="325"/>
      <c r="DPD357" s="325"/>
      <c r="DPE357" s="62"/>
      <c r="DPF357" s="325"/>
      <c r="DPG357" s="325"/>
      <c r="DPH357" s="325"/>
      <c r="DPI357" s="325"/>
      <c r="DPJ357" s="62"/>
      <c r="DPK357" s="325"/>
      <c r="DPL357" s="325"/>
      <c r="DPM357" s="325"/>
      <c r="DPN357" s="325"/>
      <c r="DPO357" s="325"/>
      <c r="DPP357" s="325"/>
      <c r="DPQ357" s="325"/>
      <c r="DPR357" s="325"/>
      <c r="DPS357" s="325"/>
      <c r="DPT357" s="325"/>
      <c r="DPU357" s="325"/>
      <c r="DPV357" s="325"/>
      <c r="DPW357" s="325"/>
      <c r="DPX357" s="325"/>
      <c r="DPY357" s="325"/>
      <c r="DPZ357" s="325"/>
      <c r="DQA357" s="325"/>
      <c r="DQB357" s="324"/>
      <c r="DQC357" s="62"/>
      <c r="DQD357" s="62"/>
      <c r="DQE357" s="62"/>
      <c r="DQF357" s="62"/>
      <c r="DQG357" s="62"/>
      <c r="DQH357" s="62"/>
      <c r="DQI357" s="62"/>
      <c r="DQJ357" s="62"/>
      <c r="DQK357" s="62"/>
      <c r="DQL357" s="62"/>
      <c r="DQM357" s="325"/>
      <c r="DQN357" s="325"/>
      <c r="DQO357" s="325"/>
      <c r="DQP357" s="325"/>
      <c r="DQQ357" s="62"/>
      <c r="DQR357" s="325"/>
      <c r="DQS357" s="325"/>
      <c r="DQT357" s="325"/>
      <c r="DQU357" s="325"/>
      <c r="DQV357" s="62"/>
      <c r="DQW357" s="325"/>
      <c r="DQX357" s="325"/>
      <c r="DQY357" s="325"/>
      <c r="DQZ357" s="325"/>
      <c r="DRA357" s="325"/>
      <c r="DRB357" s="325"/>
      <c r="DRC357" s="325"/>
      <c r="DRD357" s="325"/>
      <c r="DRE357" s="325"/>
      <c r="DRF357" s="325"/>
      <c r="DRG357" s="325"/>
      <c r="DRH357" s="325"/>
      <c r="DRI357" s="325"/>
      <c r="DRJ357" s="325"/>
      <c r="DRK357" s="325"/>
      <c r="DRL357" s="325"/>
      <c r="DRM357" s="325"/>
      <c r="DRN357" s="324"/>
      <c r="DRO357" s="62"/>
      <c r="DRP357" s="62"/>
      <c r="DRQ357" s="62"/>
      <c r="DRR357" s="62"/>
      <c r="DRS357" s="62"/>
      <c r="DRT357" s="62"/>
      <c r="DRU357" s="62"/>
      <c r="DRV357" s="62"/>
      <c r="DRW357" s="62"/>
      <c r="DRX357" s="62"/>
      <c r="DRY357" s="325"/>
      <c r="DRZ357" s="325"/>
      <c r="DSA357" s="325"/>
      <c r="DSB357" s="325"/>
      <c r="DSC357" s="62"/>
      <c r="DSD357" s="325"/>
      <c r="DSE357" s="325"/>
      <c r="DSF357" s="325"/>
      <c r="DSG357" s="325"/>
      <c r="DSH357" s="62"/>
      <c r="DSI357" s="325"/>
      <c r="DSJ357" s="325"/>
      <c r="DSK357" s="325"/>
      <c r="DSL357" s="325"/>
      <c r="DSM357" s="325"/>
      <c r="DSN357" s="325"/>
      <c r="DSO357" s="325"/>
      <c r="DSP357" s="325"/>
      <c r="DSQ357" s="325"/>
      <c r="DSR357" s="325"/>
      <c r="DSS357" s="325"/>
      <c r="DST357" s="325"/>
      <c r="DSU357" s="325"/>
      <c r="DSV357" s="325"/>
      <c r="DSW357" s="325"/>
      <c r="DSX357" s="325"/>
      <c r="DSY357" s="325"/>
      <c r="DSZ357" s="324"/>
      <c r="DTA357" s="62"/>
      <c r="DTB357" s="62"/>
      <c r="DTC357" s="62"/>
      <c r="DTD357" s="62"/>
      <c r="DTE357" s="62"/>
      <c r="DTF357" s="62"/>
      <c r="DTG357" s="62"/>
      <c r="DTH357" s="62"/>
      <c r="DTI357" s="62"/>
      <c r="DTJ357" s="62"/>
      <c r="DTK357" s="325"/>
      <c r="DTL357" s="325"/>
      <c r="DTM357" s="325"/>
      <c r="DTN357" s="325"/>
      <c r="DTO357" s="62"/>
      <c r="DTP357" s="325"/>
      <c r="DTQ357" s="325"/>
      <c r="DTR357" s="325"/>
      <c r="DTS357" s="325"/>
      <c r="DTT357" s="62"/>
      <c r="DTU357" s="325"/>
      <c r="DTV357" s="325"/>
      <c r="DTW357" s="325"/>
      <c r="DTX357" s="325"/>
      <c r="DTY357" s="325"/>
      <c r="DTZ357" s="325"/>
      <c r="DUA357" s="325"/>
      <c r="DUB357" s="325"/>
      <c r="DUC357" s="325"/>
      <c r="DUD357" s="325"/>
      <c r="DUE357" s="325"/>
      <c r="DUF357" s="325"/>
      <c r="DUG357" s="325"/>
      <c r="DUH357" s="325"/>
      <c r="DUI357" s="325"/>
      <c r="DUJ357" s="325"/>
      <c r="DUK357" s="325"/>
      <c r="DUL357" s="324"/>
      <c r="DUM357" s="62"/>
      <c r="DUN357" s="62"/>
      <c r="DUO357" s="62"/>
      <c r="DUP357" s="62"/>
      <c r="DUQ357" s="62"/>
      <c r="DUR357" s="62"/>
      <c r="DUS357" s="62"/>
      <c r="DUT357" s="62"/>
      <c r="DUU357" s="62"/>
      <c r="DUV357" s="62"/>
      <c r="DUW357" s="325"/>
      <c r="DUX357" s="325"/>
      <c r="DUY357" s="325"/>
      <c r="DUZ357" s="325"/>
      <c r="DVA357" s="62"/>
      <c r="DVB357" s="325"/>
      <c r="DVC357" s="325"/>
      <c r="DVD357" s="325"/>
      <c r="DVE357" s="325"/>
      <c r="DVF357" s="62"/>
      <c r="DVG357" s="325"/>
      <c r="DVH357" s="325"/>
      <c r="DVI357" s="325"/>
      <c r="DVJ357" s="325"/>
      <c r="DVK357" s="325"/>
      <c r="DVL357" s="325"/>
      <c r="DVM357" s="325"/>
      <c r="DVN357" s="325"/>
      <c r="DVO357" s="325"/>
      <c r="DVP357" s="325"/>
      <c r="DVQ357" s="325"/>
      <c r="DVR357" s="325"/>
      <c r="DVS357" s="325"/>
      <c r="DVT357" s="325"/>
      <c r="DVU357" s="325"/>
      <c r="DVV357" s="325"/>
      <c r="DVW357" s="325"/>
      <c r="DVX357" s="324"/>
      <c r="DVY357" s="62"/>
      <c r="DVZ357" s="62"/>
      <c r="DWA357" s="62"/>
      <c r="DWB357" s="62"/>
      <c r="DWC357" s="62"/>
      <c r="DWD357" s="62"/>
      <c r="DWE357" s="62"/>
      <c r="DWF357" s="62"/>
      <c r="DWG357" s="62"/>
      <c r="DWH357" s="62"/>
      <c r="DWI357" s="325"/>
      <c r="DWJ357" s="325"/>
      <c r="DWK357" s="325"/>
      <c r="DWL357" s="325"/>
      <c r="DWM357" s="62"/>
      <c r="DWN357" s="325"/>
      <c r="DWO357" s="325"/>
      <c r="DWP357" s="325"/>
      <c r="DWQ357" s="325"/>
      <c r="DWR357" s="62"/>
      <c r="DWS357" s="325"/>
      <c r="DWT357" s="325"/>
      <c r="DWU357" s="325"/>
      <c r="DWV357" s="325"/>
      <c r="DWW357" s="325"/>
      <c r="DWX357" s="325"/>
      <c r="DWY357" s="325"/>
      <c r="DWZ357" s="325"/>
      <c r="DXA357" s="325"/>
      <c r="DXB357" s="325"/>
      <c r="DXC357" s="325"/>
      <c r="DXD357" s="325"/>
      <c r="DXE357" s="325"/>
      <c r="DXF357" s="325"/>
      <c r="DXG357" s="325"/>
      <c r="DXH357" s="325"/>
      <c r="DXI357" s="325"/>
      <c r="DXJ357" s="324"/>
      <c r="DXK357" s="62"/>
      <c r="DXL357" s="62"/>
      <c r="DXM357" s="62"/>
      <c r="DXN357" s="62"/>
      <c r="DXO357" s="62"/>
      <c r="DXP357" s="62"/>
      <c r="DXQ357" s="62"/>
      <c r="DXR357" s="62"/>
      <c r="DXS357" s="62"/>
      <c r="DXT357" s="62"/>
      <c r="DXU357" s="325"/>
      <c r="DXV357" s="325"/>
      <c r="DXW357" s="325"/>
      <c r="DXX357" s="325"/>
      <c r="DXY357" s="62"/>
      <c r="DXZ357" s="325"/>
      <c r="DYA357" s="325"/>
      <c r="DYB357" s="325"/>
      <c r="DYC357" s="325"/>
      <c r="DYD357" s="62"/>
      <c r="DYE357" s="325"/>
      <c r="DYF357" s="325"/>
      <c r="DYG357" s="325"/>
      <c r="DYH357" s="325"/>
      <c r="DYI357" s="325"/>
      <c r="DYJ357" s="325"/>
      <c r="DYK357" s="325"/>
      <c r="DYL357" s="325"/>
      <c r="DYM357" s="325"/>
      <c r="DYN357" s="325"/>
      <c r="DYO357" s="325"/>
      <c r="DYP357" s="325"/>
      <c r="DYQ357" s="325"/>
      <c r="DYR357" s="325"/>
      <c r="DYS357" s="325"/>
      <c r="DYT357" s="325"/>
      <c r="DYU357" s="325"/>
      <c r="DYV357" s="324"/>
      <c r="DYW357" s="62"/>
      <c r="DYX357" s="62"/>
      <c r="DYY357" s="62"/>
      <c r="DYZ357" s="62"/>
      <c r="DZA357" s="62"/>
      <c r="DZB357" s="62"/>
      <c r="DZC357" s="62"/>
      <c r="DZD357" s="62"/>
      <c r="DZE357" s="62"/>
      <c r="DZF357" s="62"/>
      <c r="DZG357" s="325"/>
      <c r="DZH357" s="325"/>
      <c r="DZI357" s="325"/>
      <c r="DZJ357" s="325"/>
      <c r="DZK357" s="62"/>
      <c r="DZL357" s="325"/>
      <c r="DZM357" s="325"/>
      <c r="DZN357" s="325"/>
      <c r="DZO357" s="325"/>
      <c r="DZP357" s="62"/>
      <c r="DZQ357" s="325"/>
      <c r="DZR357" s="325"/>
      <c r="DZS357" s="325"/>
      <c r="DZT357" s="325"/>
      <c r="DZU357" s="325"/>
      <c r="DZV357" s="325"/>
      <c r="DZW357" s="325"/>
      <c r="DZX357" s="325"/>
      <c r="DZY357" s="325"/>
      <c r="DZZ357" s="325"/>
      <c r="EAA357" s="325"/>
      <c r="EAB357" s="325"/>
      <c r="EAC357" s="325"/>
      <c r="EAD357" s="325"/>
      <c r="EAE357" s="325"/>
      <c r="EAF357" s="325"/>
      <c r="EAG357" s="325"/>
      <c r="EAH357" s="324"/>
      <c r="EAI357" s="62"/>
      <c r="EAJ357" s="62"/>
      <c r="EAK357" s="62"/>
      <c r="EAL357" s="62"/>
      <c r="EAM357" s="62"/>
      <c r="EAN357" s="62"/>
      <c r="EAO357" s="62"/>
      <c r="EAP357" s="62"/>
      <c r="EAQ357" s="62"/>
      <c r="EAR357" s="62"/>
      <c r="EAS357" s="325"/>
      <c r="EAT357" s="325"/>
      <c r="EAU357" s="325"/>
      <c r="EAV357" s="325"/>
      <c r="EAW357" s="62"/>
      <c r="EAX357" s="325"/>
      <c r="EAY357" s="325"/>
      <c r="EAZ357" s="325"/>
      <c r="EBA357" s="325"/>
      <c r="EBB357" s="62"/>
      <c r="EBC357" s="325"/>
      <c r="EBD357" s="325"/>
      <c r="EBE357" s="325"/>
      <c r="EBF357" s="325"/>
      <c r="EBG357" s="325"/>
      <c r="EBH357" s="325"/>
      <c r="EBI357" s="325"/>
      <c r="EBJ357" s="325"/>
      <c r="EBK357" s="325"/>
      <c r="EBL357" s="325"/>
      <c r="EBM357" s="325"/>
      <c r="EBN357" s="325"/>
      <c r="EBO357" s="325"/>
      <c r="EBP357" s="325"/>
      <c r="EBQ357" s="325"/>
      <c r="EBR357" s="325"/>
      <c r="EBS357" s="325"/>
      <c r="EBT357" s="324"/>
      <c r="EBU357" s="62"/>
      <c r="EBV357" s="62"/>
      <c r="EBW357" s="62"/>
      <c r="EBX357" s="62"/>
      <c r="EBY357" s="62"/>
      <c r="EBZ357" s="62"/>
      <c r="ECA357" s="62"/>
      <c r="ECB357" s="62"/>
      <c r="ECC357" s="62"/>
      <c r="ECD357" s="62"/>
      <c r="ECE357" s="325"/>
      <c r="ECF357" s="325"/>
      <c r="ECG357" s="325"/>
      <c r="ECH357" s="325"/>
      <c r="ECI357" s="62"/>
      <c r="ECJ357" s="325"/>
      <c r="ECK357" s="325"/>
      <c r="ECL357" s="325"/>
      <c r="ECM357" s="325"/>
      <c r="ECN357" s="62"/>
      <c r="ECO357" s="325"/>
      <c r="ECP357" s="325"/>
      <c r="ECQ357" s="325"/>
      <c r="ECR357" s="325"/>
      <c r="ECS357" s="325"/>
      <c r="ECT357" s="325"/>
      <c r="ECU357" s="325"/>
      <c r="ECV357" s="325"/>
      <c r="ECW357" s="325"/>
      <c r="ECX357" s="325"/>
      <c r="ECY357" s="325"/>
      <c r="ECZ357" s="325"/>
      <c r="EDA357" s="325"/>
      <c r="EDB357" s="325"/>
      <c r="EDC357" s="325"/>
      <c r="EDD357" s="325"/>
      <c r="EDE357" s="325"/>
      <c r="EDF357" s="324"/>
      <c r="EDG357" s="62"/>
      <c r="EDH357" s="62"/>
      <c r="EDI357" s="62"/>
      <c r="EDJ357" s="62"/>
      <c r="EDK357" s="62"/>
      <c r="EDL357" s="62"/>
      <c r="EDM357" s="62"/>
      <c r="EDN357" s="62"/>
      <c r="EDO357" s="62"/>
      <c r="EDP357" s="62"/>
      <c r="EDQ357" s="325"/>
      <c r="EDR357" s="325"/>
      <c r="EDS357" s="325"/>
      <c r="EDT357" s="325"/>
      <c r="EDU357" s="62"/>
      <c r="EDV357" s="325"/>
      <c r="EDW357" s="325"/>
      <c r="EDX357" s="325"/>
      <c r="EDY357" s="325"/>
      <c r="EDZ357" s="62"/>
      <c r="EEA357" s="325"/>
      <c r="EEB357" s="325"/>
      <c r="EEC357" s="325"/>
      <c r="EED357" s="325"/>
      <c r="EEE357" s="325"/>
      <c r="EEF357" s="325"/>
      <c r="EEG357" s="325"/>
      <c r="EEH357" s="325"/>
      <c r="EEI357" s="325"/>
      <c r="EEJ357" s="325"/>
      <c r="EEK357" s="325"/>
      <c r="EEL357" s="325"/>
      <c r="EEM357" s="325"/>
      <c r="EEN357" s="325"/>
      <c r="EEO357" s="325"/>
      <c r="EEP357" s="325"/>
      <c r="EEQ357" s="325"/>
      <c r="EER357" s="324"/>
      <c r="EES357" s="62"/>
      <c r="EET357" s="62"/>
      <c r="EEU357" s="62"/>
      <c r="EEV357" s="62"/>
      <c r="EEW357" s="62"/>
      <c r="EEX357" s="62"/>
      <c r="EEY357" s="62"/>
      <c r="EEZ357" s="62"/>
      <c r="EFA357" s="62"/>
      <c r="EFB357" s="62"/>
      <c r="EFC357" s="325"/>
      <c r="EFD357" s="325"/>
      <c r="EFE357" s="325"/>
      <c r="EFF357" s="325"/>
      <c r="EFG357" s="62"/>
      <c r="EFH357" s="325"/>
      <c r="EFI357" s="325"/>
      <c r="EFJ357" s="325"/>
      <c r="EFK357" s="325"/>
      <c r="EFL357" s="62"/>
      <c r="EFM357" s="325"/>
      <c r="EFN357" s="325"/>
      <c r="EFO357" s="325"/>
      <c r="EFP357" s="325"/>
      <c r="EFQ357" s="325"/>
      <c r="EFR357" s="325"/>
      <c r="EFS357" s="325"/>
      <c r="EFT357" s="325"/>
      <c r="EFU357" s="325"/>
      <c r="EFV357" s="325"/>
      <c r="EFW357" s="325"/>
      <c r="EFX357" s="325"/>
      <c r="EFY357" s="325"/>
      <c r="EFZ357" s="325"/>
      <c r="EGA357" s="325"/>
      <c r="EGB357" s="325"/>
      <c r="EGC357" s="325"/>
      <c r="EGD357" s="324"/>
      <c r="EGE357" s="62"/>
      <c r="EGF357" s="62"/>
      <c r="EGG357" s="62"/>
      <c r="EGH357" s="62"/>
      <c r="EGI357" s="62"/>
      <c r="EGJ357" s="62"/>
      <c r="EGK357" s="62"/>
      <c r="EGL357" s="62"/>
      <c r="EGM357" s="62"/>
      <c r="EGN357" s="62"/>
      <c r="EGO357" s="325"/>
      <c r="EGP357" s="325"/>
      <c r="EGQ357" s="325"/>
      <c r="EGR357" s="325"/>
      <c r="EGS357" s="62"/>
      <c r="EGT357" s="325"/>
      <c r="EGU357" s="325"/>
      <c r="EGV357" s="325"/>
      <c r="EGW357" s="325"/>
      <c r="EGX357" s="62"/>
      <c r="EGY357" s="325"/>
      <c r="EGZ357" s="325"/>
      <c r="EHA357" s="325"/>
      <c r="EHB357" s="325"/>
      <c r="EHC357" s="325"/>
      <c r="EHD357" s="325"/>
      <c r="EHE357" s="325"/>
      <c r="EHF357" s="325"/>
      <c r="EHG357" s="325"/>
      <c r="EHH357" s="325"/>
      <c r="EHI357" s="325"/>
      <c r="EHJ357" s="325"/>
      <c r="EHK357" s="325"/>
      <c r="EHL357" s="325"/>
      <c r="EHM357" s="325"/>
      <c r="EHN357" s="325"/>
      <c r="EHO357" s="325"/>
      <c r="EHP357" s="324"/>
      <c r="EHQ357" s="62"/>
      <c r="EHR357" s="62"/>
      <c r="EHS357" s="62"/>
      <c r="EHT357" s="62"/>
      <c r="EHU357" s="62"/>
      <c r="EHV357" s="62"/>
      <c r="EHW357" s="62"/>
      <c r="EHX357" s="62"/>
      <c r="EHY357" s="62"/>
      <c r="EHZ357" s="62"/>
      <c r="EIA357" s="325"/>
      <c r="EIB357" s="325"/>
      <c r="EIC357" s="325"/>
      <c r="EID357" s="325"/>
      <c r="EIE357" s="62"/>
      <c r="EIF357" s="325"/>
      <c r="EIG357" s="325"/>
      <c r="EIH357" s="325"/>
      <c r="EII357" s="325"/>
      <c r="EIJ357" s="62"/>
      <c r="EIK357" s="325"/>
      <c r="EIL357" s="325"/>
      <c r="EIM357" s="325"/>
      <c r="EIN357" s="325"/>
      <c r="EIO357" s="325"/>
      <c r="EIP357" s="325"/>
      <c r="EIQ357" s="325"/>
      <c r="EIR357" s="325"/>
      <c r="EIS357" s="325"/>
      <c r="EIT357" s="325"/>
      <c r="EIU357" s="325"/>
      <c r="EIV357" s="325"/>
      <c r="EIW357" s="325"/>
      <c r="EIX357" s="325"/>
      <c r="EIY357" s="325"/>
      <c r="EIZ357" s="325"/>
      <c r="EJA357" s="325"/>
      <c r="EJB357" s="324"/>
      <c r="EJC357" s="62"/>
      <c r="EJD357" s="62"/>
      <c r="EJE357" s="62"/>
      <c r="EJF357" s="62"/>
      <c r="EJG357" s="62"/>
      <c r="EJH357" s="62"/>
      <c r="EJI357" s="62"/>
      <c r="EJJ357" s="62"/>
      <c r="EJK357" s="62"/>
      <c r="EJL357" s="62"/>
      <c r="EJM357" s="325"/>
      <c r="EJN357" s="325"/>
      <c r="EJO357" s="325"/>
      <c r="EJP357" s="325"/>
      <c r="EJQ357" s="62"/>
      <c r="EJR357" s="325"/>
      <c r="EJS357" s="325"/>
      <c r="EJT357" s="325"/>
      <c r="EJU357" s="325"/>
      <c r="EJV357" s="62"/>
      <c r="EJW357" s="325"/>
      <c r="EJX357" s="325"/>
      <c r="EJY357" s="325"/>
      <c r="EJZ357" s="325"/>
      <c r="EKA357" s="325"/>
      <c r="EKB357" s="325"/>
      <c r="EKC357" s="325"/>
      <c r="EKD357" s="325"/>
      <c r="EKE357" s="325"/>
      <c r="EKF357" s="325"/>
      <c r="EKG357" s="325"/>
      <c r="EKH357" s="325"/>
      <c r="EKI357" s="325"/>
      <c r="EKJ357" s="325"/>
      <c r="EKK357" s="325"/>
      <c r="EKL357" s="325"/>
      <c r="EKM357" s="325"/>
      <c r="EKN357" s="324"/>
      <c r="EKO357" s="62"/>
      <c r="EKP357" s="62"/>
      <c r="EKQ357" s="62"/>
      <c r="EKR357" s="62"/>
      <c r="EKS357" s="62"/>
      <c r="EKT357" s="62"/>
      <c r="EKU357" s="62"/>
      <c r="EKV357" s="62"/>
      <c r="EKW357" s="62"/>
      <c r="EKX357" s="62"/>
      <c r="EKY357" s="325"/>
      <c r="EKZ357" s="325"/>
      <c r="ELA357" s="325"/>
      <c r="ELB357" s="325"/>
      <c r="ELC357" s="62"/>
      <c r="ELD357" s="325"/>
      <c r="ELE357" s="325"/>
      <c r="ELF357" s="325"/>
      <c r="ELG357" s="325"/>
      <c r="ELH357" s="62"/>
      <c r="ELI357" s="325"/>
      <c r="ELJ357" s="325"/>
      <c r="ELK357" s="325"/>
      <c r="ELL357" s="325"/>
      <c r="ELM357" s="325"/>
      <c r="ELN357" s="325"/>
      <c r="ELO357" s="325"/>
      <c r="ELP357" s="325"/>
      <c r="ELQ357" s="325"/>
      <c r="ELR357" s="325"/>
      <c r="ELS357" s="325"/>
      <c r="ELT357" s="325"/>
      <c r="ELU357" s="325"/>
      <c r="ELV357" s="325"/>
      <c r="ELW357" s="325"/>
      <c r="ELX357" s="325"/>
      <c r="ELY357" s="325"/>
      <c r="ELZ357" s="324"/>
      <c r="EMA357" s="62"/>
      <c r="EMB357" s="62"/>
      <c r="EMC357" s="62"/>
      <c r="EMD357" s="62"/>
      <c r="EME357" s="62"/>
      <c r="EMF357" s="62"/>
      <c r="EMG357" s="62"/>
      <c r="EMH357" s="62"/>
      <c r="EMI357" s="62"/>
      <c r="EMJ357" s="62"/>
      <c r="EMK357" s="325"/>
      <c r="EML357" s="325"/>
      <c r="EMM357" s="325"/>
      <c r="EMN357" s="325"/>
      <c r="EMO357" s="62"/>
      <c r="EMP357" s="325"/>
      <c r="EMQ357" s="325"/>
      <c r="EMR357" s="325"/>
      <c r="EMS357" s="325"/>
      <c r="EMT357" s="62"/>
      <c r="EMU357" s="325"/>
      <c r="EMV357" s="325"/>
      <c r="EMW357" s="325"/>
      <c r="EMX357" s="325"/>
      <c r="EMY357" s="325"/>
      <c r="EMZ357" s="325"/>
      <c r="ENA357" s="325"/>
      <c r="ENB357" s="325"/>
      <c r="ENC357" s="325"/>
      <c r="END357" s="325"/>
      <c r="ENE357" s="325"/>
      <c r="ENF357" s="325"/>
      <c r="ENG357" s="325"/>
      <c r="ENH357" s="325"/>
      <c r="ENI357" s="325"/>
      <c r="ENJ357" s="325"/>
      <c r="ENK357" s="325"/>
      <c r="ENL357" s="324"/>
      <c r="ENM357" s="62"/>
      <c r="ENN357" s="62"/>
      <c r="ENO357" s="62"/>
      <c r="ENP357" s="62"/>
      <c r="ENQ357" s="62"/>
      <c r="ENR357" s="62"/>
      <c r="ENS357" s="62"/>
      <c r="ENT357" s="62"/>
      <c r="ENU357" s="62"/>
      <c r="ENV357" s="62"/>
      <c r="ENW357" s="325"/>
      <c r="ENX357" s="325"/>
      <c r="ENY357" s="325"/>
      <c r="ENZ357" s="325"/>
      <c r="EOA357" s="62"/>
      <c r="EOB357" s="325"/>
      <c r="EOC357" s="325"/>
      <c r="EOD357" s="325"/>
      <c r="EOE357" s="325"/>
      <c r="EOF357" s="62"/>
      <c r="EOG357" s="325"/>
      <c r="EOH357" s="325"/>
      <c r="EOI357" s="325"/>
      <c r="EOJ357" s="325"/>
      <c r="EOK357" s="325"/>
      <c r="EOL357" s="325"/>
      <c r="EOM357" s="325"/>
      <c r="EON357" s="325"/>
      <c r="EOO357" s="325"/>
      <c r="EOP357" s="325"/>
      <c r="EOQ357" s="325"/>
      <c r="EOR357" s="325"/>
      <c r="EOS357" s="325"/>
      <c r="EOT357" s="325"/>
      <c r="EOU357" s="325"/>
      <c r="EOV357" s="325"/>
      <c r="EOW357" s="325"/>
      <c r="EOX357" s="324"/>
      <c r="EOY357" s="62"/>
      <c r="EOZ357" s="62"/>
      <c r="EPA357" s="62"/>
      <c r="EPB357" s="62"/>
      <c r="EPC357" s="62"/>
      <c r="EPD357" s="62"/>
      <c r="EPE357" s="62"/>
      <c r="EPF357" s="62"/>
      <c r="EPG357" s="62"/>
      <c r="EPH357" s="62"/>
      <c r="EPI357" s="325"/>
      <c r="EPJ357" s="325"/>
      <c r="EPK357" s="325"/>
      <c r="EPL357" s="325"/>
      <c r="EPM357" s="62"/>
      <c r="EPN357" s="325"/>
      <c r="EPO357" s="325"/>
      <c r="EPP357" s="325"/>
      <c r="EPQ357" s="325"/>
      <c r="EPR357" s="62"/>
      <c r="EPS357" s="325"/>
      <c r="EPT357" s="325"/>
      <c r="EPU357" s="325"/>
      <c r="EPV357" s="325"/>
      <c r="EPW357" s="325"/>
      <c r="EPX357" s="325"/>
      <c r="EPY357" s="325"/>
      <c r="EPZ357" s="325"/>
      <c r="EQA357" s="325"/>
      <c r="EQB357" s="325"/>
      <c r="EQC357" s="325"/>
      <c r="EQD357" s="325"/>
      <c r="EQE357" s="325"/>
      <c r="EQF357" s="325"/>
      <c r="EQG357" s="325"/>
      <c r="EQH357" s="325"/>
      <c r="EQI357" s="325"/>
      <c r="EQJ357" s="324"/>
      <c r="EQK357" s="62"/>
      <c r="EQL357" s="62"/>
      <c r="EQM357" s="62"/>
      <c r="EQN357" s="62"/>
      <c r="EQO357" s="62"/>
      <c r="EQP357" s="62"/>
      <c r="EQQ357" s="62"/>
      <c r="EQR357" s="62"/>
      <c r="EQS357" s="62"/>
      <c r="EQT357" s="62"/>
      <c r="EQU357" s="325"/>
      <c r="EQV357" s="325"/>
      <c r="EQW357" s="325"/>
      <c r="EQX357" s="325"/>
      <c r="EQY357" s="62"/>
      <c r="EQZ357" s="325"/>
      <c r="ERA357" s="325"/>
      <c r="ERB357" s="325"/>
      <c r="ERC357" s="325"/>
      <c r="ERD357" s="62"/>
      <c r="ERE357" s="325"/>
      <c r="ERF357" s="325"/>
      <c r="ERG357" s="325"/>
      <c r="ERH357" s="325"/>
      <c r="ERI357" s="325"/>
      <c r="ERJ357" s="325"/>
      <c r="ERK357" s="325"/>
      <c r="ERL357" s="325"/>
      <c r="ERM357" s="325"/>
      <c r="ERN357" s="325"/>
      <c r="ERO357" s="325"/>
      <c r="ERP357" s="325"/>
      <c r="ERQ357" s="325"/>
      <c r="ERR357" s="325"/>
      <c r="ERS357" s="325"/>
      <c r="ERT357" s="325"/>
      <c r="ERU357" s="325"/>
      <c r="ERV357" s="324"/>
      <c r="ERW357" s="62"/>
      <c r="ERX357" s="62"/>
      <c r="ERY357" s="62"/>
      <c r="ERZ357" s="62"/>
      <c r="ESA357" s="62"/>
      <c r="ESB357" s="62"/>
      <c r="ESC357" s="62"/>
      <c r="ESD357" s="62"/>
      <c r="ESE357" s="62"/>
      <c r="ESF357" s="62"/>
      <c r="ESG357" s="325"/>
      <c r="ESH357" s="325"/>
      <c r="ESI357" s="325"/>
      <c r="ESJ357" s="325"/>
      <c r="ESK357" s="62"/>
      <c r="ESL357" s="325"/>
      <c r="ESM357" s="325"/>
      <c r="ESN357" s="325"/>
      <c r="ESO357" s="325"/>
      <c r="ESP357" s="62"/>
      <c r="ESQ357" s="325"/>
      <c r="ESR357" s="325"/>
      <c r="ESS357" s="325"/>
      <c r="EST357" s="325"/>
      <c r="ESU357" s="325"/>
      <c r="ESV357" s="325"/>
      <c r="ESW357" s="325"/>
      <c r="ESX357" s="325"/>
      <c r="ESY357" s="325"/>
      <c r="ESZ357" s="325"/>
      <c r="ETA357" s="325"/>
      <c r="ETB357" s="325"/>
      <c r="ETC357" s="325"/>
      <c r="ETD357" s="325"/>
      <c r="ETE357" s="325"/>
      <c r="ETF357" s="325"/>
      <c r="ETG357" s="325"/>
      <c r="ETH357" s="324"/>
      <c r="ETI357" s="62"/>
      <c r="ETJ357" s="62"/>
      <c r="ETK357" s="62"/>
      <c r="ETL357" s="62"/>
      <c r="ETM357" s="62"/>
      <c r="ETN357" s="62"/>
      <c r="ETO357" s="62"/>
      <c r="ETP357" s="62"/>
      <c r="ETQ357" s="62"/>
      <c r="ETR357" s="62"/>
      <c r="ETS357" s="325"/>
      <c r="ETT357" s="325"/>
      <c r="ETU357" s="325"/>
      <c r="ETV357" s="325"/>
      <c r="ETW357" s="62"/>
      <c r="ETX357" s="325"/>
      <c r="ETY357" s="325"/>
      <c r="ETZ357" s="325"/>
      <c r="EUA357" s="325"/>
      <c r="EUB357" s="62"/>
      <c r="EUC357" s="325"/>
      <c r="EUD357" s="325"/>
      <c r="EUE357" s="325"/>
      <c r="EUF357" s="325"/>
      <c r="EUG357" s="325"/>
      <c r="EUH357" s="325"/>
      <c r="EUI357" s="325"/>
      <c r="EUJ357" s="325"/>
      <c r="EUK357" s="325"/>
      <c r="EUL357" s="325"/>
      <c r="EUM357" s="325"/>
      <c r="EUN357" s="325"/>
      <c r="EUO357" s="325"/>
      <c r="EUP357" s="325"/>
      <c r="EUQ357" s="325"/>
      <c r="EUR357" s="325"/>
      <c r="EUS357" s="325"/>
      <c r="EUT357" s="324"/>
      <c r="EUU357" s="62"/>
      <c r="EUV357" s="62"/>
      <c r="EUW357" s="62"/>
      <c r="EUX357" s="62"/>
      <c r="EUY357" s="62"/>
      <c r="EUZ357" s="62"/>
      <c r="EVA357" s="62"/>
      <c r="EVB357" s="62"/>
      <c r="EVC357" s="62"/>
      <c r="EVD357" s="62"/>
      <c r="EVE357" s="325"/>
      <c r="EVF357" s="325"/>
      <c r="EVG357" s="325"/>
      <c r="EVH357" s="325"/>
      <c r="EVI357" s="62"/>
      <c r="EVJ357" s="325"/>
      <c r="EVK357" s="325"/>
      <c r="EVL357" s="325"/>
      <c r="EVM357" s="325"/>
      <c r="EVN357" s="62"/>
      <c r="EVO357" s="325"/>
      <c r="EVP357" s="325"/>
      <c r="EVQ357" s="325"/>
      <c r="EVR357" s="325"/>
      <c r="EVS357" s="325"/>
      <c r="EVT357" s="325"/>
      <c r="EVU357" s="325"/>
      <c r="EVV357" s="325"/>
      <c r="EVW357" s="325"/>
      <c r="EVX357" s="325"/>
      <c r="EVY357" s="325"/>
      <c r="EVZ357" s="325"/>
      <c r="EWA357" s="325"/>
      <c r="EWB357" s="325"/>
      <c r="EWC357" s="325"/>
      <c r="EWD357" s="325"/>
      <c r="EWE357" s="325"/>
      <c r="EWF357" s="324"/>
      <c r="EWG357" s="62"/>
      <c r="EWH357" s="62"/>
      <c r="EWI357" s="62"/>
      <c r="EWJ357" s="62"/>
      <c r="EWK357" s="62"/>
      <c r="EWL357" s="62"/>
      <c r="EWM357" s="62"/>
      <c r="EWN357" s="62"/>
      <c r="EWO357" s="62"/>
      <c r="EWP357" s="62"/>
      <c r="EWQ357" s="325"/>
      <c r="EWR357" s="325"/>
      <c r="EWS357" s="325"/>
      <c r="EWT357" s="325"/>
      <c r="EWU357" s="62"/>
      <c r="EWV357" s="325"/>
      <c r="EWW357" s="325"/>
      <c r="EWX357" s="325"/>
      <c r="EWY357" s="325"/>
      <c r="EWZ357" s="62"/>
      <c r="EXA357" s="325"/>
      <c r="EXB357" s="325"/>
      <c r="EXC357" s="325"/>
      <c r="EXD357" s="325"/>
      <c r="EXE357" s="325"/>
      <c r="EXF357" s="325"/>
      <c r="EXG357" s="325"/>
      <c r="EXH357" s="325"/>
      <c r="EXI357" s="325"/>
      <c r="EXJ357" s="325"/>
      <c r="EXK357" s="325"/>
      <c r="EXL357" s="325"/>
      <c r="EXM357" s="325"/>
      <c r="EXN357" s="325"/>
      <c r="EXO357" s="325"/>
      <c r="EXP357" s="325"/>
      <c r="EXQ357" s="325"/>
      <c r="EXR357" s="324"/>
      <c r="EXS357" s="62"/>
      <c r="EXT357" s="62"/>
      <c r="EXU357" s="62"/>
      <c r="EXV357" s="62"/>
      <c r="EXW357" s="62"/>
      <c r="EXX357" s="62"/>
      <c r="EXY357" s="62"/>
      <c r="EXZ357" s="62"/>
      <c r="EYA357" s="62"/>
      <c r="EYB357" s="62"/>
      <c r="EYC357" s="325"/>
      <c r="EYD357" s="325"/>
      <c r="EYE357" s="325"/>
      <c r="EYF357" s="325"/>
      <c r="EYG357" s="62"/>
      <c r="EYH357" s="325"/>
      <c r="EYI357" s="325"/>
      <c r="EYJ357" s="325"/>
      <c r="EYK357" s="325"/>
      <c r="EYL357" s="62"/>
      <c r="EYM357" s="325"/>
      <c r="EYN357" s="325"/>
      <c r="EYO357" s="325"/>
      <c r="EYP357" s="325"/>
      <c r="EYQ357" s="325"/>
      <c r="EYR357" s="325"/>
      <c r="EYS357" s="325"/>
      <c r="EYT357" s="325"/>
      <c r="EYU357" s="325"/>
      <c r="EYV357" s="325"/>
      <c r="EYW357" s="325"/>
      <c r="EYX357" s="325"/>
      <c r="EYY357" s="325"/>
      <c r="EYZ357" s="325"/>
      <c r="EZA357" s="325"/>
      <c r="EZB357" s="325"/>
      <c r="EZC357" s="325"/>
      <c r="EZD357" s="324"/>
      <c r="EZE357" s="62"/>
      <c r="EZF357" s="62"/>
      <c r="EZG357" s="62"/>
      <c r="EZH357" s="62"/>
      <c r="EZI357" s="62"/>
      <c r="EZJ357" s="62"/>
      <c r="EZK357" s="62"/>
      <c r="EZL357" s="62"/>
      <c r="EZM357" s="62"/>
      <c r="EZN357" s="62"/>
      <c r="EZO357" s="325"/>
      <c r="EZP357" s="325"/>
      <c r="EZQ357" s="325"/>
      <c r="EZR357" s="325"/>
      <c r="EZS357" s="62"/>
      <c r="EZT357" s="325"/>
      <c r="EZU357" s="325"/>
      <c r="EZV357" s="325"/>
      <c r="EZW357" s="325"/>
      <c r="EZX357" s="62"/>
      <c r="EZY357" s="325"/>
      <c r="EZZ357" s="325"/>
      <c r="FAA357" s="325"/>
      <c r="FAB357" s="325"/>
      <c r="FAC357" s="325"/>
      <c r="FAD357" s="325"/>
      <c r="FAE357" s="325"/>
      <c r="FAF357" s="325"/>
      <c r="FAG357" s="325"/>
      <c r="FAH357" s="325"/>
      <c r="FAI357" s="325"/>
      <c r="FAJ357" s="325"/>
      <c r="FAK357" s="325"/>
      <c r="FAL357" s="325"/>
      <c r="FAM357" s="325"/>
      <c r="FAN357" s="325"/>
      <c r="FAO357" s="325"/>
      <c r="FAP357" s="324"/>
      <c r="FAQ357" s="62"/>
      <c r="FAR357" s="62"/>
      <c r="FAS357" s="62"/>
      <c r="FAT357" s="62"/>
      <c r="FAU357" s="62"/>
      <c r="FAV357" s="62"/>
      <c r="FAW357" s="62"/>
      <c r="FAX357" s="62"/>
      <c r="FAY357" s="62"/>
      <c r="FAZ357" s="62"/>
      <c r="FBA357" s="325"/>
      <c r="FBB357" s="325"/>
      <c r="FBC357" s="325"/>
      <c r="FBD357" s="325"/>
      <c r="FBE357" s="62"/>
      <c r="FBF357" s="325"/>
      <c r="FBG357" s="325"/>
      <c r="FBH357" s="325"/>
      <c r="FBI357" s="325"/>
      <c r="FBJ357" s="62"/>
      <c r="FBK357" s="325"/>
      <c r="FBL357" s="325"/>
      <c r="FBM357" s="325"/>
      <c r="FBN357" s="325"/>
      <c r="FBO357" s="325"/>
      <c r="FBP357" s="325"/>
      <c r="FBQ357" s="325"/>
      <c r="FBR357" s="325"/>
      <c r="FBS357" s="325"/>
      <c r="FBT357" s="325"/>
      <c r="FBU357" s="325"/>
      <c r="FBV357" s="325"/>
      <c r="FBW357" s="325"/>
      <c r="FBX357" s="325"/>
      <c r="FBY357" s="325"/>
      <c r="FBZ357" s="325"/>
      <c r="FCA357" s="325"/>
      <c r="FCB357" s="324"/>
      <c r="FCC357" s="62"/>
      <c r="FCD357" s="62"/>
      <c r="FCE357" s="62"/>
      <c r="FCF357" s="62"/>
      <c r="FCG357" s="62"/>
      <c r="FCH357" s="62"/>
      <c r="FCI357" s="62"/>
      <c r="FCJ357" s="62"/>
      <c r="FCK357" s="62"/>
      <c r="FCL357" s="62"/>
      <c r="FCM357" s="325"/>
      <c r="FCN357" s="325"/>
      <c r="FCO357" s="325"/>
      <c r="FCP357" s="325"/>
      <c r="FCQ357" s="62"/>
      <c r="FCR357" s="325"/>
      <c r="FCS357" s="325"/>
      <c r="FCT357" s="325"/>
      <c r="FCU357" s="325"/>
      <c r="FCV357" s="62"/>
      <c r="FCW357" s="325"/>
      <c r="FCX357" s="325"/>
      <c r="FCY357" s="325"/>
      <c r="FCZ357" s="325"/>
      <c r="FDA357" s="325"/>
      <c r="FDB357" s="325"/>
      <c r="FDC357" s="325"/>
      <c r="FDD357" s="325"/>
      <c r="FDE357" s="325"/>
      <c r="FDF357" s="325"/>
      <c r="FDG357" s="325"/>
      <c r="FDH357" s="325"/>
      <c r="FDI357" s="325"/>
      <c r="FDJ357" s="325"/>
      <c r="FDK357" s="325"/>
      <c r="FDL357" s="325"/>
      <c r="FDM357" s="325"/>
      <c r="FDN357" s="324"/>
      <c r="FDO357" s="62"/>
      <c r="FDP357" s="62"/>
      <c r="FDQ357" s="62"/>
      <c r="FDR357" s="62"/>
      <c r="FDS357" s="62"/>
      <c r="FDT357" s="62"/>
      <c r="FDU357" s="62"/>
      <c r="FDV357" s="62"/>
      <c r="FDW357" s="62"/>
      <c r="FDX357" s="62"/>
      <c r="FDY357" s="325"/>
      <c r="FDZ357" s="325"/>
      <c r="FEA357" s="325"/>
      <c r="FEB357" s="325"/>
      <c r="FEC357" s="62"/>
      <c r="FED357" s="325"/>
      <c r="FEE357" s="325"/>
      <c r="FEF357" s="325"/>
      <c r="FEG357" s="325"/>
      <c r="FEH357" s="62"/>
      <c r="FEI357" s="325"/>
      <c r="FEJ357" s="325"/>
      <c r="FEK357" s="325"/>
      <c r="FEL357" s="325"/>
      <c r="FEM357" s="325"/>
      <c r="FEN357" s="325"/>
      <c r="FEO357" s="325"/>
      <c r="FEP357" s="325"/>
      <c r="FEQ357" s="325"/>
      <c r="FER357" s="325"/>
      <c r="FES357" s="325"/>
      <c r="FET357" s="325"/>
      <c r="FEU357" s="325"/>
      <c r="FEV357" s="325"/>
      <c r="FEW357" s="325"/>
      <c r="FEX357" s="325"/>
      <c r="FEY357" s="325"/>
      <c r="FEZ357" s="324"/>
      <c r="FFA357" s="62"/>
      <c r="FFB357" s="62"/>
      <c r="FFC357" s="62"/>
      <c r="FFD357" s="62"/>
      <c r="FFE357" s="62"/>
      <c r="FFF357" s="62"/>
      <c r="FFG357" s="62"/>
      <c r="FFH357" s="62"/>
      <c r="FFI357" s="62"/>
      <c r="FFJ357" s="62"/>
      <c r="FFK357" s="325"/>
      <c r="FFL357" s="325"/>
      <c r="FFM357" s="325"/>
      <c r="FFN357" s="325"/>
      <c r="FFO357" s="62"/>
      <c r="FFP357" s="325"/>
      <c r="FFQ357" s="325"/>
      <c r="FFR357" s="325"/>
      <c r="FFS357" s="325"/>
      <c r="FFT357" s="62"/>
      <c r="FFU357" s="325"/>
      <c r="FFV357" s="325"/>
      <c r="FFW357" s="325"/>
      <c r="FFX357" s="325"/>
      <c r="FFY357" s="325"/>
      <c r="FFZ357" s="325"/>
      <c r="FGA357" s="325"/>
      <c r="FGB357" s="325"/>
      <c r="FGC357" s="325"/>
      <c r="FGD357" s="325"/>
      <c r="FGE357" s="325"/>
      <c r="FGF357" s="325"/>
      <c r="FGG357" s="325"/>
      <c r="FGH357" s="325"/>
      <c r="FGI357" s="325"/>
      <c r="FGJ357" s="325"/>
      <c r="FGK357" s="325"/>
      <c r="FGL357" s="324"/>
      <c r="FGM357" s="62"/>
      <c r="FGN357" s="62"/>
      <c r="FGO357" s="62"/>
      <c r="FGP357" s="62"/>
      <c r="FGQ357" s="62"/>
      <c r="FGR357" s="62"/>
      <c r="FGS357" s="62"/>
      <c r="FGT357" s="62"/>
      <c r="FGU357" s="62"/>
      <c r="FGV357" s="62"/>
      <c r="FGW357" s="325"/>
      <c r="FGX357" s="325"/>
      <c r="FGY357" s="325"/>
      <c r="FGZ357" s="325"/>
      <c r="FHA357" s="62"/>
      <c r="FHB357" s="325"/>
      <c r="FHC357" s="325"/>
      <c r="FHD357" s="325"/>
      <c r="FHE357" s="325"/>
      <c r="FHF357" s="62"/>
      <c r="FHG357" s="325"/>
      <c r="FHH357" s="325"/>
      <c r="FHI357" s="325"/>
      <c r="FHJ357" s="325"/>
      <c r="FHK357" s="325"/>
      <c r="FHL357" s="325"/>
      <c r="FHM357" s="325"/>
      <c r="FHN357" s="325"/>
      <c r="FHO357" s="325"/>
      <c r="FHP357" s="325"/>
      <c r="FHQ357" s="325"/>
      <c r="FHR357" s="325"/>
      <c r="FHS357" s="325"/>
      <c r="FHT357" s="325"/>
      <c r="FHU357" s="325"/>
      <c r="FHV357" s="325"/>
      <c r="FHW357" s="325"/>
      <c r="FHX357" s="324"/>
      <c r="FHY357" s="62"/>
      <c r="FHZ357" s="62"/>
      <c r="FIA357" s="62"/>
      <c r="FIB357" s="62"/>
      <c r="FIC357" s="62"/>
      <c r="FID357" s="62"/>
      <c r="FIE357" s="62"/>
      <c r="FIF357" s="62"/>
      <c r="FIG357" s="62"/>
      <c r="FIH357" s="62"/>
      <c r="FII357" s="325"/>
      <c r="FIJ357" s="325"/>
      <c r="FIK357" s="325"/>
      <c r="FIL357" s="325"/>
      <c r="FIM357" s="62"/>
      <c r="FIN357" s="325"/>
      <c r="FIO357" s="325"/>
      <c r="FIP357" s="325"/>
      <c r="FIQ357" s="325"/>
      <c r="FIR357" s="62"/>
      <c r="FIS357" s="325"/>
      <c r="FIT357" s="325"/>
      <c r="FIU357" s="325"/>
      <c r="FIV357" s="325"/>
      <c r="FIW357" s="325"/>
      <c r="FIX357" s="325"/>
      <c r="FIY357" s="325"/>
      <c r="FIZ357" s="325"/>
      <c r="FJA357" s="325"/>
      <c r="FJB357" s="325"/>
      <c r="FJC357" s="325"/>
      <c r="FJD357" s="325"/>
      <c r="FJE357" s="325"/>
      <c r="FJF357" s="325"/>
      <c r="FJG357" s="325"/>
      <c r="FJH357" s="325"/>
      <c r="FJI357" s="325"/>
      <c r="FJJ357" s="324"/>
      <c r="FJK357" s="62"/>
      <c r="FJL357" s="62"/>
      <c r="FJM357" s="62"/>
      <c r="FJN357" s="62"/>
      <c r="FJO357" s="62"/>
      <c r="FJP357" s="62"/>
      <c r="FJQ357" s="62"/>
      <c r="FJR357" s="62"/>
      <c r="FJS357" s="62"/>
      <c r="FJT357" s="62"/>
      <c r="FJU357" s="325"/>
      <c r="FJV357" s="325"/>
      <c r="FJW357" s="325"/>
      <c r="FJX357" s="325"/>
      <c r="FJY357" s="62"/>
      <c r="FJZ357" s="325"/>
      <c r="FKA357" s="325"/>
      <c r="FKB357" s="325"/>
      <c r="FKC357" s="325"/>
      <c r="FKD357" s="62"/>
      <c r="FKE357" s="325"/>
      <c r="FKF357" s="325"/>
      <c r="FKG357" s="325"/>
      <c r="FKH357" s="325"/>
      <c r="FKI357" s="325"/>
      <c r="FKJ357" s="325"/>
      <c r="FKK357" s="325"/>
      <c r="FKL357" s="325"/>
      <c r="FKM357" s="325"/>
      <c r="FKN357" s="325"/>
      <c r="FKO357" s="325"/>
      <c r="FKP357" s="325"/>
      <c r="FKQ357" s="325"/>
      <c r="FKR357" s="325"/>
      <c r="FKS357" s="325"/>
      <c r="FKT357" s="325"/>
      <c r="FKU357" s="325"/>
      <c r="FKV357" s="324"/>
      <c r="FKW357" s="62"/>
      <c r="FKX357" s="62"/>
      <c r="FKY357" s="62"/>
      <c r="FKZ357" s="62"/>
      <c r="FLA357" s="62"/>
      <c r="FLB357" s="62"/>
      <c r="FLC357" s="62"/>
      <c r="FLD357" s="62"/>
      <c r="FLE357" s="62"/>
      <c r="FLF357" s="62"/>
      <c r="FLG357" s="325"/>
      <c r="FLH357" s="325"/>
      <c r="FLI357" s="325"/>
      <c r="FLJ357" s="325"/>
      <c r="FLK357" s="62"/>
      <c r="FLL357" s="325"/>
      <c r="FLM357" s="325"/>
      <c r="FLN357" s="325"/>
      <c r="FLO357" s="325"/>
      <c r="FLP357" s="62"/>
      <c r="FLQ357" s="325"/>
      <c r="FLR357" s="325"/>
      <c r="FLS357" s="325"/>
      <c r="FLT357" s="325"/>
      <c r="FLU357" s="325"/>
      <c r="FLV357" s="325"/>
      <c r="FLW357" s="325"/>
      <c r="FLX357" s="325"/>
      <c r="FLY357" s="325"/>
      <c r="FLZ357" s="325"/>
      <c r="FMA357" s="325"/>
      <c r="FMB357" s="325"/>
      <c r="FMC357" s="325"/>
      <c r="FMD357" s="325"/>
      <c r="FME357" s="325"/>
      <c r="FMF357" s="325"/>
      <c r="FMG357" s="325"/>
      <c r="FMH357" s="324"/>
      <c r="FMI357" s="62"/>
      <c r="FMJ357" s="62"/>
      <c r="FMK357" s="62"/>
      <c r="FML357" s="62"/>
      <c r="FMM357" s="62"/>
      <c r="FMN357" s="62"/>
      <c r="FMO357" s="62"/>
      <c r="FMP357" s="62"/>
      <c r="FMQ357" s="62"/>
      <c r="FMR357" s="62"/>
      <c r="FMS357" s="325"/>
      <c r="FMT357" s="325"/>
      <c r="FMU357" s="325"/>
      <c r="FMV357" s="325"/>
      <c r="FMW357" s="62"/>
      <c r="FMX357" s="325"/>
      <c r="FMY357" s="325"/>
      <c r="FMZ357" s="325"/>
      <c r="FNA357" s="325"/>
      <c r="FNB357" s="62"/>
      <c r="FNC357" s="325"/>
      <c r="FND357" s="325"/>
      <c r="FNE357" s="325"/>
      <c r="FNF357" s="325"/>
      <c r="FNG357" s="325"/>
      <c r="FNH357" s="325"/>
      <c r="FNI357" s="325"/>
      <c r="FNJ357" s="325"/>
      <c r="FNK357" s="325"/>
      <c r="FNL357" s="325"/>
      <c r="FNM357" s="325"/>
      <c r="FNN357" s="325"/>
      <c r="FNO357" s="325"/>
      <c r="FNP357" s="325"/>
      <c r="FNQ357" s="325"/>
      <c r="FNR357" s="325"/>
      <c r="FNS357" s="325"/>
      <c r="FNT357" s="324"/>
      <c r="FNU357" s="62"/>
      <c r="FNV357" s="62"/>
      <c r="FNW357" s="62"/>
      <c r="FNX357" s="62"/>
      <c r="FNY357" s="62"/>
      <c r="FNZ357" s="62"/>
      <c r="FOA357" s="62"/>
      <c r="FOB357" s="62"/>
      <c r="FOC357" s="62"/>
      <c r="FOD357" s="62"/>
      <c r="FOE357" s="325"/>
      <c r="FOF357" s="325"/>
      <c r="FOG357" s="325"/>
      <c r="FOH357" s="325"/>
      <c r="FOI357" s="62"/>
      <c r="FOJ357" s="325"/>
      <c r="FOK357" s="325"/>
      <c r="FOL357" s="325"/>
      <c r="FOM357" s="325"/>
      <c r="FON357" s="62"/>
      <c r="FOO357" s="325"/>
      <c r="FOP357" s="325"/>
      <c r="FOQ357" s="325"/>
      <c r="FOR357" s="325"/>
      <c r="FOS357" s="325"/>
      <c r="FOT357" s="325"/>
      <c r="FOU357" s="325"/>
      <c r="FOV357" s="325"/>
      <c r="FOW357" s="325"/>
      <c r="FOX357" s="325"/>
      <c r="FOY357" s="325"/>
      <c r="FOZ357" s="325"/>
      <c r="FPA357" s="325"/>
      <c r="FPB357" s="325"/>
      <c r="FPC357" s="325"/>
      <c r="FPD357" s="325"/>
      <c r="FPE357" s="325"/>
      <c r="FPF357" s="324"/>
      <c r="FPG357" s="62"/>
      <c r="FPH357" s="62"/>
      <c r="FPI357" s="62"/>
      <c r="FPJ357" s="62"/>
      <c r="FPK357" s="62"/>
      <c r="FPL357" s="62"/>
      <c r="FPM357" s="62"/>
      <c r="FPN357" s="62"/>
      <c r="FPO357" s="62"/>
      <c r="FPP357" s="62"/>
      <c r="FPQ357" s="325"/>
      <c r="FPR357" s="325"/>
      <c r="FPS357" s="325"/>
      <c r="FPT357" s="325"/>
      <c r="FPU357" s="62"/>
      <c r="FPV357" s="325"/>
      <c r="FPW357" s="325"/>
      <c r="FPX357" s="325"/>
      <c r="FPY357" s="325"/>
      <c r="FPZ357" s="62"/>
      <c r="FQA357" s="325"/>
      <c r="FQB357" s="325"/>
      <c r="FQC357" s="325"/>
      <c r="FQD357" s="325"/>
      <c r="FQE357" s="325"/>
      <c r="FQF357" s="325"/>
      <c r="FQG357" s="325"/>
      <c r="FQH357" s="325"/>
      <c r="FQI357" s="325"/>
      <c r="FQJ357" s="325"/>
      <c r="FQK357" s="325"/>
      <c r="FQL357" s="325"/>
      <c r="FQM357" s="325"/>
      <c r="FQN357" s="325"/>
      <c r="FQO357" s="325"/>
      <c r="FQP357" s="325"/>
      <c r="FQQ357" s="325"/>
      <c r="FQR357" s="324"/>
      <c r="FQS357" s="62"/>
      <c r="FQT357" s="62"/>
      <c r="FQU357" s="62"/>
      <c r="FQV357" s="62"/>
      <c r="FQW357" s="62"/>
      <c r="FQX357" s="62"/>
      <c r="FQY357" s="62"/>
      <c r="FQZ357" s="62"/>
      <c r="FRA357" s="62"/>
      <c r="FRB357" s="62"/>
      <c r="FRC357" s="325"/>
      <c r="FRD357" s="325"/>
      <c r="FRE357" s="325"/>
      <c r="FRF357" s="325"/>
      <c r="FRG357" s="62"/>
      <c r="FRH357" s="325"/>
      <c r="FRI357" s="325"/>
      <c r="FRJ357" s="325"/>
      <c r="FRK357" s="325"/>
      <c r="FRL357" s="62"/>
      <c r="FRM357" s="325"/>
      <c r="FRN357" s="325"/>
      <c r="FRO357" s="325"/>
      <c r="FRP357" s="325"/>
      <c r="FRQ357" s="325"/>
      <c r="FRR357" s="325"/>
      <c r="FRS357" s="325"/>
      <c r="FRT357" s="325"/>
      <c r="FRU357" s="325"/>
      <c r="FRV357" s="325"/>
      <c r="FRW357" s="325"/>
      <c r="FRX357" s="325"/>
      <c r="FRY357" s="325"/>
      <c r="FRZ357" s="325"/>
      <c r="FSA357" s="325"/>
      <c r="FSB357" s="325"/>
      <c r="FSC357" s="325"/>
      <c r="FSD357" s="324"/>
      <c r="FSE357" s="62"/>
      <c r="FSF357" s="62"/>
      <c r="FSG357" s="62"/>
      <c r="FSH357" s="62"/>
      <c r="FSI357" s="62"/>
      <c r="FSJ357" s="62"/>
      <c r="FSK357" s="62"/>
      <c r="FSL357" s="62"/>
      <c r="FSM357" s="62"/>
      <c r="FSN357" s="62"/>
      <c r="FSO357" s="325"/>
      <c r="FSP357" s="325"/>
      <c r="FSQ357" s="325"/>
      <c r="FSR357" s="325"/>
      <c r="FSS357" s="62"/>
      <c r="FST357" s="325"/>
      <c r="FSU357" s="325"/>
      <c r="FSV357" s="325"/>
      <c r="FSW357" s="325"/>
      <c r="FSX357" s="62"/>
      <c r="FSY357" s="325"/>
      <c r="FSZ357" s="325"/>
      <c r="FTA357" s="325"/>
      <c r="FTB357" s="325"/>
      <c r="FTC357" s="325"/>
      <c r="FTD357" s="325"/>
      <c r="FTE357" s="325"/>
      <c r="FTF357" s="325"/>
      <c r="FTG357" s="325"/>
      <c r="FTH357" s="325"/>
      <c r="FTI357" s="325"/>
      <c r="FTJ357" s="325"/>
      <c r="FTK357" s="325"/>
      <c r="FTL357" s="325"/>
      <c r="FTM357" s="325"/>
      <c r="FTN357" s="325"/>
      <c r="FTO357" s="325"/>
      <c r="FTP357" s="324"/>
      <c r="FTQ357" s="62"/>
      <c r="FTR357" s="62"/>
      <c r="FTS357" s="62"/>
      <c r="FTT357" s="62"/>
      <c r="FTU357" s="62"/>
      <c r="FTV357" s="62"/>
      <c r="FTW357" s="62"/>
      <c r="FTX357" s="62"/>
      <c r="FTY357" s="62"/>
      <c r="FTZ357" s="62"/>
      <c r="FUA357" s="325"/>
      <c r="FUB357" s="325"/>
      <c r="FUC357" s="325"/>
      <c r="FUD357" s="325"/>
      <c r="FUE357" s="62"/>
      <c r="FUF357" s="325"/>
      <c r="FUG357" s="325"/>
      <c r="FUH357" s="325"/>
      <c r="FUI357" s="325"/>
      <c r="FUJ357" s="62"/>
      <c r="FUK357" s="325"/>
      <c r="FUL357" s="325"/>
      <c r="FUM357" s="325"/>
      <c r="FUN357" s="325"/>
      <c r="FUO357" s="325"/>
      <c r="FUP357" s="325"/>
      <c r="FUQ357" s="325"/>
      <c r="FUR357" s="325"/>
      <c r="FUS357" s="325"/>
      <c r="FUT357" s="325"/>
      <c r="FUU357" s="325"/>
      <c r="FUV357" s="325"/>
      <c r="FUW357" s="325"/>
      <c r="FUX357" s="325"/>
      <c r="FUY357" s="325"/>
      <c r="FUZ357" s="325"/>
      <c r="FVA357" s="325"/>
      <c r="FVB357" s="324"/>
      <c r="FVC357" s="62"/>
      <c r="FVD357" s="62"/>
      <c r="FVE357" s="62"/>
      <c r="FVF357" s="62"/>
      <c r="FVG357" s="62"/>
      <c r="FVH357" s="62"/>
      <c r="FVI357" s="62"/>
      <c r="FVJ357" s="62"/>
      <c r="FVK357" s="62"/>
      <c r="FVL357" s="62"/>
      <c r="FVM357" s="325"/>
      <c r="FVN357" s="325"/>
      <c r="FVO357" s="325"/>
      <c r="FVP357" s="325"/>
      <c r="FVQ357" s="62"/>
      <c r="FVR357" s="325"/>
      <c r="FVS357" s="325"/>
      <c r="FVT357" s="325"/>
      <c r="FVU357" s="325"/>
      <c r="FVV357" s="62"/>
      <c r="FVW357" s="325"/>
      <c r="FVX357" s="325"/>
      <c r="FVY357" s="325"/>
      <c r="FVZ357" s="325"/>
      <c r="FWA357" s="325"/>
      <c r="FWB357" s="325"/>
      <c r="FWC357" s="325"/>
      <c r="FWD357" s="325"/>
      <c r="FWE357" s="325"/>
      <c r="FWF357" s="325"/>
      <c r="FWG357" s="325"/>
      <c r="FWH357" s="325"/>
      <c r="FWI357" s="325"/>
      <c r="FWJ357" s="325"/>
      <c r="FWK357" s="325"/>
      <c r="FWL357" s="325"/>
      <c r="FWM357" s="325"/>
      <c r="FWN357" s="324"/>
      <c r="FWO357" s="62"/>
      <c r="FWP357" s="62"/>
      <c r="FWQ357" s="62"/>
      <c r="FWR357" s="62"/>
      <c r="FWS357" s="62"/>
      <c r="FWT357" s="62"/>
      <c r="FWU357" s="62"/>
      <c r="FWV357" s="62"/>
      <c r="FWW357" s="62"/>
      <c r="FWX357" s="62"/>
      <c r="FWY357" s="325"/>
      <c r="FWZ357" s="325"/>
      <c r="FXA357" s="325"/>
      <c r="FXB357" s="325"/>
      <c r="FXC357" s="62"/>
      <c r="FXD357" s="325"/>
      <c r="FXE357" s="325"/>
      <c r="FXF357" s="325"/>
      <c r="FXG357" s="325"/>
      <c r="FXH357" s="62"/>
      <c r="FXI357" s="325"/>
      <c r="FXJ357" s="325"/>
      <c r="FXK357" s="325"/>
      <c r="FXL357" s="325"/>
      <c r="FXM357" s="325"/>
      <c r="FXN357" s="325"/>
      <c r="FXO357" s="325"/>
      <c r="FXP357" s="325"/>
      <c r="FXQ357" s="325"/>
      <c r="FXR357" s="325"/>
      <c r="FXS357" s="325"/>
      <c r="FXT357" s="325"/>
      <c r="FXU357" s="325"/>
      <c r="FXV357" s="325"/>
      <c r="FXW357" s="325"/>
      <c r="FXX357" s="325"/>
      <c r="FXY357" s="325"/>
      <c r="FXZ357" s="324"/>
      <c r="FYA357" s="62"/>
      <c r="FYB357" s="62"/>
      <c r="FYC357" s="62"/>
      <c r="FYD357" s="62"/>
      <c r="FYE357" s="62"/>
      <c r="FYF357" s="62"/>
      <c r="FYG357" s="62"/>
      <c r="FYH357" s="62"/>
      <c r="FYI357" s="62"/>
      <c r="FYJ357" s="62"/>
      <c r="FYK357" s="325"/>
      <c r="FYL357" s="325"/>
      <c r="FYM357" s="325"/>
      <c r="FYN357" s="325"/>
      <c r="FYO357" s="62"/>
      <c r="FYP357" s="325"/>
      <c r="FYQ357" s="325"/>
      <c r="FYR357" s="325"/>
      <c r="FYS357" s="325"/>
      <c r="FYT357" s="62"/>
      <c r="FYU357" s="325"/>
      <c r="FYV357" s="325"/>
      <c r="FYW357" s="325"/>
      <c r="FYX357" s="325"/>
      <c r="FYY357" s="325"/>
      <c r="FYZ357" s="325"/>
      <c r="FZA357" s="325"/>
      <c r="FZB357" s="325"/>
      <c r="FZC357" s="325"/>
      <c r="FZD357" s="325"/>
      <c r="FZE357" s="325"/>
      <c r="FZF357" s="325"/>
      <c r="FZG357" s="325"/>
      <c r="FZH357" s="325"/>
      <c r="FZI357" s="325"/>
      <c r="FZJ357" s="325"/>
      <c r="FZK357" s="325"/>
      <c r="FZL357" s="324"/>
      <c r="FZM357" s="62"/>
      <c r="FZN357" s="62"/>
      <c r="FZO357" s="62"/>
      <c r="FZP357" s="62"/>
      <c r="FZQ357" s="62"/>
      <c r="FZR357" s="62"/>
      <c r="FZS357" s="62"/>
      <c r="FZT357" s="62"/>
      <c r="FZU357" s="62"/>
      <c r="FZV357" s="62"/>
      <c r="FZW357" s="325"/>
      <c r="FZX357" s="325"/>
      <c r="FZY357" s="325"/>
      <c r="FZZ357" s="325"/>
      <c r="GAA357" s="62"/>
      <c r="GAB357" s="325"/>
      <c r="GAC357" s="325"/>
      <c r="GAD357" s="325"/>
      <c r="GAE357" s="325"/>
      <c r="GAF357" s="62"/>
      <c r="GAG357" s="325"/>
      <c r="GAH357" s="325"/>
      <c r="GAI357" s="325"/>
      <c r="GAJ357" s="325"/>
      <c r="GAK357" s="325"/>
      <c r="GAL357" s="325"/>
      <c r="GAM357" s="325"/>
      <c r="GAN357" s="325"/>
      <c r="GAO357" s="325"/>
      <c r="GAP357" s="325"/>
      <c r="GAQ357" s="325"/>
      <c r="GAR357" s="325"/>
      <c r="GAS357" s="325"/>
      <c r="GAT357" s="325"/>
      <c r="GAU357" s="325"/>
      <c r="GAV357" s="325"/>
      <c r="GAW357" s="325"/>
      <c r="GAX357" s="324"/>
      <c r="GAY357" s="62"/>
      <c r="GAZ357" s="62"/>
      <c r="GBA357" s="62"/>
      <c r="GBB357" s="62"/>
      <c r="GBC357" s="62"/>
      <c r="GBD357" s="62"/>
      <c r="GBE357" s="62"/>
      <c r="GBF357" s="62"/>
      <c r="GBG357" s="62"/>
      <c r="GBH357" s="62"/>
      <c r="GBI357" s="325"/>
      <c r="GBJ357" s="325"/>
      <c r="GBK357" s="325"/>
      <c r="GBL357" s="325"/>
      <c r="GBM357" s="62"/>
      <c r="GBN357" s="325"/>
      <c r="GBO357" s="325"/>
      <c r="GBP357" s="325"/>
      <c r="GBQ357" s="325"/>
      <c r="GBR357" s="62"/>
      <c r="GBS357" s="325"/>
      <c r="GBT357" s="325"/>
      <c r="GBU357" s="325"/>
      <c r="GBV357" s="325"/>
      <c r="GBW357" s="325"/>
      <c r="GBX357" s="325"/>
      <c r="GBY357" s="325"/>
      <c r="GBZ357" s="325"/>
      <c r="GCA357" s="325"/>
      <c r="GCB357" s="325"/>
      <c r="GCC357" s="325"/>
      <c r="GCD357" s="325"/>
      <c r="GCE357" s="325"/>
      <c r="GCF357" s="325"/>
      <c r="GCG357" s="325"/>
      <c r="GCH357" s="325"/>
      <c r="GCI357" s="325"/>
      <c r="GCJ357" s="324"/>
      <c r="GCK357" s="62"/>
      <c r="GCL357" s="62"/>
      <c r="GCM357" s="62"/>
      <c r="GCN357" s="62"/>
      <c r="GCO357" s="62"/>
      <c r="GCP357" s="62"/>
      <c r="GCQ357" s="62"/>
      <c r="GCR357" s="62"/>
      <c r="GCS357" s="62"/>
      <c r="GCT357" s="62"/>
      <c r="GCU357" s="325"/>
      <c r="GCV357" s="325"/>
      <c r="GCW357" s="325"/>
      <c r="GCX357" s="325"/>
      <c r="GCY357" s="62"/>
      <c r="GCZ357" s="325"/>
      <c r="GDA357" s="325"/>
      <c r="GDB357" s="325"/>
      <c r="GDC357" s="325"/>
      <c r="GDD357" s="62"/>
      <c r="GDE357" s="325"/>
      <c r="GDF357" s="325"/>
      <c r="GDG357" s="325"/>
      <c r="GDH357" s="325"/>
      <c r="GDI357" s="325"/>
      <c r="GDJ357" s="325"/>
      <c r="GDK357" s="325"/>
      <c r="GDL357" s="325"/>
      <c r="GDM357" s="325"/>
      <c r="GDN357" s="325"/>
      <c r="GDO357" s="325"/>
      <c r="GDP357" s="325"/>
      <c r="GDQ357" s="325"/>
      <c r="GDR357" s="325"/>
      <c r="GDS357" s="325"/>
      <c r="GDT357" s="325"/>
      <c r="GDU357" s="325"/>
      <c r="GDV357" s="324"/>
      <c r="GDW357" s="62"/>
      <c r="GDX357" s="62"/>
      <c r="GDY357" s="62"/>
      <c r="GDZ357" s="62"/>
      <c r="GEA357" s="62"/>
      <c r="GEB357" s="62"/>
      <c r="GEC357" s="62"/>
      <c r="GED357" s="62"/>
      <c r="GEE357" s="62"/>
      <c r="GEF357" s="62"/>
      <c r="GEG357" s="325"/>
      <c r="GEH357" s="325"/>
      <c r="GEI357" s="325"/>
      <c r="GEJ357" s="325"/>
      <c r="GEK357" s="62"/>
      <c r="GEL357" s="325"/>
      <c r="GEM357" s="325"/>
      <c r="GEN357" s="325"/>
      <c r="GEO357" s="325"/>
      <c r="GEP357" s="62"/>
      <c r="GEQ357" s="325"/>
      <c r="GER357" s="325"/>
      <c r="GES357" s="325"/>
      <c r="GET357" s="325"/>
      <c r="GEU357" s="325"/>
      <c r="GEV357" s="325"/>
      <c r="GEW357" s="325"/>
      <c r="GEX357" s="325"/>
      <c r="GEY357" s="325"/>
      <c r="GEZ357" s="325"/>
      <c r="GFA357" s="325"/>
      <c r="GFB357" s="325"/>
      <c r="GFC357" s="325"/>
      <c r="GFD357" s="325"/>
      <c r="GFE357" s="325"/>
      <c r="GFF357" s="325"/>
      <c r="GFG357" s="325"/>
      <c r="GFH357" s="324"/>
      <c r="GFI357" s="62"/>
      <c r="GFJ357" s="62"/>
      <c r="GFK357" s="62"/>
      <c r="GFL357" s="62"/>
      <c r="GFM357" s="62"/>
      <c r="GFN357" s="62"/>
      <c r="GFO357" s="62"/>
      <c r="GFP357" s="62"/>
      <c r="GFQ357" s="62"/>
      <c r="GFR357" s="62"/>
      <c r="GFS357" s="325"/>
      <c r="GFT357" s="325"/>
      <c r="GFU357" s="325"/>
      <c r="GFV357" s="325"/>
      <c r="GFW357" s="62"/>
      <c r="GFX357" s="325"/>
      <c r="GFY357" s="325"/>
      <c r="GFZ357" s="325"/>
      <c r="GGA357" s="325"/>
      <c r="GGB357" s="62"/>
      <c r="GGC357" s="325"/>
      <c r="GGD357" s="325"/>
      <c r="GGE357" s="325"/>
      <c r="GGF357" s="325"/>
      <c r="GGG357" s="325"/>
      <c r="GGH357" s="325"/>
      <c r="GGI357" s="325"/>
      <c r="GGJ357" s="325"/>
      <c r="GGK357" s="325"/>
      <c r="GGL357" s="325"/>
      <c r="GGM357" s="325"/>
      <c r="GGN357" s="325"/>
      <c r="GGO357" s="325"/>
      <c r="GGP357" s="325"/>
      <c r="GGQ357" s="325"/>
      <c r="GGR357" s="325"/>
      <c r="GGS357" s="325"/>
      <c r="GGT357" s="324"/>
      <c r="GGU357" s="62"/>
      <c r="GGV357" s="62"/>
      <c r="GGW357" s="62"/>
      <c r="GGX357" s="62"/>
      <c r="GGY357" s="62"/>
      <c r="GGZ357" s="62"/>
      <c r="GHA357" s="62"/>
      <c r="GHB357" s="62"/>
      <c r="GHC357" s="62"/>
      <c r="GHD357" s="62"/>
      <c r="GHE357" s="325"/>
      <c r="GHF357" s="325"/>
      <c r="GHG357" s="325"/>
      <c r="GHH357" s="325"/>
      <c r="GHI357" s="62"/>
      <c r="GHJ357" s="325"/>
      <c r="GHK357" s="325"/>
      <c r="GHL357" s="325"/>
      <c r="GHM357" s="325"/>
      <c r="GHN357" s="62"/>
      <c r="GHO357" s="325"/>
      <c r="GHP357" s="325"/>
      <c r="GHQ357" s="325"/>
      <c r="GHR357" s="325"/>
      <c r="GHS357" s="325"/>
      <c r="GHT357" s="325"/>
      <c r="GHU357" s="325"/>
      <c r="GHV357" s="325"/>
      <c r="GHW357" s="325"/>
      <c r="GHX357" s="325"/>
      <c r="GHY357" s="325"/>
      <c r="GHZ357" s="325"/>
      <c r="GIA357" s="325"/>
      <c r="GIB357" s="325"/>
      <c r="GIC357" s="325"/>
      <c r="GID357" s="325"/>
      <c r="GIE357" s="325"/>
      <c r="GIF357" s="324"/>
      <c r="GIG357" s="62"/>
      <c r="GIH357" s="62"/>
      <c r="GII357" s="62"/>
      <c r="GIJ357" s="62"/>
      <c r="GIK357" s="62"/>
      <c r="GIL357" s="62"/>
      <c r="GIM357" s="62"/>
      <c r="GIN357" s="62"/>
      <c r="GIO357" s="62"/>
      <c r="GIP357" s="62"/>
      <c r="GIQ357" s="325"/>
      <c r="GIR357" s="325"/>
      <c r="GIS357" s="325"/>
      <c r="GIT357" s="325"/>
      <c r="GIU357" s="62"/>
      <c r="GIV357" s="325"/>
      <c r="GIW357" s="325"/>
      <c r="GIX357" s="325"/>
      <c r="GIY357" s="325"/>
      <c r="GIZ357" s="62"/>
      <c r="GJA357" s="325"/>
      <c r="GJB357" s="325"/>
      <c r="GJC357" s="325"/>
      <c r="GJD357" s="325"/>
      <c r="GJE357" s="325"/>
      <c r="GJF357" s="325"/>
      <c r="GJG357" s="325"/>
      <c r="GJH357" s="325"/>
      <c r="GJI357" s="325"/>
      <c r="GJJ357" s="325"/>
      <c r="GJK357" s="325"/>
      <c r="GJL357" s="325"/>
      <c r="GJM357" s="325"/>
      <c r="GJN357" s="325"/>
      <c r="GJO357" s="325"/>
      <c r="GJP357" s="325"/>
      <c r="GJQ357" s="325"/>
      <c r="GJR357" s="324"/>
      <c r="GJS357" s="62"/>
      <c r="GJT357" s="62"/>
      <c r="GJU357" s="62"/>
      <c r="GJV357" s="62"/>
      <c r="GJW357" s="62"/>
      <c r="GJX357" s="62"/>
      <c r="GJY357" s="62"/>
      <c r="GJZ357" s="62"/>
      <c r="GKA357" s="62"/>
      <c r="GKB357" s="62"/>
      <c r="GKC357" s="325"/>
      <c r="GKD357" s="325"/>
      <c r="GKE357" s="325"/>
      <c r="GKF357" s="325"/>
      <c r="GKG357" s="62"/>
      <c r="GKH357" s="325"/>
      <c r="GKI357" s="325"/>
      <c r="GKJ357" s="325"/>
      <c r="GKK357" s="325"/>
      <c r="GKL357" s="62"/>
      <c r="GKM357" s="325"/>
      <c r="GKN357" s="325"/>
      <c r="GKO357" s="325"/>
      <c r="GKP357" s="325"/>
      <c r="GKQ357" s="325"/>
      <c r="GKR357" s="325"/>
      <c r="GKS357" s="325"/>
      <c r="GKT357" s="325"/>
      <c r="GKU357" s="325"/>
      <c r="GKV357" s="325"/>
      <c r="GKW357" s="325"/>
      <c r="GKX357" s="325"/>
      <c r="GKY357" s="325"/>
      <c r="GKZ357" s="325"/>
      <c r="GLA357" s="325"/>
      <c r="GLB357" s="325"/>
      <c r="GLC357" s="325"/>
      <c r="GLD357" s="324"/>
      <c r="GLE357" s="62"/>
      <c r="GLF357" s="62"/>
      <c r="GLG357" s="62"/>
      <c r="GLH357" s="62"/>
      <c r="GLI357" s="62"/>
      <c r="GLJ357" s="62"/>
      <c r="GLK357" s="62"/>
      <c r="GLL357" s="62"/>
      <c r="GLM357" s="62"/>
      <c r="GLN357" s="62"/>
      <c r="GLO357" s="325"/>
      <c r="GLP357" s="325"/>
      <c r="GLQ357" s="325"/>
      <c r="GLR357" s="325"/>
      <c r="GLS357" s="62"/>
      <c r="GLT357" s="325"/>
      <c r="GLU357" s="325"/>
      <c r="GLV357" s="325"/>
      <c r="GLW357" s="325"/>
      <c r="GLX357" s="62"/>
      <c r="GLY357" s="325"/>
      <c r="GLZ357" s="325"/>
      <c r="GMA357" s="325"/>
      <c r="GMB357" s="325"/>
      <c r="GMC357" s="325"/>
      <c r="GMD357" s="325"/>
      <c r="GME357" s="325"/>
      <c r="GMF357" s="325"/>
      <c r="GMG357" s="325"/>
      <c r="GMH357" s="325"/>
      <c r="GMI357" s="325"/>
      <c r="GMJ357" s="325"/>
      <c r="GMK357" s="325"/>
      <c r="GML357" s="325"/>
      <c r="GMM357" s="325"/>
      <c r="GMN357" s="325"/>
      <c r="GMO357" s="325"/>
      <c r="GMP357" s="324"/>
      <c r="GMQ357" s="62"/>
      <c r="GMR357" s="62"/>
      <c r="GMS357" s="62"/>
      <c r="GMT357" s="62"/>
      <c r="GMU357" s="62"/>
      <c r="GMV357" s="62"/>
      <c r="GMW357" s="62"/>
      <c r="GMX357" s="62"/>
      <c r="GMY357" s="62"/>
      <c r="GMZ357" s="62"/>
      <c r="GNA357" s="325"/>
      <c r="GNB357" s="325"/>
      <c r="GNC357" s="325"/>
      <c r="GND357" s="325"/>
      <c r="GNE357" s="62"/>
      <c r="GNF357" s="325"/>
      <c r="GNG357" s="325"/>
      <c r="GNH357" s="325"/>
      <c r="GNI357" s="325"/>
      <c r="GNJ357" s="62"/>
      <c r="GNK357" s="325"/>
      <c r="GNL357" s="325"/>
      <c r="GNM357" s="325"/>
      <c r="GNN357" s="325"/>
      <c r="GNO357" s="325"/>
      <c r="GNP357" s="325"/>
      <c r="GNQ357" s="325"/>
      <c r="GNR357" s="325"/>
      <c r="GNS357" s="325"/>
      <c r="GNT357" s="325"/>
      <c r="GNU357" s="325"/>
      <c r="GNV357" s="325"/>
      <c r="GNW357" s="325"/>
      <c r="GNX357" s="325"/>
      <c r="GNY357" s="325"/>
      <c r="GNZ357" s="325"/>
      <c r="GOA357" s="325"/>
      <c r="GOB357" s="324"/>
      <c r="GOC357" s="62"/>
      <c r="GOD357" s="62"/>
      <c r="GOE357" s="62"/>
      <c r="GOF357" s="62"/>
      <c r="GOG357" s="62"/>
      <c r="GOH357" s="62"/>
      <c r="GOI357" s="62"/>
      <c r="GOJ357" s="62"/>
      <c r="GOK357" s="62"/>
      <c r="GOL357" s="62"/>
      <c r="GOM357" s="325"/>
      <c r="GON357" s="325"/>
      <c r="GOO357" s="325"/>
      <c r="GOP357" s="325"/>
      <c r="GOQ357" s="62"/>
      <c r="GOR357" s="325"/>
      <c r="GOS357" s="325"/>
      <c r="GOT357" s="325"/>
      <c r="GOU357" s="325"/>
      <c r="GOV357" s="62"/>
      <c r="GOW357" s="325"/>
      <c r="GOX357" s="325"/>
      <c r="GOY357" s="325"/>
      <c r="GOZ357" s="325"/>
      <c r="GPA357" s="325"/>
      <c r="GPB357" s="325"/>
      <c r="GPC357" s="325"/>
      <c r="GPD357" s="325"/>
      <c r="GPE357" s="325"/>
      <c r="GPF357" s="325"/>
      <c r="GPG357" s="325"/>
      <c r="GPH357" s="325"/>
      <c r="GPI357" s="325"/>
      <c r="GPJ357" s="325"/>
      <c r="GPK357" s="325"/>
      <c r="GPL357" s="325"/>
      <c r="GPM357" s="325"/>
      <c r="GPN357" s="324"/>
      <c r="GPO357" s="62"/>
      <c r="GPP357" s="62"/>
      <c r="GPQ357" s="62"/>
      <c r="GPR357" s="62"/>
      <c r="GPS357" s="62"/>
      <c r="GPT357" s="62"/>
      <c r="GPU357" s="62"/>
      <c r="GPV357" s="62"/>
      <c r="GPW357" s="62"/>
      <c r="GPX357" s="62"/>
      <c r="GPY357" s="325"/>
      <c r="GPZ357" s="325"/>
      <c r="GQA357" s="325"/>
      <c r="GQB357" s="325"/>
      <c r="GQC357" s="62"/>
      <c r="GQD357" s="325"/>
      <c r="GQE357" s="325"/>
      <c r="GQF357" s="325"/>
      <c r="GQG357" s="325"/>
      <c r="GQH357" s="62"/>
      <c r="GQI357" s="325"/>
      <c r="GQJ357" s="325"/>
      <c r="GQK357" s="325"/>
      <c r="GQL357" s="325"/>
      <c r="GQM357" s="325"/>
      <c r="GQN357" s="325"/>
      <c r="GQO357" s="325"/>
      <c r="GQP357" s="325"/>
      <c r="GQQ357" s="325"/>
      <c r="GQR357" s="325"/>
      <c r="GQS357" s="325"/>
      <c r="GQT357" s="325"/>
      <c r="GQU357" s="325"/>
      <c r="GQV357" s="325"/>
      <c r="GQW357" s="325"/>
      <c r="GQX357" s="325"/>
      <c r="GQY357" s="325"/>
      <c r="GQZ357" s="324"/>
      <c r="GRA357" s="62"/>
      <c r="GRB357" s="62"/>
      <c r="GRC357" s="62"/>
      <c r="GRD357" s="62"/>
      <c r="GRE357" s="62"/>
      <c r="GRF357" s="62"/>
      <c r="GRG357" s="62"/>
      <c r="GRH357" s="62"/>
      <c r="GRI357" s="62"/>
      <c r="GRJ357" s="62"/>
      <c r="GRK357" s="325"/>
      <c r="GRL357" s="325"/>
      <c r="GRM357" s="325"/>
      <c r="GRN357" s="325"/>
      <c r="GRO357" s="62"/>
      <c r="GRP357" s="325"/>
      <c r="GRQ357" s="325"/>
      <c r="GRR357" s="325"/>
      <c r="GRS357" s="325"/>
      <c r="GRT357" s="62"/>
      <c r="GRU357" s="325"/>
      <c r="GRV357" s="325"/>
      <c r="GRW357" s="325"/>
      <c r="GRX357" s="325"/>
      <c r="GRY357" s="325"/>
      <c r="GRZ357" s="325"/>
      <c r="GSA357" s="325"/>
      <c r="GSB357" s="325"/>
      <c r="GSC357" s="325"/>
      <c r="GSD357" s="325"/>
      <c r="GSE357" s="325"/>
      <c r="GSF357" s="325"/>
      <c r="GSG357" s="325"/>
      <c r="GSH357" s="325"/>
      <c r="GSI357" s="325"/>
      <c r="GSJ357" s="325"/>
      <c r="GSK357" s="325"/>
      <c r="GSL357" s="324"/>
      <c r="GSM357" s="62"/>
      <c r="GSN357" s="62"/>
      <c r="GSO357" s="62"/>
      <c r="GSP357" s="62"/>
      <c r="GSQ357" s="62"/>
      <c r="GSR357" s="62"/>
      <c r="GSS357" s="62"/>
      <c r="GST357" s="62"/>
      <c r="GSU357" s="62"/>
      <c r="GSV357" s="62"/>
      <c r="GSW357" s="325"/>
      <c r="GSX357" s="325"/>
      <c r="GSY357" s="325"/>
      <c r="GSZ357" s="325"/>
      <c r="GTA357" s="62"/>
      <c r="GTB357" s="325"/>
      <c r="GTC357" s="325"/>
      <c r="GTD357" s="325"/>
      <c r="GTE357" s="325"/>
      <c r="GTF357" s="62"/>
      <c r="GTG357" s="325"/>
      <c r="GTH357" s="325"/>
      <c r="GTI357" s="325"/>
      <c r="GTJ357" s="325"/>
      <c r="GTK357" s="325"/>
      <c r="GTL357" s="325"/>
      <c r="GTM357" s="325"/>
      <c r="GTN357" s="325"/>
      <c r="GTO357" s="325"/>
      <c r="GTP357" s="325"/>
      <c r="GTQ357" s="325"/>
      <c r="GTR357" s="325"/>
      <c r="GTS357" s="325"/>
      <c r="GTT357" s="325"/>
      <c r="GTU357" s="325"/>
      <c r="GTV357" s="325"/>
      <c r="GTW357" s="325"/>
      <c r="GTX357" s="324"/>
      <c r="GTY357" s="62"/>
      <c r="GTZ357" s="62"/>
      <c r="GUA357" s="62"/>
      <c r="GUB357" s="62"/>
      <c r="GUC357" s="62"/>
      <c r="GUD357" s="62"/>
      <c r="GUE357" s="62"/>
      <c r="GUF357" s="62"/>
      <c r="GUG357" s="62"/>
      <c r="GUH357" s="62"/>
      <c r="GUI357" s="325"/>
      <c r="GUJ357" s="325"/>
      <c r="GUK357" s="325"/>
      <c r="GUL357" s="325"/>
      <c r="GUM357" s="62"/>
      <c r="GUN357" s="325"/>
      <c r="GUO357" s="325"/>
      <c r="GUP357" s="325"/>
      <c r="GUQ357" s="325"/>
      <c r="GUR357" s="62"/>
      <c r="GUS357" s="325"/>
      <c r="GUT357" s="325"/>
      <c r="GUU357" s="325"/>
      <c r="GUV357" s="325"/>
      <c r="GUW357" s="325"/>
      <c r="GUX357" s="325"/>
      <c r="GUY357" s="325"/>
      <c r="GUZ357" s="325"/>
      <c r="GVA357" s="325"/>
      <c r="GVB357" s="325"/>
      <c r="GVC357" s="325"/>
      <c r="GVD357" s="325"/>
      <c r="GVE357" s="325"/>
      <c r="GVF357" s="325"/>
      <c r="GVG357" s="325"/>
      <c r="GVH357" s="325"/>
      <c r="GVI357" s="325"/>
      <c r="GVJ357" s="324"/>
      <c r="GVK357" s="62"/>
      <c r="GVL357" s="62"/>
      <c r="GVM357" s="62"/>
      <c r="GVN357" s="62"/>
      <c r="GVO357" s="62"/>
      <c r="GVP357" s="62"/>
      <c r="GVQ357" s="62"/>
      <c r="GVR357" s="62"/>
      <c r="GVS357" s="62"/>
      <c r="GVT357" s="62"/>
      <c r="GVU357" s="325"/>
      <c r="GVV357" s="325"/>
      <c r="GVW357" s="325"/>
      <c r="GVX357" s="325"/>
      <c r="GVY357" s="62"/>
      <c r="GVZ357" s="325"/>
      <c r="GWA357" s="325"/>
      <c r="GWB357" s="325"/>
      <c r="GWC357" s="325"/>
      <c r="GWD357" s="62"/>
      <c r="GWE357" s="325"/>
      <c r="GWF357" s="325"/>
      <c r="GWG357" s="325"/>
      <c r="GWH357" s="325"/>
      <c r="GWI357" s="325"/>
      <c r="GWJ357" s="325"/>
      <c r="GWK357" s="325"/>
      <c r="GWL357" s="325"/>
      <c r="GWM357" s="325"/>
      <c r="GWN357" s="325"/>
      <c r="GWO357" s="325"/>
      <c r="GWP357" s="325"/>
      <c r="GWQ357" s="325"/>
      <c r="GWR357" s="325"/>
      <c r="GWS357" s="325"/>
      <c r="GWT357" s="325"/>
      <c r="GWU357" s="325"/>
      <c r="GWV357" s="324"/>
      <c r="GWW357" s="62"/>
      <c r="GWX357" s="62"/>
      <c r="GWY357" s="62"/>
      <c r="GWZ357" s="62"/>
      <c r="GXA357" s="62"/>
      <c r="GXB357" s="62"/>
      <c r="GXC357" s="62"/>
      <c r="GXD357" s="62"/>
      <c r="GXE357" s="62"/>
      <c r="GXF357" s="62"/>
      <c r="GXG357" s="325"/>
      <c r="GXH357" s="325"/>
      <c r="GXI357" s="325"/>
      <c r="GXJ357" s="325"/>
      <c r="GXK357" s="62"/>
      <c r="GXL357" s="325"/>
      <c r="GXM357" s="325"/>
      <c r="GXN357" s="325"/>
      <c r="GXO357" s="325"/>
      <c r="GXP357" s="62"/>
      <c r="GXQ357" s="325"/>
      <c r="GXR357" s="325"/>
      <c r="GXS357" s="325"/>
      <c r="GXT357" s="325"/>
      <c r="GXU357" s="325"/>
      <c r="GXV357" s="325"/>
      <c r="GXW357" s="325"/>
      <c r="GXX357" s="325"/>
      <c r="GXY357" s="325"/>
      <c r="GXZ357" s="325"/>
      <c r="GYA357" s="325"/>
      <c r="GYB357" s="325"/>
      <c r="GYC357" s="325"/>
      <c r="GYD357" s="325"/>
      <c r="GYE357" s="325"/>
      <c r="GYF357" s="325"/>
      <c r="GYG357" s="325"/>
      <c r="GYH357" s="324"/>
      <c r="GYI357" s="62"/>
      <c r="GYJ357" s="62"/>
      <c r="GYK357" s="62"/>
      <c r="GYL357" s="62"/>
      <c r="GYM357" s="62"/>
      <c r="GYN357" s="62"/>
      <c r="GYO357" s="62"/>
      <c r="GYP357" s="62"/>
      <c r="GYQ357" s="62"/>
      <c r="GYR357" s="62"/>
      <c r="GYS357" s="325"/>
      <c r="GYT357" s="325"/>
      <c r="GYU357" s="325"/>
      <c r="GYV357" s="325"/>
      <c r="GYW357" s="62"/>
      <c r="GYX357" s="325"/>
      <c r="GYY357" s="325"/>
      <c r="GYZ357" s="325"/>
      <c r="GZA357" s="325"/>
      <c r="GZB357" s="62"/>
      <c r="GZC357" s="325"/>
      <c r="GZD357" s="325"/>
      <c r="GZE357" s="325"/>
      <c r="GZF357" s="325"/>
      <c r="GZG357" s="325"/>
      <c r="GZH357" s="325"/>
      <c r="GZI357" s="325"/>
      <c r="GZJ357" s="325"/>
      <c r="GZK357" s="325"/>
      <c r="GZL357" s="325"/>
      <c r="GZM357" s="325"/>
      <c r="GZN357" s="325"/>
      <c r="GZO357" s="325"/>
      <c r="GZP357" s="325"/>
      <c r="GZQ357" s="325"/>
      <c r="GZR357" s="325"/>
      <c r="GZS357" s="325"/>
      <c r="GZT357" s="324"/>
      <c r="GZU357" s="62"/>
      <c r="GZV357" s="62"/>
      <c r="GZW357" s="62"/>
      <c r="GZX357" s="62"/>
      <c r="GZY357" s="62"/>
      <c r="GZZ357" s="62"/>
      <c r="HAA357" s="62"/>
      <c r="HAB357" s="62"/>
      <c r="HAC357" s="62"/>
      <c r="HAD357" s="62"/>
      <c r="HAE357" s="325"/>
      <c r="HAF357" s="325"/>
      <c r="HAG357" s="325"/>
      <c r="HAH357" s="325"/>
      <c r="HAI357" s="62"/>
      <c r="HAJ357" s="325"/>
      <c r="HAK357" s="325"/>
      <c r="HAL357" s="325"/>
      <c r="HAM357" s="325"/>
      <c r="HAN357" s="62"/>
      <c r="HAO357" s="325"/>
      <c r="HAP357" s="325"/>
      <c r="HAQ357" s="325"/>
      <c r="HAR357" s="325"/>
      <c r="HAS357" s="325"/>
      <c r="HAT357" s="325"/>
      <c r="HAU357" s="325"/>
      <c r="HAV357" s="325"/>
      <c r="HAW357" s="325"/>
      <c r="HAX357" s="325"/>
      <c r="HAY357" s="325"/>
      <c r="HAZ357" s="325"/>
      <c r="HBA357" s="325"/>
      <c r="HBB357" s="325"/>
      <c r="HBC357" s="325"/>
      <c r="HBD357" s="325"/>
      <c r="HBE357" s="325"/>
      <c r="HBF357" s="324"/>
      <c r="HBG357" s="62"/>
      <c r="HBH357" s="62"/>
      <c r="HBI357" s="62"/>
      <c r="HBJ357" s="62"/>
      <c r="HBK357" s="62"/>
      <c r="HBL357" s="62"/>
      <c r="HBM357" s="62"/>
      <c r="HBN357" s="62"/>
      <c r="HBO357" s="62"/>
      <c r="HBP357" s="62"/>
      <c r="HBQ357" s="325"/>
      <c r="HBR357" s="325"/>
      <c r="HBS357" s="325"/>
      <c r="HBT357" s="325"/>
      <c r="HBU357" s="62"/>
      <c r="HBV357" s="325"/>
      <c r="HBW357" s="325"/>
      <c r="HBX357" s="325"/>
      <c r="HBY357" s="325"/>
      <c r="HBZ357" s="62"/>
      <c r="HCA357" s="325"/>
      <c r="HCB357" s="325"/>
      <c r="HCC357" s="325"/>
      <c r="HCD357" s="325"/>
      <c r="HCE357" s="325"/>
      <c r="HCF357" s="325"/>
      <c r="HCG357" s="325"/>
      <c r="HCH357" s="325"/>
      <c r="HCI357" s="325"/>
      <c r="HCJ357" s="325"/>
      <c r="HCK357" s="325"/>
      <c r="HCL357" s="325"/>
      <c r="HCM357" s="325"/>
      <c r="HCN357" s="325"/>
      <c r="HCO357" s="325"/>
      <c r="HCP357" s="325"/>
      <c r="HCQ357" s="325"/>
      <c r="HCR357" s="324"/>
      <c r="HCS357" s="62"/>
      <c r="HCT357" s="62"/>
      <c r="HCU357" s="62"/>
      <c r="HCV357" s="62"/>
      <c r="HCW357" s="62"/>
      <c r="HCX357" s="62"/>
      <c r="HCY357" s="62"/>
      <c r="HCZ357" s="62"/>
      <c r="HDA357" s="62"/>
      <c r="HDB357" s="62"/>
      <c r="HDC357" s="325"/>
      <c r="HDD357" s="325"/>
      <c r="HDE357" s="325"/>
      <c r="HDF357" s="325"/>
      <c r="HDG357" s="62"/>
      <c r="HDH357" s="325"/>
      <c r="HDI357" s="325"/>
      <c r="HDJ357" s="325"/>
      <c r="HDK357" s="325"/>
      <c r="HDL357" s="62"/>
      <c r="HDM357" s="325"/>
      <c r="HDN357" s="325"/>
      <c r="HDO357" s="325"/>
      <c r="HDP357" s="325"/>
      <c r="HDQ357" s="325"/>
      <c r="HDR357" s="325"/>
      <c r="HDS357" s="325"/>
      <c r="HDT357" s="325"/>
      <c r="HDU357" s="325"/>
      <c r="HDV357" s="325"/>
      <c r="HDW357" s="325"/>
      <c r="HDX357" s="325"/>
      <c r="HDY357" s="325"/>
      <c r="HDZ357" s="325"/>
      <c r="HEA357" s="325"/>
      <c r="HEB357" s="325"/>
      <c r="HEC357" s="325"/>
      <c r="HED357" s="324"/>
      <c r="HEE357" s="62"/>
      <c r="HEF357" s="62"/>
      <c r="HEG357" s="62"/>
      <c r="HEH357" s="62"/>
      <c r="HEI357" s="62"/>
      <c r="HEJ357" s="62"/>
      <c r="HEK357" s="62"/>
      <c r="HEL357" s="62"/>
      <c r="HEM357" s="62"/>
      <c r="HEN357" s="62"/>
      <c r="HEO357" s="325"/>
      <c r="HEP357" s="325"/>
      <c r="HEQ357" s="325"/>
      <c r="HER357" s="325"/>
      <c r="HES357" s="62"/>
      <c r="HET357" s="325"/>
      <c r="HEU357" s="325"/>
      <c r="HEV357" s="325"/>
      <c r="HEW357" s="325"/>
      <c r="HEX357" s="62"/>
      <c r="HEY357" s="325"/>
      <c r="HEZ357" s="325"/>
      <c r="HFA357" s="325"/>
      <c r="HFB357" s="325"/>
      <c r="HFC357" s="325"/>
      <c r="HFD357" s="325"/>
      <c r="HFE357" s="325"/>
      <c r="HFF357" s="325"/>
      <c r="HFG357" s="325"/>
      <c r="HFH357" s="325"/>
      <c r="HFI357" s="325"/>
      <c r="HFJ357" s="325"/>
      <c r="HFK357" s="325"/>
      <c r="HFL357" s="325"/>
      <c r="HFM357" s="325"/>
      <c r="HFN357" s="325"/>
      <c r="HFO357" s="325"/>
      <c r="HFP357" s="324"/>
      <c r="HFQ357" s="62"/>
      <c r="HFR357" s="62"/>
      <c r="HFS357" s="62"/>
      <c r="HFT357" s="62"/>
      <c r="HFU357" s="62"/>
      <c r="HFV357" s="62"/>
      <c r="HFW357" s="62"/>
      <c r="HFX357" s="62"/>
      <c r="HFY357" s="62"/>
      <c r="HFZ357" s="62"/>
      <c r="HGA357" s="325"/>
      <c r="HGB357" s="325"/>
      <c r="HGC357" s="325"/>
      <c r="HGD357" s="325"/>
      <c r="HGE357" s="62"/>
      <c r="HGF357" s="325"/>
      <c r="HGG357" s="325"/>
      <c r="HGH357" s="325"/>
      <c r="HGI357" s="325"/>
      <c r="HGJ357" s="62"/>
      <c r="HGK357" s="325"/>
      <c r="HGL357" s="325"/>
      <c r="HGM357" s="325"/>
      <c r="HGN357" s="325"/>
      <c r="HGO357" s="325"/>
      <c r="HGP357" s="325"/>
      <c r="HGQ357" s="325"/>
      <c r="HGR357" s="325"/>
      <c r="HGS357" s="325"/>
      <c r="HGT357" s="325"/>
      <c r="HGU357" s="325"/>
      <c r="HGV357" s="325"/>
      <c r="HGW357" s="325"/>
      <c r="HGX357" s="325"/>
      <c r="HGY357" s="325"/>
      <c r="HGZ357" s="325"/>
      <c r="HHA357" s="325"/>
      <c r="HHB357" s="324"/>
      <c r="HHC357" s="62"/>
      <c r="HHD357" s="62"/>
      <c r="HHE357" s="62"/>
      <c r="HHF357" s="62"/>
      <c r="HHG357" s="62"/>
      <c r="HHH357" s="62"/>
      <c r="HHI357" s="62"/>
      <c r="HHJ357" s="62"/>
      <c r="HHK357" s="62"/>
      <c r="HHL357" s="62"/>
      <c r="HHM357" s="325"/>
      <c r="HHN357" s="325"/>
      <c r="HHO357" s="325"/>
      <c r="HHP357" s="325"/>
      <c r="HHQ357" s="62"/>
      <c r="HHR357" s="325"/>
      <c r="HHS357" s="325"/>
      <c r="HHT357" s="325"/>
      <c r="HHU357" s="325"/>
      <c r="HHV357" s="62"/>
      <c r="HHW357" s="325"/>
      <c r="HHX357" s="325"/>
      <c r="HHY357" s="325"/>
      <c r="HHZ357" s="325"/>
      <c r="HIA357" s="325"/>
      <c r="HIB357" s="325"/>
      <c r="HIC357" s="325"/>
      <c r="HID357" s="325"/>
      <c r="HIE357" s="325"/>
      <c r="HIF357" s="325"/>
      <c r="HIG357" s="325"/>
      <c r="HIH357" s="325"/>
      <c r="HII357" s="325"/>
      <c r="HIJ357" s="325"/>
      <c r="HIK357" s="325"/>
      <c r="HIL357" s="325"/>
      <c r="HIM357" s="325"/>
      <c r="HIN357" s="324"/>
      <c r="HIO357" s="62"/>
      <c r="HIP357" s="62"/>
      <c r="HIQ357" s="62"/>
      <c r="HIR357" s="62"/>
      <c r="HIS357" s="62"/>
      <c r="HIT357" s="62"/>
      <c r="HIU357" s="62"/>
      <c r="HIV357" s="62"/>
      <c r="HIW357" s="62"/>
      <c r="HIX357" s="62"/>
      <c r="HIY357" s="325"/>
      <c r="HIZ357" s="325"/>
      <c r="HJA357" s="325"/>
      <c r="HJB357" s="325"/>
      <c r="HJC357" s="62"/>
      <c r="HJD357" s="325"/>
      <c r="HJE357" s="325"/>
      <c r="HJF357" s="325"/>
      <c r="HJG357" s="325"/>
      <c r="HJH357" s="62"/>
      <c r="HJI357" s="325"/>
      <c r="HJJ357" s="325"/>
      <c r="HJK357" s="325"/>
      <c r="HJL357" s="325"/>
      <c r="HJM357" s="325"/>
      <c r="HJN357" s="325"/>
      <c r="HJO357" s="325"/>
      <c r="HJP357" s="325"/>
      <c r="HJQ357" s="325"/>
      <c r="HJR357" s="325"/>
      <c r="HJS357" s="325"/>
      <c r="HJT357" s="325"/>
      <c r="HJU357" s="325"/>
      <c r="HJV357" s="325"/>
      <c r="HJW357" s="325"/>
      <c r="HJX357" s="325"/>
      <c r="HJY357" s="325"/>
      <c r="HJZ357" s="324"/>
      <c r="HKA357" s="62"/>
      <c r="HKB357" s="62"/>
      <c r="HKC357" s="62"/>
      <c r="HKD357" s="62"/>
      <c r="HKE357" s="62"/>
      <c r="HKF357" s="62"/>
      <c r="HKG357" s="62"/>
      <c r="HKH357" s="62"/>
      <c r="HKI357" s="62"/>
      <c r="HKJ357" s="62"/>
      <c r="HKK357" s="325"/>
      <c r="HKL357" s="325"/>
      <c r="HKM357" s="325"/>
      <c r="HKN357" s="325"/>
      <c r="HKO357" s="62"/>
      <c r="HKP357" s="325"/>
      <c r="HKQ357" s="325"/>
      <c r="HKR357" s="325"/>
      <c r="HKS357" s="325"/>
      <c r="HKT357" s="62"/>
      <c r="HKU357" s="325"/>
      <c r="HKV357" s="325"/>
      <c r="HKW357" s="325"/>
      <c r="HKX357" s="325"/>
      <c r="HKY357" s="325"/>
      <c r="HKZ357" s="325"/>
      <c r="HLA357" s="325"/>
      <c r="HLB357" s="325"/>
      <c r="HLC357" s="325"/>
      <c r="HLD357" s="325"/>
      <c r="HLE357" s="325"/>
      <c r="HLF357" s="325"/>
      <c r="HLG357" s="325"/>
      <c r="HLH357" s="325"/>
      <c r="HLI357" s="325"/>
      <c r="HLJ357" s="325"/>
      <c r="HLK357" s="325"/>
      <c r="HLL357" s="324"/>
      <c r="HLM357" s="62"/>
      <c r="HLN357" s="62"/>
      <c r="HLO357" s="62"/>
      <c r="HLP357" s="62"/>
      <c r="HLQ357" s="62"/>
      <c r="HLR357" s="62"/>
      <c r="HLS357" s="62"/>
      <c r="HLT357" s="62"/>
      <c r="HLU357" s="62"/>
      <c r="HLV357" s="62"/>
      <c r="HLW357" s="325"/>
      <c r="HLX357" s="325"/>
      <c r="HLY357" s="325"/>
      <c r="HLZ357" s="325"/>
      <c r="HMA357" s="62"/>
      <c r="HMB357" s="325"/>
      <c r="HMC357" s="325"/>
      <c r="HMD357" s="325"/>
      <c r="HME357" s="325"/>
      <c r="HMF357" s="62"/>
      <c r="HMG357" s="325"/>
      <c r="HMH357" s="325"/>
      <c r="HMI357" s="325"/>
      <c r="HMJ357" s="325"/>
      <c r="HMK357" s="325"/>
      <c r="HML357" s="325"/>
      <c r="HMM357" s="325"/>
      <c r="HMN357" s="325"/>
      <c r="HMO357" s="325"/>
      <c r="HMP357" s="325"/>
      <c r="HMQ357" s="325"/>
      <c r="HMR357" s="325"/>
      <c r="HMS357" s="325"/>
      <c r="HMT357" s="325"/>
      <c r="HMU357" s="325"/>
      <c r="HMV357" s="325"/>
      <c r="HMW357" s="325"/>
      <c r="HMX357" s="324"/>
      <c r="HMY357" s="62"/>
      <c r="HMZ357" s="62"/>
      <c r="HNA357" s="62"/>
      <c r="HNB357" s="62"/>
      <c r="HNC357" s="62"/>
      <c r="HND357" s="62"/>
      <c r="HNE357" s="62"/>
      <c r="HNF357" s="62"/>
      <c r="HNG357" s="62"/>
      <c r="HNH357" s="62"/>
      <c r="HNI357" s="325"/>
      <c r="HNJ357" s="325"/>
      <c r="HNK357" s="325"/>
      <c r="HNL357" s="325"/>
      <c r="HNM357" s="62"/>
      <c r="HNN357" s="325"/>
      <c r="HNO357" s="325"/>
      <c r="HNP357" s="325"/>
      <c r="HNQ357" s="325"/>
      <c r="HNR357" s="62"/>
      <c r="HNS357" s="325"/>
      <c r="HNT357" s="325"/>
      <c r="HNU357" s="325"/>
      <c r="HNV357" s="325"/>
      <c r="HNW357" s="325"/>
      <c r="HNX357" s="325"/>
      <c r="HNY357" s="325"/>
      <c r="HNZ357" s="325"/>
      <c r="HOA357" s="325"/>
      <c r="HOB357" s="325"/>
      <c r="HOC357" s="325"/>
      <c r="HOD357" s="325"/>
      <c r="HOE357" s="325"/>
      <c r="HOF357" s="325"/>
      <c r="HOG357" s="325"/>
      <c r="HOH357" s="325"/>
      <c r="HOI357" s="325"/>
      <c r="HOJ357" s="324"/>
      <c r="HOK357" s="62"/>
      <c r="HOL357" s="62"/>
      <c r="HOM357" s="62"/>
      <c r="HON357" s="62"/>
      <c r="HOO357" s="62"/>
      <c r="HOP357" s="62"/>
      <c r="HOQ357" s="62"/>
      <c r="HOR357" s="62"/>
      <c r="HOS357" s="62"/>
      <c r="HOT357" s="62"/>
      <c r="HOU357" s="325"/>
      <c r="HOV357" s="325"/>
      <c r="HOW357" s="325"/>
      <c r="HOX357" s="325"/>
      <c r="HOY357" s="62"/>
      <c r="HOZ357" s="325"/>
      <c r="HPA357" s="325"/>
      <c r="HPB357" s="325"/>
      <c r="HPC357" s="325"/>
      <c r="HPD357" s="62"/>
      <c r="HPE357" s="325"/>
      <c r="HPF357" s="325"/>
      <c r="HPG357" s="325"/>
      <c r="HPH357" s="325"/>
      <c r="HPI357" s="325"/>
      <c r="HPJ357" s="325"/>
      <c r="HPK357" s="325"/>
      <c r="HPL357" s="325"/>
      <c r="HPM357" s="325"/>
      <c r="HPN357" s="325"/>
      <c r="HPO357" s="325"/>
      <c r="HPP357" s="325"/>
      <c r="HPQ357" s="325"/>
      <c r="HPR357" s="325"/>
      <c r="HPS357" s="325"/>
      <c r="HPT357" s="325"/>
      <c r="HPU357" s="325"/>
      <c r="HPV357" s="324"/>
      <c r="HPW357" s="62"/>
      <c r="HPX357" s="62"/>
      <c r="HPY357" s="62"/>
      <c r="HPZ357" s="62"/>
      <c r="HQA357" s="62"/>
      <c r="HQB357" s="62"/>
      <c r="HQC357" s="62"/>
      <c r="HQD357" s="62"/>
      <c r="HQE357" s="62"/>
      <c r="HQF357" s="62"/>
      <c r="HQG357" s="325"/>
      <c r="HQH357" s="325"/>
      <c r="HQI357" s="325"/>
      <c r="HQJ357" s="325"/>
      <c r="HQK357" s="62"/>
      <c r="HQL357" s="325"/>
      <c r="HQM357" s="325"/>
      <c r="HQN357" s="325"/>
      <c r="HQO357" s="325"/>
      <c r="HQP357" s="62"/>
      <c r="HQQ357" s="325"/>
      <c r="HQR357" s="325"/>
      <c r="HQS357" s="325"/>
      <c r="HQT357" s="325"/>
      <c r="HQU357" s="325"/>
      <c r="HQV357" s="325"/>
      <c r="HQW357" s="325"/>
      <c r="HQX357" s="325"/>
      <c r="HQY357" s="325"/>
      <c r="HQZ357" s="325"/>
      <c r="HRA357" s="325"/>
      <c r="HRB357" s="325"/>
      <c r="HRC357" s="325"/>
      <c r="HRD357" s="325"/>
      <c r="HRE357" s="325"/>
      <c r="HRF357" s="325"/>
      <c r="HRG357" s="325"/>
      <c r="HRH357" s="324"/>
      <c r="HRI357" s="62"/>
      <c r="HRJ357" s="62"/>
      <c r="HRK357" s="62"/>
      <c r="HRL357" s="62"/>
      <c r="HRM357" s="62"/>
      <c r="HRN357" s="62"/>
      <c r="HRO357" s="62"/>
      <c r="HRP357" s="62"/>
      <c r="HRQ357" s="62"/>
      <c r="HRR357" s="62"/>
      <c r="HRS357" s="325"/>
      <c r="HRT357" s="325"/>
      <c r="HRU357" s="325"/>
      <c r="HRV357" s="325"/>
      <c r="HRW357" s="62"/>
      <c r="HRX357" s="325"/>
      <c r="HRY357" s="325"/>
      <c r="HRZ357" s="325"/>
      <c r="HSA357" s="325"/>
      <c r="HSB357" s="62"/>
      <c r="HSC357" s="325"/>
      <c r="HSD357" s="325"/>
      <c r="HSE357" s="325"/>
      <c r="HSF357" s="325"/>
      <c r="HSG357" s="325"/>
      <c r="HSH357" s="325"/>
      <c r="HSI357" s="325"/>
      <c r="HSJ357" s="325"/>
      <c r="HSK357" s="325"/>
      <c r="HSL357" s="325"/>
      <c r="HSM357" s="325"/>
      <c r="HSN357" s="325"/>
      <c r="HSO357" s="325"/>
      <c r="HSP357" s="325"/>
      <c r="HSQ357" s="325"/>
      <c r="HSR357" s="325"/>
      <c r="HSS357" s="325"/>
      <c r="HST357" s="324"/>
      <c r="HSU357" s="62"/>
      <c r="HSV357" s="62"/>
      <c r="HSW357" s="62"/>
      <c r="HSX357" s="62"/>
      <c r="HSY357" s="62"/>
      <c r="HSZ357" s="62"/>
      <c r="HTA357" s="62"/>
      <c r="HTB357" s="62"/>
      <c r="HTC357" s="62"/>
      <c r="HTD357" s="62"/>
      <c r="HTE357" s="325"/>
      <c r="HTF357" s="325"/>
      <c r="HTG357" s="325"/>
      <c r="HTH357" s="325"/>
      <c r="HTI357" s="62"/>
      <c r="HTJ357" s="325"/>
      <c r="HTK357" s="325"/>
      <c r="HTL357" s="325"/>
      <c r="HTM357" s="325"/>
      <c r="HTN357" s="62"/>
      <c r="HTO357" s="325"/>
      <c r="HTP357" s="325"/>
      <c r="HTQ357" s="325"/>
      <c r="HTR357" s="325"/>
      <c r="HTS357" s="325"/>
      <c r="HTT357" s="325"/>
      <c r="HTU357" s="325"/>
      <c r="HTV357" s="325"/>
      <c r="HTW357" s="325"/>
      <c r="HTX357" s="325"/>
      <c r="HTY357" s="325"/>
      <c r="HTZ357" s="325"/>
      <c r="HUA357" s="325"/>
      <c r="HUB357" s="325"/>
      <c r="HUC357" s="325"/>
      <c r="HUD357" s="325"/>
      <c r="HUE357" s="325"/>
      <c r="HUF357" s="324"/>
      <c r="HUG357" s="62"/>
      <c r="HUH357" s="62"/>
      <c r="HUI357" s="62"/>
      <c r="HUJ357" s="62"/>
      <c r="HUK357" s="62"/>
      <c r="HUL357" s="62"/>
      <c r="HUM357" s="62"/>
      <c r="HUN357" s="62"/>
      <c r="HUO357" s="62"/>
      <c r="HUP357" s="62"/>
      <c r="HUQ357" s="325"/>
      <c r="HUR357" s="325"/>
      <c r="HUS357" s="325"/>
      <c r="HUT357" s="325"/>
      <c r="HUU357" s="62"/>
      <c r="HUV357" s="325"/>
      <c r="HUW357" s="325"/>
      <c r="HUX357" s="325"/>
      <c r="HUY357" s="325"/>
      <c r="HUZ357" s="62"/>
      <c r="HVA357" s="325"/>
      <c r="HVB357" s="325"/>
      <c r="HVC357" s="325"/>
      <c r="HVD357" s="325"/>
      <c r="HVE357" s="325"/>
      <c r="HVF357" s="325"/>
      <c r="HVG357" s="325"/>
      <c r="HVH357" s="325"/>
      <c r="HVI357" s="325"/>
      <c r="HVJ357" s="325"/>
      <c r="HVK357" s="325"/>
      <c r="HVL357" s="325"/>
      <c r="HVM357" s="325"/>
      <c r="HVN357" s="325"/>
      <c r="HVO357" s="325"/>
      <c r="HVP357" s="325"/>
      <c r="HVQ357" s="325"/>
      <c r="HVR357" s="324"/>
      <c r="HVS357" s="62"/>
      <c r="HVT357" s="62"/>
      <c r="HVU357" s="62"/>
      <c r="HVV357" s="62"/>
      <c r="HVW357" s="62"/>
      <c r="HVX357" s="62"/>
      <c r="HVY357" s="62"/>
      <c r="HVZ357" s="62"/>
      <c r="HWA357" s="62"/>
      <c r="HWB357" s="62"/>
      <c r="HWC357" s="325"/>
      <c r="HWD357" s="325"/>
      <c r="HWE357" s="325"/>
      <c r="HWF357" s="325"/>
      <c r="HWG357" s="62"/>
      <c r="HWH357" s="325"/>
      <c r="HWI357" s="325"/>
      <c r="HWJ357" s="325"/>
      <c r="HWK357" s="325"/>
      <c r="HWL357" s="62"/>
      <c r="HWM357" s="325"/>
      <c r="HWN357" s="325"/>
      <c r="HWO357" s="325"/>
      <c r="HWP357" s="325"/>
      <c r="HWQ357" s="325"/>
      <c r="HWR357" s="325"/>
      <c r="HWS357" s="325"/>
      <c r="HWT357" s="325"/>
      <c r="HWU357" s="325"/>
      <c r="HWV357" s="325"/>
      <c r="HWW357" s="325"/>
      <c r="HWX357" s="325"/>
      <c r="HWY357" s="325"/>
      <c r="HWZ357" s="325"/>
      <c r="HXA357" s="325"/>
      <c r="HXB357" s="325"/>
      <c r="HXC357" s="325"/>
      <c r="HXD357" s="324"/>
      <c r="HXE357" s="62"/>
      <c r="HXF357" s="62"/>
      <c r="HXG357" s="62"/>
      <c r="HXH357" s="62"/>
      <c r="HXI357" s="62"/>
      <c r="HXJ357" s="62"/>
      <c r="HXK357" s="62"/>
      <c r="HXL357" s="62"/>
      <c r="HXM357" s="62"/>
      <c r="HXN357" s="62"/>
      <c r="HXO357" s="325"/>
      <c r="HXP357" s="325"/>
      <c r="HXQ357" s="325"/>
      <c r="HXR357" s="325"/>
      <c r="HXS357" s="62"/>
      <c r="HXT357" s="325"/>
      <c r="HXU357" s="325"/>
      <c r="HXV357" s="325"/>
      <c r="HXW357" s="325"/>
      <c r="HXX357" s="62"/>
      <c r="HXY357" s="325"/>
      <c r="HXZ357" s="325"/>
      <c r="HYA357" s="325"/>
      <c r="HYB357" s="325"/>
      <c r="HYC357" s="325"/>
      <c r="HYD357" s="325"/>
      <c r="HYE357" s="325"/>
      <c r="HYF357" s="325"/>
      <c r="HYG357" s="325"/>
      <c r="HYH357" s="325"/>
      <c r="HYI357" s="325"/>
      <c r="HYJ357" s="325"/>
      <c r="HYK357" s="325"/>
      <c r="HYL357" s="325"/>
      <c r="HYM357" s="325"/>
      <c r="HYN357" s="325"/>
      <c r="HYO357" s="325"/>
      <c r="HYP357" s="324"/>
      <c r="HYQ357" s="62"/>
      <c r="HYR357" s="62"/>
      <c r="HYS357" s="62"/>
      <c r="HYT357" s="62"/>
      <c r="HYU357" s="62"/>
      <c r="HYV357" s="62"/>
      <c r="HYW357" s="62"/>
      <c r="HYX357" s="62"/>
      <c r="HYY357" s="62"/>
      <c r="HYZ357" s="62"/>
      <c r="HZA357" s="325"/>
      <c r="HZB357" s="325"/>
      <c r="HZC357" s="325"/>
      <c r="HZD357" s="325"/>
      <c r="HZE357" s="62"/>
      <c r="HZF357" s="325"/>
      <c r="HZG357" s="325"/>
      <c r="HZH357" s="325"/>
      <c r="HZI357" s="325"/>
      <c r="HZJ357" s="62"/>
      <c r="HZK357" s="325"/>
      <c r="HZL357" s="325"/>
      <c r="HZM357" s="325"/>
      <c r="HZN357" s="325"/>
      <c r="HZO357" s="325"/>
      <c r="HZP357" s="325"/>
      <c r="HZQ357" s="325"/>
      <c r="HZR357" s="325"/>
      <c r="HZS357" s="325"/>
      <c r="HZT357" s="325"/>
      <c r="HZU357" s="325"/>
      <c r="HZV357" s="325"/>
      <c r="HZW357" s="325"/>
      <c r="HZX357" s="325"/>
      <c r="HZY357" s="325"/>
      <c r="HZZ357" s="325"/>
      <c r="IAA357" s="325"/>
      <c r="IAB357" s="324"/>
      <c r="IAC357" s="62"/>
      <c r="IAD357" s="62"/>
      <c r="IAE357" s="62"/>
      <c r="IAF357" s="62"/>
      <c r="IAG357" s="62"/>
      <c r="IAH357" s="62"/>
      <c r="IAI357" s="62"/>
      <c r="IAJ357" s="62"/>
      <c r="IAK357" s="62"/>
      <c r="IAL357" s="62"/>
      <c r="IAM357" s="325"/>
      <c r="IAN357" s="325"/>
      <c r="IAO357" s="325"/>
      <c r="IAP357" s="325"/>
      <c r="IAQ357" s="62"/>
      <c r="IAR357" s="325"/>
      <c r="IAS357" s="325"/>
      <c r="IAT357" s="325"/>
      <c r="IAU357" s="325"/>
      <c r="IAV357" s="62"/>
      <c r="IAW357" s="325"/>
      <c r="IAX357" s="325"/>
      <c r="IAY357" s="325"/>
      <c r="IAZ357" s="325"/>
      <c r="IBA357" s="325"/>
      <c r="IBB357" s="325"/>
      <c r="IBC357" s="325"/>
      <c r="IBD357" s="325"/>
      <c r="IBE357" s="325"/>
      <c r="IBF357" s="325"/>
      <c r="IBG357" s="325"/>
      <c r="IBH357" s="325"/>
      <c r="IBI357" s="325"/>
      <c r="IBJ357" s="325"/>
      <c r="IBK357" s="325"/>
      <c r="IBL357" s="325"/>
      <c r="IBM357" s="325"/>
      <c r="IBN357" s="324"/>
      <c r="IBO357" s="62"/>
      <c r="IBP357" s="62"/>
      <c r="IBQ357" s="62"/>
      <c r="IBR357" s="62"/>
      <c r="IBS357" s="62"/>
      <c r="IBT357" s="62"/>
      <c r="IBU357" s="62"/>
      <c r="IBV357" s="62"/>
      <c r="IBW357" s="62"/>
      <c r="IBX357" s="62"/>
      <c r="IBY357" s="325"/>
      <c r="IBZ357" s="325"/>
      <c r="ICA357" s="325"/>
      <c r="ICB357" s="325"/>
      <c r="ICC357" s="62"/>
      <c r="ICD357" s="325"/>
      <c r="ICE357" s="325"/>
      <c r="ICF357" s="325"/>
      <c r="ICG357" s="325"/>
      <c r="ICH357" s="62"/>
      <c r="ICI357" s="325"/>
      <c r="ICJ357" s="325"/>
      <c r="ICK357" s="325"/>
      <c r="ICL357" s="325"/>
      <c r="ICM357" s="325"/>
      <c r="ICN357" s="325"/>
      <c r="ICO357" s="325"/>
      <c r="ICP357" s="325"/>
      <c r="ICQ357" s="325"/>
      <c r="ICR357" s="325"/>
      <c r="ICS357" s="325"/>
      <c r="ICT357" s="325"/>
      <c r="ICU357" s="325"/>
      <c r="ICV357" s="325"/>
      <c r="ICW357" s="325"/>
      <c r="ICX357" s="325"/>
      <c r="ICY357" s="325"/>
      <c r="ICZ357" s="324"/>
      <c r="IDA357" s="62"/>
      <c r="IDB357" s="62"/>
      <c r="IDC357" s="62"/>
      <c r="IDD357" s="62"/>
      <c r="IDE357" s="62"/>
      <c r="IDF357" s="62"/>
      <c r="IDG357" s="62"/>
      <c r="IDH357" s="62"/>
      <c r="IDI357" s="62"/>
      <c r="IDJ357" s="62"/>
      <c r="IDK357" s="325"/>
      <c r="IDL357" s="325"/>
      <c r="IDM357" s="325"/>
      <c r="IDN357" s="325"/>
      <c r="IDO357" s="62"/>
      <c r="IDP357" s="325"/>
      <c r="IDQ357" s="325"/>
      <c r="IDR357" s="325"/>
      <c r="IDS357" s="325"/>
      <c r="IDT357" s="62"/>
      <c r="IDU357" s="325"/>
      <c r="IDV357" s="325"/>
      <c r="IDW357" s="325"/>
      <c r="IDX357" s="325"/>
      <c r="IDY357" s="325"/>
      <c r="IDZ357" s="325"/>
      <c r="IEA357" s="325"/>
      <c r="IEB357" s="325"/>
      <c r="IEC357" s="325"/>
      <c r="IED357" s="325"/>
      <c r="IEE357" s="325"/>
      <c r="IEF357" s="325"/>
      <c r="IEG357" s="325"/>
      <c r="IEH357" s="325"/>
      <c r="IEI357" s="325"/>
      <c r="IEJ357" s="325"/>
      <c r="IEK357" s="325"/>
      <c r="IEL357" s="324"/>
      <c r="IEM357" s="62"/>
      <c r="IEN357" s="62"/>
      <c r="IEO357" s="62"/>
      <c r="IEP357" s="62"/>
      <c r="IEQ357" s="62"/>
      <c r="IER357" s="62"/>
      <c r="IES357" s="62"/>
      <c r="IET357" s="62"/>
      <c r="IEU357" s="62"/>
      <c r="IEV357" s="62"/>
      <c r="IEW357" s="325"/>
      <c r="IEX357" s="325"/>
      <c r="IEY357" s="325"/>
      <c r="IEZ357" s="325"/>
      <c r="IFA357" s="62"/>
      <c r="IFB357" s="325"/>
      <c r="IFC357" s="325"/>
      <c r="IFD357" s="325"/>
      <c r="IFE357" s="325"/>
      <c r="IFF357" s="62"/>
      <c r="IFG357" s="325"/>
      <c r="IFH357" s="325"/>
      <c r="IFI357" s="325"/>
      <c r="IFJ357" s="325"/>
      <c r="IFK357" s="325"/>
      <c r="IFL357" s="325"/>
      <c r="IFM357" s="325"/>
      <c r="IFN357" s="325"/>
      <c r="IFO357" s="325"/>
      <c r="IFP357" s="325"/>
      <c r="IFQ357" s="325"/>
      <c r="IFR357" s="325"/>
      <c r="IFS357" s="325"/>
      <c r="IFT357" s="325"/>
      <c r="IFU357" s="325"/>
      <c r="IFV357" s="325"/>
      <c r="IFW357" s="325"/>
      <c r="IFX357" s="324"/>
      <c r="IFY357" s="62"/>
      <c r="IFZ357" s="62"/>
      <c r="IGA357" s="62"/>
      <c r="IGB357" s="62"/>
      <c r="IGC357" s="62"/>
      <c r="IGD357" s="62"/>
      <c r="IGE357" s="62"/>
      <c r="IGF357" s="62"/>
      <c r="IGG357" s="62"/>
      <c r="IGH357" s="62"/>
      <c r="IGI357" s="325"/>
      <c r="IGJ357" s="325"/>
      <c r="IGK357" s="325"/>
      <c r="IGL357" s="325"/>
      <c r="IGM357" s="62"/>
      <c r="IGN357" s="325"/>
      <c r="IGO357" s="325"/>
      <c r="IGP357" s="325"/>
      <c r="IGQ357" s="325"/>
      <c r="IGR357" s="62"/>
      <c r="IGS357" s="325"/>
      <c r="IGT357" s="325"/>
      <c r="IGU357" s="325"/>
      <c r="IGV357" s="325"/>
      <c r="IGW357" s="325"/>
      <c r="IGX357" s="325"/>
      <c r="IGY357" s="325"/>
      <c r="IGZ357" s="325"/>
      <c r="IHA357" s="325"/>
      <c r="IHB357" s="325"/>
      <c r="IHC357" s="325"/>
      <c r="IHD357" s="325"/>
      <c r="IHE357" s="325"/>
      <c r="IHF357" s="325"/>
      <c r="IHG357" s="325"/>
      <c r="IHH357" s="325"/>
      <c r="IHI357" s="325"/>
      <c r="IHJ357" s="324"/>
      <c r="IHK357" s="62"/>
      <c r="IHL357" s="62"/>
      <c r="IHM357" s="62"/>
      <c r="IHN357" s="62"/>
      <c r="IHO357" s="62"/>
      <c r="IHP357" s="62"/>
      <c r="IHQ357" s="62"/>
      <c r="IHR357" s="62"/>
      <c r="IHS357" s="62"/>
      <c r="IHT357" s="62"/>
      <c r="IHU357" s="325"/>
      <c r="IHV357" s="325"/>
      <c r="IHW357" s="325"/>
      <c r="IHX357" s="325"/>
      <c r="IHY357" s="62"/>
      <c r="IHZ357" s="325"/>
      <c r="IIA357" s="325"/>
      <c r="IIB357" s="325"/>
      <c r="IIC357" s="325"/>
      <c r="IID357" s="62"/>
      <c r="IIE357" s="325"/>
      <c r="IIF357" s="325"/>
      <c r="IIG357" s="325"/>
      <c r="IIH357" s="325"/>
      <c r="III357" s="325"/>
      <c r="IIJ357" s="325"/>
      <c r="IIK357" s="325"/>
      <c r="IIL357" s="325"/>
      <c r="IIM357" s="325"/>
      <c r="IIN357" s="325"/>
      <c r="IIO357" s="325"/>
      <c r="IIP357" s="325"/>
      <c r="IIQ357" s="325"/>
      <c r="IIR357" s="325"/>
      <c r="IIS357" s="325"/>
      <c r="IIT357" s="325"/>
      <c r="IIU357" s="325"/>
      <c r="IIV357" s="324"/>
      <c r="IIW357" s="62"/>
      <c r="IIX357" s="62"/>
      <c r="IIY357" s="62"/>
      <c r="IIZ357" s="62"/>
      <c r="IJA357" s="62"/>
      <c r="IJB357" s="62"/>
      <c r="IJC357" s="62"/>
      <c r="IJD357" s="62"/>
      <c r="IJE357" s="62"/>
      <c r="IJF357" s="62"/>
      <c r="IJG357" s="325"/>
      <c r="IJH357" s="325"/>
      <c r="IJI357" s="325"/>
      <c r="IJJ357" s="325"/>
      <c r="IJK357" s="62"/>
      <c r="IJL357" s="325"/>
      <c r="IJM357" s="325"/>
      <c r="IJN357" s="325"/>
      <c r="IJO357" s="325"/>
      <c r="IJP357" s="62"/>
      <c r="IJQ357" s="325"/>
      <c r="IJR357" s="325"/>
      <c r="IJS357" s="325"/>
      <c r="IJT357" s="325"/>
      <c r="IJU357" s="325"/>
      <c r="IJV357" s="325"/>
      <c r="IJW357" s="325"/>
      <c r="IJX357" s="325"/>
      <c r="IJY357" s="325"/>
      <c r="IJZ357" s="325"/>
      <c r="IKA357" s="325"/>
      <c r="IKB357" s="325"/>
      <c r="IKC357" s="325"/>
      <c r="IKD357" s="325"/>
      <c r="IKE357" s="325"/>
      <c r="IKF357" s="325"/>
      <c r="IKG357" s="325"/>
      <c r="IKH357" s="324"/>
      <c r="IKI357" s="62"/>
      <c r="IKJ357" s="62"/>
      <c r="IKK357" s="62"/>
      <c r="IKL357" s="62"/>
      <c r="IKM357" s="62"/>
      <c r="IKN357" s="62"/>
      <c r="IKO357" s="62"/>
      <c r="IKP357" s="62"/>
      <c r="IKQ357" s="62"/>
      <c r="IKR357" s="62"/>
      <c r="IKS357" s="325"/>
      <c r="IKT357" s="325"/>
      <c r="IKU357" s="325"/>
      <c r="IKV357" s="325"/>
      <c r="IKW357" s="62"/>
      <c r="IKX357" s="325"/>
      <c r="IKY357" s="325"/>
      <c r="IKZ357" s="325"/>
      <c r="ILA357" s="325"/>
      <c r="ILB357" s="62"/>
      <c r="ILC357" s="325"/>
      <c r="ILD357" s="325"/>
      <c r="ILE357" s="325"/>
      <c r="ILF357" s="325"/>
      <c r="ILG357" s="325"/>
      <c r="ILH357" s="325"/>
      <c r="ILI357" s="325"/>
      <c r="ILJ357" s="325"/>
      <c r="ILK357" s="325"/>
      <c r="ILL357" s="325"/>
      <c r="ILM357" s="325"/>
      <c r="ILN357" s="325"/>
      <c r="ILO357" s="325"/>
      <c r="ILP357" s="325"/>
      <c r="ILQ357" s="325"/>
      <c r="ILR357" s="325"/>
      <c r="ILS357" s="325"/>
      <c r="ILT357" s="324"/>
      <c r="ILU357" s="62"/>
      <c r="ILV357" s="62"/>
      <c r="ILW357" s="62"/>
      <c r="ILX357" s="62"/>
      <c r="ILY357" s="62"/>
      <c r="ILZ357" s="62"/>
      <c r="IMA357" s="62"/>
      <c r="IMB357" s="62"/>
      <c r="IMC357" s="62"/>
      <c r="IMD357" s="62"/>
      <c r="IME357" s="325"/>
      <c r="IMF357" s="325"/>
      <c r="IMG357" s="325"/>
      <c r="IMH357" s="325"/>
      <c r="IMI357" s="62"/>
      <c r="IMJ357" s="325"/>
      <c r="IMK357" s="325"/>
      <c r="IML357" s="325"/>
      <c r="IMM357" s="325"/>
      <c r="IMN357" s="62"/>
      <c r="IMO357" s="325"/>
      <c r="IMP357" s="325"/>
      <c r="IMQ357" s="325"/>
      <c r="IMR357" s="325"/>
      <c r="IMS357" s="325"/>
      <c r="IMT357" s="325"/>
      <c r="IMU357" s="325"/>
      <c r="IMV357" s="325"/>
      <c r="IMW357" s="325"/>
      <c r="IMX357" s="325"/>
      <c r="IMY357" s="325"/>
      <c r="IMZ357" s="325"/>
      <c r="INA357" s="325"/>
      <c r="INB357" s="325"/>
      <c r="INC357" s="325"/>
      <c r="IND357" s="325"/>
      <c r="INE357" s="325"/>
      <c r="INF357" s="324"/>
      <c r="ING357" s="62"/>
      <c r="INH357" s="62"/>
      <c r="INI357" s="62"/>
      <c r="INJ357" s="62"/>
      <c r="INK357" s="62"/>
      <c r="INL357" s="62"/>
      <c r="INM357" s="62"/>
      <c r="INN357" s="62"/>
      <c r="INO357" s="62"/>
      <c r="INP357" s="62"/>
      <c r="INQ357" s="325"/>
      <c r="INR357" s="325"/>
      <c r="INS357" s="325"/>
      <c r="INT357" s="325"/>
      <c r="INU357" s="62"/>
      <c r="INV357" s="325"/>
      <c r="INW357" s="325"/>
      <c r="INX357" s="325"/>
      <c r="INY357" s="325"/>
      <c r="INZ357" s="62"/>
      <c r="IOA357" s="325"/>
      <c r="IOB357" s="325"/>
      <c r="IOC357" s="325"/>
      <c r="IOD357" s="325"/>
      <c r="IOE357" s="325"/>
      <c r="IOF357" s="325"/>
      <c r="IOG357" s="325"/>
      <c r="IOH357" s="325"/>
      <c r="IOI357" s="325"/>
      <c r="IOJ357" s="325"/>
      <c r="IOK357" s="325"/>
      <c r="IOL357" s="325"/>
      <c r="IOM357" s="325"/>
      <c r="ION357" s="325"/>
      <c r="IOO357" s="325"/>
      <c r="IOP357" s="325"/>
      <c r="IOQ357" s="325"/>
      <c r="IOR357" s="324"/>
      <c r="IOS357" s="62"/>
      <c r="IOT357" s="62"/>
      <c r="IOU357" s="62"/>
      <c r="IOV357" s="62"/>
      <c r="IOW357" s="62"/>
      <c r="IOX357" s="62"/>
      <c r="IOY357" s="62"/>
      <c r="IOZ357" s="62"/>
      <c r="IPA357" s="62"/>
      <c r="IPB357" s="62"/>
      <c r="IPC357" s="325"/>
      <c r="IPD357" s="325"/>
      <c r="IPE357" s="325"/>
      <c r="IPF357" s="325"/>
      <c r="IPG357" s="62"/>
      <c r="IPH357" s="325"/>
      <c r="IPI357" s="325"/>
      <c r="IPJ357" s="325"/>
      <c r="IPK357" s="325"/>
      <c r="IPL357" s="62"/>
      <c r="IPM357" s="325"/>
      <c r="IPN357" s="325"/>
      <c r="IPO357" s="325"/>
      <c r="IPP357" s="325"/>
      <c r="IPQ357" s="325"/>
      <c r="IPR357" s="325"/>
      <c r="IPS357" s="325"/>
      <c r="IPT357" s="325"/>
      <c r="IPU357" s="325"/>
      <c r="IPV357" s="325"/>
      <c r="IPW357" s="325"/>
      <c r="IPX357" s="325"/>
      <c r="IPY357" s="325"/>
      <c r="IPZ357" s="325"/>
      <c r="IQA357" s="325"/>
      <c r="IQB357" s="325"/>
      <c r="IQC357" s="325"/>
      <c r="IQD357" s="324"/>
      <c r="IQE357" s="62"/>
      <c r="IQF357" s="62"/>
      <c r="IQG357" s="62"/>
      <c r="IQH357" s="62"/>
      <c r="IQI357" s="62"/>
      <c r="IQJ357" s="62"/>
      <c r="IQK357" s="62"/>
      <c r="IQL357" s="62"/>
      <c r="IQM357" s="62"/>
      <c r="IQN357" s="62"/>
      <c r="IQO357" s="325"/>
      <c r="IQP357" s="325"/>
      <c r="IQQ357" s="325"/>
      <c r="IQR357" s="325"/>
      <c r="IQS357" s="62"/>
      <c r="IQT357" s="325"/>
      <c r="IQU357" s="325"/>
      <c r="IQV357" s="325"/>
      <c r="IQW357" s="325"/>
      <c r="IQX357" s="62"/>
      <c r="IQY357" s="325"/>
      <c r="IQZ357" s="325"/>
      <c r="IRA357" s="325"/>
      <c r="IRB357" s="325"/>
      <c r="IRC357" s="325"/>
      <c r="IRD357" s="325"/>
      <c r="IRE357" s="325"/>
      <c r="IRF357" s="325"/>
      <c r="IRG357" s="325"/>
      <c r="IRH357" s="325"/>
      <c r="IRI357" s="325"/>
      <c r="IRJ357" s="325"/>
      <c r="IRK357" s="325"/>
      <c r="IRL357" s="325"/>
      <c r="IRM357" s="325"/>
      <c r="IRN357" s="325"/>
      <c r="IRO357" s="325"/>
      <c r="IRP357" s="324"/>
      <c r="IRQ357" s="62"/>
      <c r="IRR357" s="62"/>
      <c r="IRS357" s="62"/>
      <c r="IRT357" s="62"/>
      <c r="IRU357" s="62"/>
      <c r="IRV357" s="62"/>
      <c r="IRW357" s="62"/>
      <c r="IRX357" s="62"/>
      <c r="IRY357" s="62"/>
      <c r="IRZ357" s="62"/>
      <c r="ISA357" s="325"/>
      <c r="ISB357" s="325"/>
      <c r="ISC357" s="325"/>
      <c r="ISD357" s="325"/>
      <c r="ISE357" s="62"/>
      <c r="ISF357" s="325"/>
      <c r="ISG357" s="325"/>
      <c r="ISH357" s="325"/>
      <c r="ISI357" s="325"/>
      <c r="ISJ357" s="62"/>
      <c r="ISK357" s="325"/>
      <c r="ISL357" s="325"/>
      <c r="ISM357" s="325"/>
      <c r="ISN357" s="325"/>
      <c r="ISO357" s="325"/>
      <c r="ISP357" s="325"/>
      <c r="ISQ357" s="325"/>
      <c r="ISR357" s="325"/>
      <c r="ISS357" s="325"/>
      <c r="IST357" s="325"/>
      <c r="ISU357" s="325"/>
      <c r="ISV357" s="325"/>
      <c r="ISW357" s="325"/>
      <c r="ISX357" s="325"/>
      <c r="ISY357" s="325"/>
      <c r="ISZ357" s="325"/>
      <c r="ITA357" s="325"/>
      <c r="ITB357" s="324"/>
      <c r="ITC357" s="62"/>
      <c r="ITD357" s="62"/>
      <c r="ITE357" s="62"/>
      <c r="ITF357" s="62"/>
      <c r="ITG357" s="62"/>
      <c r="ITH357" s="62"/>
      <c r="ITI357" s="62"/>
      <c r="ITJ357" s="62"/>
      <c r="ITK357" s="62"/>
      <c r="ITL357" s="62"/>
      <c r="ITM357" s="325"/>
      <c r="ITN357" s="325"/>
      <c r="ITO357" s="325"/>
      <c r="ITP357" s="325"/>
      <c r="ITQ357" s="62"/>
      <c r="ITR357" s="325"/>
      <c r="ITS357" s="325"/>
      <c r="ITT357" s="325"/>
      <c r="ITU357" s="325"/>
      <c r="ITV357" s="62"/>
      <c r="ITW357" s="325"/>
      <c r="ITX357" s="325"/>
      <c r="ITY357" s="325"/>
      <c r="ITZ357" s="325"/>
      <c r="IUA357" s="325"/>
      <c r="IUB357" s="325"/>
      <c r="IUC357" s="325"/>
      <c r="IUD357" s="325"/>
      <c r="IUE357" s="325"/>
      <c r="IUF357" s="325"/>
      <c r="IUG357" s="325"/>
      <c r="IUH357" s="325"/>
      <c r="IUI357" s="325"/>
      <c r="IUJ357" s="325"/>
      <c r="IUK357" s="325"/>
      <c r="IUL357" s="325"/>
      <c r="IUM357" s="325"/>
      <c r="IUN357" s="324"/>
      <c r="IUO357" s="62"/>
      <c r="IUP357" s="62"/>
      <c r="IUQ357" s="62"/>
      <c r="IUR357" s="62"/>
      <c r="IUS357" s="62"/>
      <c r="IUT357" s="62"/>
      <c r="IUU357" s="62"/>
      <c r="IUV357" s="62"/>
      <c r="IUW357" s="62"/>
      <c r="IUX357" s="62"/>
      <c r="IUY357" s="325"/>
      <c r="IUZ357" s="325"/>
      <c r="IVA357" s="325"/>
      <c r="IVB357" s="325"/>
      <c r="IVC357" s="62"/>
      <c r="IVD357" s="325"/>
      <c r="IVE357" s="325"/>
      <c r="IVF357" s="325"/>
      <c r="IVG357" s="325"/>
      <c r="IVH357" s="62"/>
      <c r="IVI357" s="325"/>
      <c r="IVJ357" s="325"/>
      <c r="IVK357" s="325"/>
      <c r="IVL357" s="325"/>
      <c r="IVM357" s="325"/>
      <c r="IVN357" s="325"/>
      <c r="IVO357" s="325"/>
      <c r="IVP357" s="325"/>
      <c r="IVQ357" s="325"/>
      <c r="IVR357" s="325"/>
      <c r="IVS357" s="325"/>
      <c r="IVT357" s="325"/>
      <c r="IVU357" s="325"/>
      <c r="IVV357" s="325"/>
      <c r="IVW357" s="325"/>
      <c r="IVX357" s="325"/>
      <c r="IVY357" s="325"/>
      <c r="IVZ357" s="324"/>
      <c r="IWA357" s="62"/>
      <c r="IWB357" s="62"/>
      <c r="IWC357" s="62"/>
      <c r="IWD357" s="62"/>
      <c r="IWE357" s="62"/>
      <c r="IWF357" s="62"/>
      <c r="IWG357" s="62"/>
      <c r="IWH357" s="62"/>
      <c r="IWI357" s="62"/>
      <c r="IWJ357" s="62"/>
      <c r="IWK357" s="325"/>
      <c r="IWL357" s="325"/>
      <c r="IWM357" s="325"/>
      <c r="IWN357" s="325"/>
      <c r="IWO357" s="62"/>
      <c r="IWP357" s="325"/>
      <c r="IWQ357" s="325"/>
      <c r="IWR357" s="325"/>
      <c r="IWS357" s="325"/>
      <c r="IWT357" s="62"/>
      <c r="IWU357" s="325"/>
      <c r="IWV357" s="325"/>
      <c r="IWW357" s="325"/>
      <c r="IWX357" s="325"/>
      <c r="IWY357" s="325"/>
      <c r="IWZ357" s="325"/>
      <c r="IXA357" s="325"/>
      <c r="IXB357" s="325"/>
      <c r="IXC357" s="325"/>
      <c r="IXD357" s="325"/>
      <c r="IXE357" s="325"/>
      <c r="IXF357" s="325"/>
      <c r="IXG357" s="325"/>
      <c r="IXH357" s="325"/>
      <c r="IXI357" s="325"/>
      <c r="IXJ357" s="325"/>
      <c r="IXK357" s="325"/>
      <c r="IXL357" s="324"/>
      <c r="IXM357" s="62"/>
      <c r="IXN357" s="62"/>
      <c r="IXO357" s="62"/>
      <c r="IXP357" s="62"/>
      <c r="IXQ357" s="62"/>
      <c r="IXR357" s="62"/>
      <c r="IXS357" s="62"/>
      <c r="IXT357" s="62"/>
      <c r="IXU357" s="62"/>
      <c r="IXV357" s="62"/>
      <c r="IXW357" s="325"/>
      <c r="IXX357" s="325"/>
      <c r="IXY357" s="325"/>
      <c r="IXZ357" s="325"/>
      <c r="IYA357" s="62"/>
      <c r="IYB357" s="325"/>
      <c r="IYC357" s="325"/>
      <c r="IYD357" s="325"/>
      <c r="IYE357" s="325"/>
      <c r="IYF357" s="62"/>
      <c r="IYG357" s="325"/>
      <c r="IYH357" s="325"/>
      <c r="IYI357" s="325"/>
      <c r="IYJ357" s="325"/>
      <c r="IYK357" s="325"/>
      <c r="IYL357" s="325"/>
      <c r="IYM357" s="325"/>
      <c r="IYN357" s="325"/>
      <c r="IYO357" s="325"/>
      <c r="IYP357" s="325"/>
      <c r="IYQ357" s="325"/>
      <c r="IYR357" s="325"/>
      <c r="IYS357" s="325"/>
      <c r="IYT357" s="325"/>
      <c r="IYU357" s="325"/>
      <c r="IYV357" s="325"/>
      <c r="IYW357" s="325"/>
      <c r="IYX357" s="324"/>
      <c r="IYY357" s="62"/>
      <c r="IYZ357" s="62"/>
      <c r="IZA357" s="62"/>
      <c r="IZB357" s="62"/>
      <c r="IZC357" s="62"/>
      <c r="IZD357" s="62"/>
      <c r="IZE357" s="62"/>
      <c r="IZF357" s="62"/>
      <c r="IZG357" s="62"/>
      <c r="IZH357" s="62"/>
      <c r="IZI357" s="325"/>
      <c r="IZJ357" s="325"/>
      <c r="IZK357" s="325"/>
      <c r="IZL357" s="325"/>
      <c r="IZM357" s="62"/>
      <c r="IZN357" s="325"/>
      <c r="IZO357" s="325"/>
      <c r="IZP357" s="325"/>
      <c r="IZQ357" s="325"/>
      <c r="IZR357" s="62"/>
      <c r="IZS357" s="325"/>
      <c r="IZT357" s="325"/>
      <c r="IZU357" s="325"/>
      <c r="IZV357" s="325"/>
      <c r="IZW357" s="325"/>
      <c r="IZX357" s="325"/>
      <c r="IZY357" s="325"/>
      <c r="IZZ357" s="325"/>
      <c r="JAA357" s="325"/>
      <c r="JAB357" s="325"/>
      <c r="JAC357" s="325"/>
      <c r="JAD357" s="325"/>
      <c r="JAE357" s="325"/>
      <c r="JAF357" s="325"/>
      <c r="JAG357" s="325"/>
      <c r="JAH357" s="325"/>
      <c r="JAI357" s="325"/>
      <c r="JAJ357" s="324"/>
      <c r="JAK357" s="62"/>
      <c r="JAL357" s="62"/>
      <c r="JAM357" s="62"/>
      <c r="JAN357" s="62"/>
      <c r="JAO357" s="62"/>
      <c r="JAP357" s="62"/>
      <c r="JAQ357" s="62"/>
      <c r="JAR357" s="62"/>
      <c r="JAS357" s="62"/>
      <c r="JAT357" s="62"/>
      <c r="JAU357" s="325"/>
      <c r="JAV357" s="325"/>
      <c r="JAW357" s="325"/>
      <c r="JAX357" s="325"/>
      <c r="JAY357" s="62"/>
      <c r="JAZ357" s="325"/>
      <c r="JBA357" s="325"/>
      <c r="JBB357" s="325"/>
      <c r="JBC357" s="325"/>
      <c r="JBD357" s="62"/>
      <c r="JBE357" s="325"/>
      <c r="JBF357" s="325"/>
      <c r="JBG357" s="325"/>
      <c r="JBH357" s="325"/>
      <c r="JBI357" s="325"/>
      <c r="JBJ357" s="325"/>
      <c r="JBK357" s="325"/>
      <c r="JBL357" s="325"/>
      <c r="JBM357" s="325"/>
      <c r="JBN357" s="325"/>
      <c r="JBO357" s="325"/>
      <c r="JBP357" s="325"/>
      <c r="JBQ357" s="325"/>
      <c r="JBR357" s="325"/>
      <c r="JBS357" s="325"/>
      <c r="JBT357" s="325"/>
      <c r="JBU357" s="325"/>
      <c r="JBV357" s="324"/>
      <c r="JBW357" s="62"/>
      <c r="JBX357" s="62"/>
      <c r="JBY357" s="62"/>
      <c r="JBZ357" s="62"/>
      <c r="JCA357" s="62"/>
      <c r="JCB357" s="62"/>
      <c r="JCC357" s="62"/>
      <c r="JCD357" s="62"/>
      <c r="JCE357" s="62"/>
      <c r="JCF357" s="62"/>
      <c r="JCG357" s="325"/>
      <c r="JCH357" s="325"/>
      <c r="JCI357" s="325"/>
      <c r="JCJ357" s="325"/>
      <c r="JCK357" s="62"/>
      <c r="JCL357" s="325"/>
      <c r="JCM357" s="325"/>
      <c r="JCN357" s="325"/>
      <c r="JCO357" s="325"/>
      <c r="JCP357" s="62"/>
      <c r="JCQ357" s="325"/>
      <c r="JCR357" s="325"/>
      <c r="JCS357" s="325"/>
      <c r="JCT357" s="325"/>
      <c r="JCU357" s="325"/>
      <c r="JCV357" s="325"/>
      <c r="JCW357" s="325"/>
      <c r="JCX357" s="325"/>
      <c r="JCY357" s="325"/>
      <c r="JCZ357" s="325"/>
      <c r="JDA357" s="325"/>
      <c r="JDB357" s="325"/>
      <c r="JDC357" s="325"/>
      <c r="JDD357" s="325"/>
      <c r="JDE357" s="325"/>
      <c r="JDF357" s="325"/>
      <c r="JDG357" s="325"/>
      <c r="JDH357" s="324"/>
      <c r="JDI357" s="62"/>
      <c r="JDJ357" s="62"/>
      <c r="JDK357" s="62"/>
      <c r="JDL357" s="62"/>
      <c r="JDM357" s="62"/>
      <c r="JDN357" s="62"/>
      <c r="JDO357" s="62"/>
      <c r="JDP357" s="62"/>
      <c r="JDQ357" s="62"/>
      <c r="JDR357" s="62"/>
      <c r="JDS357" s="325"/>
      <c r="JDT357" s="325"/>
      <c r="JDU357" s="325"/>
      <c r="JDV357" s="325"/>
      <c r="JDW357" s="62"/>
      <c r="JDX357" s="325"/>
      <c r="JDY357" s="325"/>
      <c r="JDZ357" s="325"/>
      <c r="JEA357" s="325"/>
      <c r="JEB357" s="62"/>
      <c r="JEC357" s="325"/>
      <c r="JED357" s="325"/>
      <c r="JEE357" s="325"/>
      <c r="JEF357" s="325"/>
      <c r="JEG357" s="325"/>
      <c r="JEH357" s="325"/>
      <c r="JEI357" s="325"/>
      <c r="JEJ357" s="325"/>
      <c r="JEK357" s="325"/>
      <c r="JEL357" s="325"/>
      <c r="JEM357" s="325"/>
      <c r="JEN357" s="325"/>
      <c r="JEO357" s="325"/>
      <c r="JEP357" s="325"/>
      <c r="JEQ357" s="325"/>
      <c r="JER357" s="325"/>
      <c r="JES357" s="325"/>
      <c r="JET357" s="324"/>
      <c r="JEU357" s="62"/>
      <c r="JEV357" s="62"/>
      <c r="JEW357" s="62"/>
      <c r="JEX357" s="62"/>
      <c r="JEY357" s="62"/>
      <c r="JEZ357" s="62"/>
      <c r="JFA357" s="62"/>
      <c r="JFB357" s="62"/>
      <c r="JFC357" s="62"/>
      <c r="JFD357" s="62"/>
      <c r="JFE357" s="325"/>
      <c r="JFF357" s="325"/>
      <c r="JFG357" s="325"/>
      <c r="JFH357" s="325"/>
      <c r="JFI357" s="62"/>
      <c r="JFJ357" s="325"/>
      <c r="JFK357" s="325"/>
      <c r="JFL357" s="325"/>
      <c r="JFM357" s="325"/>
      <c r="JFN357" s="62"/>
      <c r="JFO357" s="325"/>
      <c r="JFP357" s="325"/>
      <c r="JFQ357" s="325"/>
      <c r="JFR357" s="325"/>
      <c r="JFS357" s="325"/>
      <c r="JFT357" s="325"/>
      <c r="JFU357" s="325"/>
      <c r="JFV357" s="325"/>
      <c r="JFW357" s="325"/>
      <c r="JFX357" s="325"/>
      <c r="JFY357" s="325"/>
      <c r="JFZ357" s="325"/>
      <c r="JGA357" s="325"/>
      <c r="JGB357" s="325"/>
      <c r="JGC357" s="325"/>
      <c r="JGD357" s="325"/>
      <c r="JGE357" s="325"/>
      <c r="JGF357" s="324"/>
      <c r="JGG357" s="62"/>
      <c r="JGH357" s="62"/>
      <c r="JGI357" s="62"/>
      <c r="JGJ357" s="62"/>
      <c r="JGK357" s="62"/>
      <c r="JGL357" s="62"/>
      <c r="JGM357" s="62"/>
      <c r="JGN357" s="62"/>
      <c r="JGO357" s="62"/>
      <c r="JGP357" s="62"/>
      <c r="JGQ357" s="325"/>
      <c r="JGR357" s="325"/>
      <c r="JGS357" s="325"/>
      <c r="JGT357" s="325"/>
      <c r="JGU357" s="62"/>
      <c r="JGV357" s="325"/>
      <c r="JGW357" s="325"/>
      <c r="JGX357" s="325"/>
      <c r="JGY357" s="325"/>
      <c r="JGZ357" s="62"/>
      <c r="JHA357" s="325"/>
      <c r="JHB357" s="325"/>
      <c r="JHC357" s="325"/>
      <c r="JHD357" s="325"/>
      <c r="JHE357" s="325"/>
      <c r="JHF357" s="325"/>
      <c r="JHG357" s="325"/>
      <c r="JHH357" s="325"/>
      <c r="JHI357" s="325"/>
      <c r="JHJ357" s="325"/>
      <c r="JHK357" s="325"/>
      <c r="JHL357" s="325"/>
      <c r="JHM357" s="325"/>
      <c r="JHN357" s="325"/>
      <c r="JHO357" s="325"/>
      <c r="JHP357" s="325"/>
      <c r="JHQ357" s="325"/>
      <c r="JHR357" s="324"/>
      <c r="JHS357" s="62"/>
      <c r="JHT357" s="62"/>
      <c r="JHU357" s="62"/>
      <c r="JHV357" s="62"/>
      <c r="JHW357" s="62"/>
      <c r="JHX357" s="62"/>
      <c r="JHY357" s="62"/>
      <c r="JHZ357" s="62"/>
      <c r="JIA357" s="62"/>
      <c r="JIB357" s="62"/>
      <c r="JIC357" s="325"/>
      <c r="JID357" s="325"/>
      <c r="JIE357" s="325"/>
      <c r="JIF357" s="325"/>
      <c r="JIG357" s="62"/>
      <c r="JIH357" s="325"/>
      <c r="JII357" s="325"/>
      <c r="JIJ357" s="325"/>
      <c r="JIK357" s="325"/>
      <c r="JIL357" s="62"/>
      <c r="JIM357" s="325"/>
      <c r="JIN357" s="325"/>
      <c r="JIO357" s="325"/>
      <c r="JIP357" s="325"/>
      <c r="JIQ357" s="325"/>
      <c r="JIR357" s="325"/>
      <c r="JIS357" s="325"/>
      <c r="JIT357" s="325"/>
      <c r="JIU357" s="325"/>
      <c r="JIV357" s="325"/>
      <c r="JIW357" s="325"/>
      <c r="JIX357" s="325"/>
      <c r="JIY357" s="325"/>
      <c r="JIZ357" s="325"/>
      <c r="JJA357" s="325"/>
      <c r="JJB357" s="325"/>
      <c r="JJC357" s="325"/>
      <c r="JJD357" s="324"/>
      <c r="JJE357" s="62"/>
      <c r="JJF357" s="62"/>
      <c r="JJG357" s="62"/>
      <c r="JJH357" s="62"/>
      <c r="JJI357" s="62"/>
      <c r="JJJ357" s="62"/>
      <c r="JJK357" s="62"/>
      <c r="JJL357" s="62"/>
      <c r="JJM357" s="62"/>
      <c r="JJN357" s="62"/>
      <c r="JJO357" s="325"/>
      <c r="JJP357" s="325"/>
      <c r="JJQ357" s="325"/>
      <c r="JJR357" s="325"/>
      <c r="JJS357" s="62"/>
      <c r="JJT357" s="325"/>
      <c r="JJU357" s="325"/>
      <c r="JJV357" s="325"/>
      <c r="JJW357" s="325"/>
      <c r="JJX357" s="62"/>
      <c r="JJY357" s="325"/>
      <c r="JJZ357" s="325"/>
      <c r="JKA357" s="325"/>
      <c r="JKB357" s="325"/>
      <c r="JKC357" s="325"/>
      <c r="JKD357" s="325"/>
      <c r="JKE357" s="325"/>
      <c r="JKF357" s="325"/>
      <c r="JKG357" s="325"/>
      <c r="JKH357" s="325"/>
      <c r="JKI357" s="325"/>
      <c r="JKJ357" s="325"/>
      <c r="JKK357" s="325"/>
      <c r="JKL357" s="325"/>
      <c r="JKM357" s="325"/>
      <c r="JKN357" s="325"/>
      <c r="JKO357" s="325"/>
      <c r="JKP357" s="324"/>
      <c r="JKQ357" s="62"/>
      <c r="JKR357" s="62"/>
      <c r="JKS357" s="62"/>
      <c r="JKT357" s="62"/>
      <c r="JKU357" s="62"/>
      <c r="JKV357" s="62"/>
      <c r="JKW357" s="62"/>
      <c r="JKX357" s="62"/>
      <c r="JKY357" s="62"/>
      <c r="JKZ357" s="62"/>
      <c r="JLA357" s="325"/>
      <c r="JLB357" s="325"/>
      <c r="JLC357" s="325"/>
      <c r="JLD357" s="325"/>
      <c r="JLE357" s="62"/>
      <c r="JLF357" s="325"/>
      <c r="JLG357" s="325"/>
      <c r="JLH357" s="325"/>
      <c r="JLI357" s="325"/>
      <c r="JLJ357" s="62"/>
      <c r="JLK357" s="325"/>
      <c r="JLL357" s="325"/>
      <c r="JLM357" s="325"/>
      <c r="JLN357" s="325"/>
      <c r="JLO357" s="325"/>
      <c r="JLP357" s="325"/>
      <c r="JLQ357" s="325"/>
      <c r="JLR357" s="325"/>
      <c r="JLS357" s="325"/>
      <c r="JLT357" s="325"/>
      <c r="JLU357" s="325"/>
      <c r="JLV357" s="325"/>
      <c r="JLW357" s="325"/>
      <c r="JLX357" s="325"/>
      <c r="JLY357" s="325"/>
      <c r="JLZ357" s="325"/>
      <c r="JMA357" s="325"/>
      <c r="JMB357" s="324"/>
      <c r="JMC357" s="62"/>
      <c r="JMD357" s="62"/>
      <c r="JME357" s="62"/>
      <c r="JMF357" s="62"/>
      <c r="JMG357" s="62"/>
      <c r="JMH357" s="62"/>
      <c r="JMI357" s="62"/>
      <c r="JMJ357" s="62"/>
      <c r="JMK357" s="62"/>
      <c r="JML357" s="62"/>
      <c r="JMM357" s="325"/>
      <c r="JMN357" s="325"/>
      <c r="JMO357" s="325"/>
      <c r="JMP357" s="325"/>
      <c r="JMQ357" s="62"/>
      <c r="JMR357" s="325"/>
      <c r="JMS357" s="325"/>
      <c r="JMT357" s="325"/>
      <c r="JMU357" s="325"/>
      <c r="JMV357" s="62"/>
      <c r="JMW357" s="325"/>
      <c r="JMX357" s="325"/>
      <c r="JMY357" s="325"/>
      <c r="JMZ357" s="325"/>
      <c r="JNA357" s="325"/>
      <c r="JNB357" s="325"/>
      <c r="JNC357" s="325"/>
      <c r="JND357" s="325"/>
      <c r="JNE357" s="325"/>
      <c r="JNF357" s="325"/>
      <c r="JNG357" s="325"/>
      <c r="JNH357" s="325"/>
      <c r="JNI357" s="325"/>
      <c r="JNJ357" s="325"/>
      <c r="JNK357" s="325"/>
      <c r="JNL357" s="325"/>
      <c r="JNM357" s="325"/>
      <c r="JNN357" s="324"/>
      <c r="JNO357" s="62"/>
      <c r="JNP357" s="62"/>
      <c r="JNQ357" s="62"/>
      <c r="JNR357" s="62"/>
      <c r="JNS357" s="62"/>
      <c r="JNT357" s="62"/>
      <c r="JNU357" s="62"/>
      <c r="JNV357" s="62"/>
      <c r="JNW357" s="62"/>
      <c r="JNX357" s="62"/>
      <c r="JNY357" s="325"/>
      <c r="JNZ357" s="325"/>
      <c r="JOA357" s="325"/>
      <c r="JOB357" s="325"/>
      <c r="JOC357" s="62"/>
      <c r="JOD357" s="325"/>
      <c r="JOE357" s="325"/>
      <c r="JOF357" s="325"/>
      <c r="JOG357" s="325"/>
      <c r="JOH357" s="62"/>
      <c r="JOI357" s="325"/>
      <c r="JOJ357" s="325"/>
      <c r="JOK357" s="325"/>
      <c r="JOL357" s="325"/>
      <c r="JOM357" s="325"/>
      <c r="JON357" s="325"/>
      <c r="JOO357" s="325"/>
      <c r="JOP357" s="325"/>
      <c r="JOQ357" s="325"/>
      <c r="JOR357" s="325"/>
      <c r="JOS357" s="325"/>
      <c r="JOT357" s="325"/>
      <c r="JOU357" s="325"/>
      <c r="JOV357" s="325"/>
      <c r="JOW357" s="325"/>
      <c r="JOX357" s="325"/>
      <c r="JOY357" s="325"/>
      <c r="JOZ357" s="324"/>
      <c r="JPA357" s="62"/>
      <c r="JPB357" s="62"/>
      <c r="JPC357" s="62"/>
      <c r="JPD357" s="62"/>
      <c r="JPE357" s="62"/>
      <c r="JPF357" s="62"/>
      <c r="JPG357" s="62"/>
      <c r="JPH357" s="62"/>
      <c r="JPI357" s="62"/>
      <c r="JPJ357" s="62"/>
      <c r="JPK357" s="325"/>
      <c r="JPL357" s="325"/>
      <c r="JPM357" s="325"/>
      <c r="JPN357" s="325"/>
      <c r="JPO357" s="62"/>
      <c r="JPP357" s="325"/>
      <c r="JPQ357" s="325"/>
      <c r="JPR357" s="325"/>
      <c r="JPS357" s="325"/>
      <c r="JPT357" s="62"/>
      <c r="JPU357" s="325"/>
      <c r="JPV357" s="325"/>
      <c r="JPW357" s="325"/>
      <c r="JPX357" s="325"/>
      <c r="JPY357" s="325"/>
      <c r="JPZ357" s="325"/>
      <c r="JQA357" s="325"/>
      <c r="JQB357" s="325"/>
      <c r="JQC357" s="325"/>
      <c r="JQD357" s="325"/>
      <c r="JQE357" s="325"/>
      <c r="JQF357" s="325"/>
      <c r="JQG357" s="325"/>
      <c r="JQH357" s="325"/>
      <c r="JQI357" s="325"/>
      <c r="JQJ357" s="325"/>
      <c r="JQK357" s="325"/>
      <c r="JQL357" s="324"/>
      <c r="JQM357" s="62"/>
      <c r="JQN357" s="62"/>
      <c r="JQO357" s="62"/>
      <c r="JQP357" s="62"/>
      <c r="JQQ357" s="62"/>
      <c r="JQR357" s="62"/>
      <c r="JQS357" s="62"/>
      <c r="JQT357" s="62"/>
      <c r="JQU357" s="62"/>
      <c r="JQV357" s="62"/>
      <c r="JQW357" s="325"/>
      <c r="JQX357" s="325"/>
      <c r="JQY357" s="325"/>
      <c r="JQZ357" s="325"/>
      <c r="JRA357" s="62"/>
      <c r="JRB357" s="325"/>
      <c r="JRC357" s="325"/>
      <c r="JRD357" s="325"/>
      <c r="JRE357" s="325"/>
      <c r="JRF357" s="62"/>
      <c r="JRG357" s="325"/>
      <c r="JRH357" s="325"/>
      <c r="JRI357" s="325"/>
      <c r="JRJ357" s="325"/>
      <c r="JRK357" s="325"/>
      <c r="JRL357" s="325"/>
      <c r="JRM357" s="325"/>
      <c r="JRN357" s="325"/>
      <c r="JRO357" s="325"/>
      <c r="JRP357" s="325"/>
      <c r="JRQ357" s="325"/>
      <c r="JRR357" s="325"/>
      <c r="JRS357" s="325"/>
      <c r="JRT357" s="325"/>
      <c r="JRU357" s="325"/>
      <c r="JRV357" s="325"/>
      <c r="JRW357" s="325"/>
      <c r="JRX357" s="324"/>
      <c r="JRY357" s="62"/>
      <c r="JRZ357" s="62"/>
      <c r="JSA357" s="62"/>
      <c r="JSB357" s="62"/>
      <c r="JSC357" s="62"/>
      <c r="JSD357" s="62"/>
      <c r="JSE357" s="62"/>
      <c r="JSF357" s="62"/>
      <c r="JSG357" s="62"/>
      <c r="JSH357" s="62"/>
      <c r="JSI357" s="325"/>
      <c r="JSJ357" s="325"/>
      <c r="JSK357" s="325"/>
      <c r="JSL357" s="325"/>
      <c r="JSM357" s="62"/>
      <c r="JSN357" s="325"/>
      <c r="JSO357" s="325"/>
      <c r="JSP357" s="325"/>
      <c r="JSQ357" s="325"/>
      <c r="JSR357" s="62"/>
      <c r="JSS357" s="325"/>
      <c r="JST357" s="325"/>
      <c r="JSU357" s="325"/>
      <c r="JSV357" s="325"/>
      <c r="JSW357" s="325"/>
      <c r="JSX357" s="325"/>
      <c r="JSY357" s="325"/>
      <c r="JSZ357" s="325"/>
      <c r="JTA357" s="325"/>
      <c r="JTB357" s="325"/>
      <c r="JTC357" s="325"/>
      <c r="JTD357" s="325"/>
      <c r="JTE357" s="325"/>
      <c r="JTF357" s="325"/>
      <c r="JTG357" s="325"/>
      <c r="JTH357" s="325"/>
      <c r="JTI357" s="325"/>
      <c r="JTJ357" s="324"/>
      <c r="JTK357" s="62"/>
      <c r="JTL357" s="62"/>
      <c r="JTM357" s="62"/>
      <c r="JTN357" s="62"/>
      <c r="JTO357" s="62"/>
      <c r="JTP357" s="62"/>
      <c r="JTQ357" s="62"/>
      <c r="JTR357" s="62"/>
      <c r="JTS357" s="62"/>
      <c r="JTT357" s="62"/>
      <c r="JTU357" s="325"/>
      <c r="JTV357" s="325"/>
      <c r="JTW357" s="325"/>
      <c r="JTX357" s="325"/>
      <c r="JTY357" s="62"/>
      <c r="JTZ357" s="325"/>
      <c r="JUA357" s="325"/>
      <c r="JUB357" s="325"/>
      <c r="JUC357" s="325"/>
      <c r="JUD357" s="62"/>
      <c r="JUE357" s="325"/>
      <c r="JUF357" s="325"/>
      <c r="JUG357" s="325"/>
      <c r="JUH357" s="325"/>
      <c r="JUI357" s="325"/>
      <c r="JUJ357" s="325"/>
      <c r="JUK357" s="325"/>
      <c r="JUL357" s="325"/>
      <c r="JUM357" s="325"/>
      <c r="JUN357" s="325"/>
      <c r="JUO357" s="325"/>
      <c r="JUP357" s="325"/>
      <c r="JUQ357" s="325"/>
      <c r="JUR357" s="325"/>
      <c r="JUS357" s="325"/>
      <c r="JUT357" s="325"/>
      <c r="JUU357" s="325"/>
      <c r="JUV357" s="324"/>
      <c r="JUW357" s="62"/>
      <c r="JUX357" s="62"/>
      <c r="JUY357" s="62"/>
      <c r="JUZ357" s="62"/>
      <c r="JVA357" s="62"/>
      <c r="JVB357" s="62"/>
      <c r="JVC357" s="62"/>
      <c r="JVD357" s="62"/>
      <c r="JVE357" s="62"/>
      <c r="JVF357" s="62"/>
      <c r="JVG357" s="325"/>
      <c r="JVH357" s="325"/>
      <c r="JVI357" s="325"/>
      <c r="JVJ357" s="325"/>
      <c r="JVK357" s="62"/>
      <c r="JVL357" s="325"/>
      <c r="JVM357" s="325"/>
      <c r="JVN357" s="325"/>
      <c r="JVO357" s="325"/>
      <c r="JVP357" s="62"/>
      <c r="JVQ357" s="325"/>
      <c r="JVR357" s="325"/>
      <c r="JVS357" s="325"/>
      <c r="JVT357" s="325"/>
      <c r="JVU357" s="325"/>
      <c r="JVV357" s="325"/>
      <c r="JVW357" s="325"/>
      <c r="JVX357" s="325"/>
      <c r="JVY357" s="325"/>
      <c r="JVZ357" s="325"/>
      <c r="JWA357" s="325"/>
      <c r="JWB357" s="325"/>
      <c r="JWC357" s="325"/>
      <c r="JWD357" s="325"/>
      <c r="JWE357" s="325"/>
      <c r="JWF357" s="325"/>
      <c r="JWG357" s="325"/>
      <c r="JWH357" s="324"/>
      <c r="JWI357" s="62"/>
      <c r="JWJ357" s="62"/>
      <c r="JWK357" s="62"/>
      <c r="JWL357" s="62"/>
      <c r="JWM357" s="62"/>
      <c r="JWN357" s="62"/>
      <c r="JWO357" s="62"/>
      <c r="JWP357" s="62"/>
      <c r="JWQ357" s="62"/>
      <c r="JWR357" s="62"/>
      <c r="JWS357" s="325"/>
      <c r="JWT357" s="325"/>
      <c r="JWU357" s="325"/>
      <c r="JWV357" s="325"/>
      <c r="JWW357" s="62"/>
      <c r="JWX357" s="325"/>
      <c r="JWY357" s="325"/>
      <c r="JWZ357" s="325"/>
      <c r="JXA357" s="325"/>
      <c r="JXB357" s="62"/>
      <c r="JXC357" s="325"/>
      <c r="JXD357" s="325"/>
      <c r="JXE357" s="325"/>
      <c r="JXF357" s="325"/>
      <c r="JXG357" s="325"/>
      <c r="JXH357" s="325"/>
      <c r="JXI357" s="325"/>
      <c r="JXJ357" s="325"/>
      <c r="JXK357" s="325"/>
      <c r="JXL357" s="325"/>
      <c r="JXM357" s="325"/>
      <c r="JXN357" s="325"/>
      <c r="JXO357" s="325"/>
      <c r="JXP357" s="325"/>
      <c r="JXQ357" s="325"/>
      <c r="JXR357" s="325"/>
      <c r="JXS357" s="325"/>
      <c r="JXT357" s="324"/>
      <c r="JXU357" s="62"/>
      <c r="JXV357" s="62"/>
      <c r="JXW357" s="62"/>
      <c r="JXX357" s="62"/>
      <c r="JXY357" s="62"/>
      <c r="JXZ357" s="62"/>
      <c r="JYA357" s="62"/>
      <c r="JYB357" s="62"/>
      <c r="JYC357" s="62"/>
      <c r="JYD357" s="62"/>
      <c r="JYE357" s="325"/>
      <c r="JYF357" s="325"/>
      <c r="JYG357" s="325"/>
      <c r="JYH357" s="325"/>
      <c r="JYI357" s="62"/>
      <c r="JYJ357" s="325"/>
      <c r="JYK357" s="325"/>
      <c r="JYL357" s="325"/>
      <c r="JYM357" s="325"/>
      <c r="JYN357" s="62"/>
      <c r="JYO357" s="325"/>
      <c r="JYP357" s="325"/>
      <c r="JYQ357" s="325"/>
      <c r="JYR357" s="325"/>
      <c r="JYS357" s="325"/>
      <c r="JYT357" s="325"/>
      <c r="JYU357" s="325"/>
      <c r="JYV357" s="325"/>
      <c r="JYW357" s="325"/>
      <c r="JYX357" s="325"/>
      <c r="JYY357" s="325"/>
      <c r="JYZ357" s="325"/>
      <c r="JZA357" s="325"/>
      <c r="JZB357" s="325"/>
      <c r="JZC357" s="325"/>
      <c r="JZD357" s="325"/>
      <c r="JZE357" s="325"/>
      <c r="JZF357" s="324"/>
      <c r="JZG357" s="62"/>
      <c r="JZH357" s="62"/>
      <c r="JZI357" s="62"/>
      <c r="JZJ357" s="62"/>
      <c r="JZK357" s="62"/>
      <c r="JZL357" s="62"/>
      <c r="JZM357" s="62"/>
      <c r="JZN357" s="62"/>
      <c r="JZO357" s="62"/>
      <c r="JZP357" s="62"/>
      <c r="JZQ357" s="325"/>
      <c r="JZR357" s="325"/>
      <c r="JZS357" s="325"/>
      <c r="JZT357" s="325"/>
      <c r="JZU357" s="62"/>
      <c r="JZV357" s="325"/>
      <c r="JZW357" s="325"/>
      <c r="JZX357" s="325"/>
      <c r="JZY357" s="325"/>
      <c r="JZZ357" s="62"/>
      <c r="KAA357" s="325"/>
      <c r="KAB357" s="325"/>
      <c r="KAC357" s="325"/>
      <c r="KAD357" s="325"/>
      <c r="KAE357" s="325"/>
      <c r="KAF357" s="325"/>
      <c r="KAG357" s="325"/>
      <c r="KAH357" s="325"/>
      <c r="KAI357" s="325"/>
      <c r="KAJ357" s="325"/>
      <c r="KAK357" s="325"/>
      <c r="KAL357" s="325"/>
      <c r="KAM357" s="325"/>
      <c r="KAN357" s="325"/>
      <c r="KAO357" s="325"/>
      <c r="KAP357" s="325"/>
      <c r="KAQ357" s="325"/>
      <c r="KAR357" s="324"/>
      <c r="KAS357" s="62"/>
      <c r="KAT357" s="62"/>
      <c r="KAU357" s="62"/>
      <c r="KAV357" s="62"/>
      <c r="KAW357" s="62"/>
      <c r="KAX357" s="62"/>
      <c r="KAY357" s="62"/>
      <c r="KAZ357" s="62"/>
      <c r="KBA357" s="62"/>
      <c r="KBB357" s="62"/>
      <c r="KBC357" s="325"/>
      <c r="KBD357" s="325"/>
      <c r="KBE357" s="325"/>
      <c r="KBF357" s="325"/>
      <c r="KBG357" s="62"/>
      <c r="KBH357" s="325"/>
      <c r="KBI357" s="325"/>
      <c r="KBJ357" s="325"/>
      <c r="KBK357" s="325"/>
      <c r="KBL357" s="62"/>
      <c r="KBM357" s="325"/>
      <c r="KBN357" s="325"/>
      <c r="KBO357" s="325"/>
      <c r="KBP357" s="325"/>
      <c r="KBQ357" s="325"/>
      <c r="KBR357" s="325"/>
      <c r="KBS357" s="325"/>
      <c r="KBT357" s="325"/>
      <c r="KBU357" s="325"/>
      <c r="KBV357" s="325"/>
      <c r="KBW357" s="325"/>
      <c r="KBX357" s="325"/>
      <c r="KBY357" s="325"/>
      <c r="KBZ357" s="325"/>
      <c r="KCA357" s="325"/>
      <c r="KCB357" s="325"/>
      <c r="KCC357" s="325"/>
      <c r="KCD357" s="324"/>
      <c r="KCE357" s="62"/>
      <c r="KCF357" s="62"/>
      <c r="KCG357" s="62"/>
      <c r="KCH357" s="62"/>
      <c r="KCI357" s="62"/>
      <c r="KCJ357" s="62"/>
      <c r="KCK357" s="62"/>
      <c r="KCL357" s="62"/>
      <c r="KCM357" s="62"/>
      <c r="KCN357" s="62"/>
      <c r="KCO357" s="325"/>
      <c r="KCP357" s="325"/>
      <c r="KCQ357" s="325"/>
      <c r="KCR357" s="325"/>
      <c r="KCS357" s="62"/>
      <c r="KCT357" s="325"/>
      <c r="KCU357" s="325"/>
      <c r="KCV357" s="325"/>
      <c r="KCW357" s="325"/>
      <c r="KCX357" s="62"/>
      <c r="KCY357" s="325"/>
      <c r="KCZ357" s="325"/>
      <c r="KDA357" s="325"/>
      <c r="KDB357" s="325"/>
      <c r="KDC357" s="325"/>
      <c r="KDD357" s="325"/>
      <c r="KDE357" s="325"/>
      <c r="KDF357" s="325"/>
      <c r="KDG357" s="325"/>
      <c r="KDH357" s="325"/>
      <c r="KDI357" s="325"/>
      <c r="KDJ357" s="325"/>
      <c r="KDK357" s="325"/>
      <c r="KDL357" s="325"/>
      <c r="KDM357" s="325"/>
      <c r="KDN357" s="325"/>
      <c r="KDO357" s="325"/>
      <c r="KDP357" s="324"/>
      <c r="KDQ357" s="62"/>
      <c r="KDR357" s="62"/>
      <c r="KDS357" s="62"/>
      <c r="KDT357" s="62"/>
      <c r="KDU357" s="62"/>
      <c r="KDV357" s="62"/>
      <c r="KDW357" s="62"/>
      <c r="KDX357" s="62"/>
      <c r="KDY357" s="62"/>
      <c r="KDZ357" s="62"/>
      <c r="KEA357" s="325"/>
      <c r="KEB357" s="325"/>
      <c r="KEC357" s="325"/>
      <c r="KED357" s="325"/>
      <c r="KEE357" s="62"/>
      <c r="KEF357" s="325"/>
      <c r="KEG357" s="325"/>
      <c r="KEH357" s="325"/>
      <c r="KEI357" s="325"/>
      <c r="KEJ357" s="62"/>
      <c r="KEK357" s="325"/>
      <c r="KEL357" s="325"/>
      <c r="KEM357" s="325"/>
      <c r="KEN357" s="325"/>
      <c r="KEO357" s="325"/>
      <c r="KEP357" s="325"/>
      <c r="KEQ357" s="325"/>
      <c r="KER357" s="325"/>
      <c r="KES357" s="325"/>
      <c r="KET357" s="325"/>
      <c r="KEU357" s="325"/>
      <c r="KEV357" s="325"/>
      <c r="KEW357" s="325"/>
      <c r="KEX357" s="325"/>
      <c r="KEY357" s="325"/>
      <c r="KEZ357" s="325"/>
      <c r="KFA357" s="325"/>
      <c r="KFB357" s="324"/>
      <c r="KFC357" s="62"/>
      <c r="KFD357" s="62"/>
      <c r="KFE357" s="62"/>
      <c r="KFF357" s="62"/>
      <c r="KFG357" s="62"/>
      <c r="KFH357" s="62"/>
      <c r="KFI357" s="62"/>
      <c r="KFJ357" s="62"/>
      <c r="KFK357" s="62"/>
      <c r="KFL357" s="62"/>
      <c r="KFM357" s="325"/>
      <c r="KFN357" s="325"/>
      <c r="KFO357" s="325"/>
      <c r="KFP357" s="325"/>
      <c r="KFQ357" s="62"/>
      <c r="KFR357" s="325"/>
      <c r="KFS357" s="325"/>
      <c r="KFT357" s="325"/>
      <c r="KFU357" s="325"/>
      <c r="KFV357" s="62"/>
      <c r="KFW357" s="325"/>
      <c r="KFX357" s="325"/>
      <c r="KFY357" s="325"/>
      <c r="KFZ357" s="325"/>
      <c r="KGA357" s="325"/>
      <c r="KGB357" s="325"/>
      <c r="KGC357" s="325"/>
      <c r="KGD357" s="325"/>
      <c r="KGE357" s="325"/>
      <c r="KGF357" s="325"/>
      <c r="KGG357" s="325"/>
      <c r="KGH357" s="325"/>
      <c r="KGI357" s="325"/>
      <c r="KGJ357" s="325"/>
      <c r="KGK357" s="325"/>
      <c r="KGL357" s="325"/>
      <c r="KGM357" s="325"/>
      <c r="KGN357" s="324"/>
      <c r="KGO357" s="62"/>
      <c r="KGP357" s="62"/>
      <c r="KGQ357" s="62"/>
      <c r="KGR357" s="62"/>
      <c r="KGS357" s="62"/>
      <c r="KGT357" s="62"/>
      <c r="KGU357" s="62"/>
      <c r="KGV357" s="62"/>
      <c r="KGW357" s="62"/>
      <c r="KGX357" s="62"/>
      <c r="KGY357" s="325"/>
      <c r="KGZ357" s="325"/>
      <c r="KHA357" s="325"/>
      <c r="KHB357" s="325"/>
      <c r="KHC357" s="62"/>
      <c r="KHD357" s="325"/>
      <c r="KHE357" s="325"/>
      <c r="KHF357" s="325"/>
      <c r="KHG357" s="325"/>
      <c r="KHH357" s="62"/>
      <c r="KHI357" s="325"/>
      <c r="KHJ357" s="325"/>
      <c r="KHK357" s="325"/>
      <c r="KHL357" s="325"/>
      <c r="KHM357" s="325"/>
      <c r="KHN357" s="325"/>
      <c r="KHO357" s="325"/>
      <c r="KHP357" s="325"/>
      <c r="KHQ357" s="325"/>
      <c r="KHR357" s="325"/>
      <c r="KHS357" s="325"/>
      <c r="KHT357" s="325"/>
      <c r="KHU357" s="325"/>
      <c r="KHV357" s="325"/>
      <c r="KHW357" s="325"/>
      <c r="KHX357" s="325"/>
      <c r="KHY357" s="325"/>
      <c r="KHZ357" s="324"/>
      <c r="KIA357" s="62"/>
      <c r="KIB357" s="62"/>
      <c r="KIC357" s="62"/>
      <c r="KID357" s="62"/>
      <c r="KIE357" s="62"/>
      <c r="KIF357" s="62"/>
      <c r="KIG357" s="62"/>
      <c r="KIH357" s="62"/>
      <c r="KII357" s="62"/>
      <c r="KIJ357" s="62"/>
      <c r="KIK357" s="325"/>
      <c r="KIL357" s="325"/>
      <c r="KIM357" s="325"/>
      <c r="KIN357" s="325"/>
      <c r="KIO357" s="62"/>
      <c r="KIP357" s="325"/>
      <c r="KIQ357" s="325"/>
      <c r="KIR357" s="325"/>
      <c r="KIS357" s="325"/>
      <c r="KIT357" s="62"/>
      <c r="KIU357" s="325"/>
      <c r="KIV357" s="325"/>
      <c r="KIW357" s="325"/>
      <c r="KIX357" s="325"/>
      <c r="KIY357" s="325"/>
      <c r="KIZ357" s="325"/>
      <c r="KJA357" s="325"/>
      <c r="KJB357" s="325"/>
      <c r="KJC357" s="325"/>
      <c r="KJD357" s="325"/>
      <c r="KJE357" s="325"/>
      <c r="KJF357" s="325"/>
      <c r="KJG357" s="325"/>
      <c r="KJH357" s="325"/>
      <c r="KJI357" s="325"/>
      <c r="KJJ357" s="325"/>
      <c r="KJK357" s="325"/>
      <c r="KJL357" s="324"/>
      <c r="KJM357" s="62"/>
      <c r="KJN357" s="62"/>
      <c r="KJO357" s="62"/>
      <c r="KJP357" s="62"/>
      <c r="KJQ357" s="62"/>
      <c r="KJR357" s="62"/>
      <c r="KJS357" s="62"/>
      <c r="KJT357" s="62"/>
      <c r="KJU357" s="62"/>
      <c r="KJV357" s="62"/>
      <c r="KJW357" s="325"/>
      <c r="KJX357" s="325"/>
      <c r="KJY357" s="325"/>
      <c r="KJZ357" s="325"/>
      <c r="KKA357" s="62"/>
      <c r="KKB357" s="325"/>
      <c r="KKC357" s="325"/>
      <c r="KKD357" s="325"/>
      <c r="KKE357" s="325"/>
      <c r="KKF357" s="62"/>
      <c r="KKG357" s="325"/>
      <c r="KKH357" s="325"/>
      <c r="KKI357" s="325"/>
      <c r="KKJ357" s="325"/>
      <c r="KKK357" s="325"/>
      <c r="KKL357" s="325"/>
      <c r="KKM357" s="325"/>
      <c r="KKN357" s="325"/>
      <c r="KKO357" s="325"/>
      <c r="KKP357" s="325"/>
      <c r="KKQ357" s="325"/>
      <c r="KKR357" s="325"/>
      <c r="KKS357" s="325"/>
      <c r="KKT357" s="325"/>
      <c r="KKU357" s="325"/>
      <c r="KKV357" s="325"/>
      <c r="KKW357" s="325"/>
      <c r="KKX357" s="324"/>
      <c r="KKY357" s="62"/>
      <c r="KKZ357" s="62"/>
      <c r="KLA357" s="62"/>
      <c r="KLB357" s="62"/>
      <c r="KLC357" s="62"/>
      <c r="KLD357" s="62"/>
      <c r="KLE357" s="62"/>
      <c r="KLF357" s="62"/>
      <c r="KLG357" s="62"/>
      <c r="KLH357" s="62"/>
      <c r="KLI357" s="325"/>
      <c r="KLJ357" s="325"/>
      <c r="KLK357" s="325"/>
      <c r="KLL357" s="325"/>
      <c r="KLM357" s="62"/>
      <c r="KLN357" s="325"/>
      <c r="KLO357" s="325"/>
      <c r="KLP357" s="325"/>
      <c r="KLQ357" s="325"/>
      <c r="KLR357" s="62"/>
      <c r="KLS357" s="325"/>
      <c r="KLT357" s="325"/>
      <c r="KLU357" s="325"/>
      <c r="KLV357" s="325"/>
      <c r="KLW357" s="325"/>
      <c r="KLX357" s="325"/>
      <c r="KLY357" s="325"/>
      <c r="KLZ357" s="325"/>
      <c r="KMA357" s="325"/>
      <c r="KMB357" s="325"/>
      <c r="KMC357" s="325"/>
      <c r="KMD357" s="325"/>
      <c r="KME357" s="325"/>
      <c r="KMF357" s="325"/>
      <c r="KMG357" s="325"/>
      <c r="KMH357" s="325"/>
      <c r="KMI357" s="325"/>
      <c r="KMJ357" s="324"/>
      <c r="KMK357" s="62"/>
      <c r="KML357" s="62"/>
      <c r="KMM357" s="62"/>
      <c r="KMN357" s="62"/>
      <c r="KMO357" s="62"/>
      <c r="KMP357" s="62"/>
      <c r="KMQ357" s="62"/>
      <c r="KMR357" s="62"/>
      <c r="KMS357" s="62"/>
      <c r="KMT357" s="62"/>
      <c r="KMU357" s="325"/>
      <c r="KMV357" s="325"/>
      <c r="KMW357" s="325"/>
      <c r="KMX357" s="325"/>
      <c r="KMY357" s="62"/>
      <c r="KMZ357" s="325"/>
      <c r="KNA357" s="325"/>
      <c r="KNB357" s="325"/>
      <c r="KNC357" s="325"/>
      <c r="KND357" s="62"/>
      <c r="KNE357" s="325"/>
      <c r="KNF357" s="325"/>
      <c r="KNG357" s="325"/>
      <c r="KNH357" s="325"/>
      <c r="KNI357" s="325"/>
      <c r="KNJ357" s="325"/>
      <c r="KNK357" s="325"/>
      <c r="KNL357" s="325"/>
      <c r="KNM357" s="325"/>
      <c r="KNN357" s="325"/>
      <c r="KNO357" s="325"/>
      <c r="KNP357" s="325"/>
      <c r="KNQ357" s="325"/>
      <c r="KNR357" s="325"/>
      <c r="KNS357" s="325"/>
      <c r="KNT357" s="325"/>
      <c r="KNU357" s="325"/>
      <c r="KNV357" s="324"/>
      <c r="KNW357" s="62"/>
      <c r="KNX357" s="62"/>
      <c r="KNY357" s="62"/>
      <c r="KNZ357" s="62"/>
      <c r="KOA357" s="62"/>
      <c r="KOB357" s="62"/>
      <c r="KOC357" s="62"/>
      <c r="KOD357" s="62"/>
      <c r="KOE357" s="62"/>
      <c r="KOF357" s="62"/>
      <c r="KOG357" s="325"/>
      <c r="KOH357" s="325"/>
      <c r="KOI357" s="325"/>
      <c r="KOJ357" s="325"/>
      <c r="KOK357" s="62"/>
      <c r="KOL357" s="325"/>
      <c r="KOM357" s="325"/>
      <c r="KON357" s="325"/>
      <c r="KOO357" s="325"/>
      <c r="KOP357" s="62"/>
      <c r="KOQ357" s="325"/>
      <c r="KOR357" s="325"/>
      <c r="KOS357" s="325"/>
      <c r="KOT357" s="325"/>
      <c r="KOU357" s="325"/>
      <c r="KOV357" s="325"/>
      <c r="KOW357" s="325"/>
      <c r="KOX357" s="325"/>
      <c r="KOY357" s="325"/>
      <c r="KOZ357" s="325"/>
      <c r="KPA357" s="325"/>
      <c r="KPB357" s="325"/>
      <c r="KPC357" s="325"/>
      <c r="KPD357" s="325"/>
      <c r="KPE357" s="325"/>
      <c r="KPF357" s="325"/>
      <c r="KPG357" s="325"/>
      <c r="KPH357" s="324"/>
      <c r="KPI357" s="62"/>
      <c r="KPJ357" s="62"/>
      <c r="KPK357" s="62"/>
      <c r="KPL357" s="62"/>
      <c r="KPM357" s="62"/>
      <c r="KPN357" s="62"/>
      <c r="KPO357" s="62"/>
      <c r="KPP357" s="62"/>
      <c r="KPQ357" s="62"/>
      <c r="KPR357" s="62"/>
      <c r="KPS357" s="325"/>
      <c r="KPT357" s="325"/>
      <c r="KPU357" s="325"/>
      <c r="KPV357" s="325"/>
      <c r="KPW357" s="62"/>
      <c r="KPX357" s="325"/>
      <c r="KPY357" s="325"/>
      <c r="KPZ357" s="325"/>
      <c r="KQA357" s="325"/>
      <c r="KQB357" s="62"/>
      <c r="KQC357" s="325"/>
      <c r="KQD357" s="325"/>
      <c r="KQE357" s="325"/>
      <c r="KQF357" s="325"/>
      <c r="KQG357" s="325"/>
      <c r="KQH357" s="325"/>
      <c r="KQI357" s="325"/>
      <c r="KQJ357" s="325"/>
      <c r="KQK357" s="325"/>
      <c r="KQL357" s="325"/>
      <c r="KQM357" s="325"/>
      <c r="KQN357" s="325"/>
      <c r="KQO357" s="325"/>
      <c r="KQP357" s="325"/>
      <c r="KQQ357" s="325"/>
      <c r="KQR357" s="325"/>
      <c r="KQS357" s="325"/>
      <c r="KQT357" s="324"/>
      <c r="KQU357" s="62"/>
      <c r="KQV357" s="62"/>
      <c r="KQW357" s="62"/>
      <c r="KQX357" s="62"/>
      <c r="KQY357" s="62"/>
      <c r="KQZ357" s="62"/>
      <c r="KRA357" s="62"/>
      <c r="KRB357" s="62"/>
      <c r="KRC357" s="62"/>
      <c r="KRD357" s="62"/>
      <c r="KRE357" s="325"/>
      <c r="KRF357" s="325"/>
      <c r="KRG357" s="325"/>
      <c r="KRH357" s="325"/>
      <c r="KRI357" s="62"/>
      <c r="KRJ357" s="325"/>
      <c r="KRK357" s="325"/>
      <c r="KRL357" s="325"/>
      <c r="KRM357" s="325"/>
      <c r="KRN357" s="62"/>
      <c r="KRO357" s="325"/>
      <c r="KRP357" s="325"/>
      <c r="KRQ357" s="325"/>
      <c r="KRR357" s="325"/>
      <c r="KRS357" s="325"/>
      <c r="KRT357" s="325"/>
      <c r="KRU357" s="325"/>
      <c r="KRV357" s="325"/>
      <c r="KRW357" s="325"/>
      <c r="KRX357" s="325"/>
      <c r="KRY357" s="325"/>
      <c r="KRZ357" s="325"/>
      <c r="KSA357" s="325"/>
      <c r="KSB357" s="325"/>
      <c r="KSC357" s="325"/>
      <c r="KSD357" s="325"/>
      <c r="KSE357" s="325"/>
      <c r="KSF357" s="324"/>
      <c r="KSG357" s="62"/>
      <c r="KSH357" s="62"/>
      <c r="KSI357" s="62"/>
      <c r="KSJ357" s="62"/>
      <c r="KSK357" s="62"/>
      <c r="KSL357" s="62"/>
      <c r="KSM357" s="62"/>
      <c r="KSN357" s="62"/>
      <c r="KSO357" s="62"/>
      <c r="KSP357" s="62"/>
      <c r="KSQ357" s="325"/>
      <c r="KSR357" s="325"/>
      <c r="KSS357" s="325"/>
      <c r="KST357" s="325"/>
      <c r="KSU357" s="62"/>
      <c r="KSV357" s="325"/>
      <c r="KSW357" s="325"/>
      <c r="KSX357" s="325"/>
      <c r="KSY357" s="325"/>
      <c r="KSZ357" s="62"/>
      <c r="KTA357" s="325"/>
      <c r="KTB357" s="325"/>
      <c r="KTC357" s="325"/>
      <c r="KTD357" s="325"/>
      <c r="KTE357" s="325"/>
      <c r="KTF357" s="325"/>
      <c r="KTG357" s="325"/>
      <c r="KTH357" s="325"/>
      <c r="KTI357" s="325"/>
      <c r="KTJ357" s="325"/>
      <c r="KTK357" s="325"/>
      <c r="KTL357" s="325"/>
      <c r="KTM357" s="325"/>
      <c r="KTN357" s="325"/>
      <c r="KTO357" s="325"/>
      <c r="KTP357" s="325"/>
      <c r="KTQ357" s="325"/>
      <c r="KTR357" s="324"/>
      <c r="KTS357" s="62"/>
      <c r="KTT357" s="62"/>
      <c r="KTU357" s="62"/>
      <c r="KTV357" s="62"/>
      <c r="KTW357" s="62"/>
      <c r="KTX357" s="62"/>
      <c r="KTY357" s="62"/>
      <c r="KTZ357" s="62"/>
      <c r="KUA357" s="62"/>
      <c r="KUB357" s="62"/>
      <c r="KUC357" s="325"/>
      <c r="KUD357" s="325"/>
      <c r="KUE357" s="325"/>
      <c r="KUF357" s="325"/>
      <c r="KUG357" s="62"/>
      <c r="KUH357" s="325"/>
      <c r="KUI357" s="325"/>
      <c r="KUJ357" s="325"/>
      <c r="KUK357" s="325"/>
      <c r="KUL357" s="62"/>
      <c r="KUM357" s="325"/>
      <c r="KUN357" s="325"/>
      <c r="KUO357" s="325"/>
      <c r="KUP357" s="325"/>
      <c r="KUQ357" s="325"/>
      <c r="KUR357" s="325"/>
      <c r="KUS357" s="325"/>
      <c r="KUT357" s="325"/>
      <c r="KUU357" s="325"/>
      <c r="KUV357" s="325"/>
      <c r="KUW357" s="325"/>
      <c r="KUX357" s="325"/>
      <c r="KUY357" s="325"/>
      <c r="KUZ357" s="325"/>
      <c r="KVA357" s="325"/>
      <c r="KVB357" s="325"/>
      <c r="KVC357" s="325"/>
      <c r="KVD357" s="324"/>
      <c r="KVE357" s="62"/>
      <c r="KVF357" s="62"/>
      <c r="KVG357" s="62"/>
      <c r="KVH357" s="62"/>
      <c r="KVI357" s="62"/>
      <c r="KVJ357" s="62"/>
      <c r="KVK357" s="62"/>
      <c r="KVL357" s="62"/>
      <c r="KVM357" s="62"/>
      <c r="KVN357" s="62"/>
      <c r="KVO357" s="325"/>
      <c r="KVP357" s="325"/>
      <c r="KVQ357" s="325"/>
      <c r="KVR357" s="325"/>
      <c r="KVS357" s="62"/>
      <c r="KVT357" s="325"/>
      <c r="KVU357" s="325"/>
      <c r="KVV357" s="325"/>
      <c r="KVW357" s="325"/>
      <c r="KVX357" s="62"/>
      <c r="KVY357" s="325"/>
      <c r="KVZ357" s="325"/>
      <c r="KWA357" s="325"/>
      <c r="KWB357" s="325"/>
      <c r="KWC357" s="325"/>
      <c r="KWD357" s="325"/>
      <c r="KWE357" s="325"/>
      <c r="KWF357" s="325"/>
      <c r="KWG357" s="325"/>
      <c r="KWH357" s="325"/>
      <c r="KWI357" s="325"/>
      <c r="KWJ357" s="325"/>
      <c r="KWK357" s="325"/>
      <c r="KWL357" s="325"/>
      <c r="KWM357" s="325"/>
      <c r="KWN357" s="325"/>
      <c r="KWO357" s="325"/>
      <c r="KWP357" s="324"/>
      <c r="KWQ357" s="62"/>
      <c r="KWR357" s="62"/>
      <c r="KWS357" s="62"/>
      <c r="KWT357" s="62"/>
      <c r="KWU357" s="62"/>
      <c r="KWV357" s="62"/>
      <c r="KWW357" s="62"/>
      <c r="KWX357" s="62"/>
      <c r="KWY357" s="62"/>
      <c r="KWZ357" s="62"/>
      <c r="KXA357" s="325"/>
      <c r="KXB357" s="325"/>
      <c r="KXC357" s="325"/>
      <c r="KXD357" s="325"/>
      <c r="KXE357" s="62"/>
      <c r="KXF357" s="325"/>
      <c r="KXG357" s="325"/>
      <c r="KXH357" s="325"/>
      <c r="KXI357" s="325"/>
      <c r="KXJ357" s="62"/>
      <c r="KXK357" s="325"/>
      <c r="KXL357" s="325"/>
      <c r="KXM357" s="325"/>
      <c r="KXN357" s="325"/>
      <c r="KXO357" s="325"/>
      <c r="KXP357" s="325"/>
      <c r="KXQ357" s="325"/>
      <c r="KXR357" s="325"/>
      <c r="KXS357" s="325"/>
      <c r="KXT357" s="325"/>
      <c r="KXU357" s="325"/>
      <c r="KXV357" s="325"/>
      <c r="KXW357" s="325"/>
      <c r="KXX357" s="325"/>
      <c r="KXY357" s="325"/>
      <c r="KXZ357" s="325"/>
      <c r="KYA357" s="325"/>
      <c r="KYB357" s="324"/>
      <c r="KYC357" s="62"/>
      <c r="KYD357" s="62"/>
      <c r="KYE357" s="62"/>
      <c r="KYF357" s="62"/>
      <c r="KYG357" s="62"/>
      <c r="KYH357" s="62"/>
      <c r="KYI357" s="62"/>
      <c r="KYJ357" s="62"/>
      <c r="KYK357" s="62"/>
      <c r="KYL357" s="62"/>
      <c r="KYM357" s="325"/>
      <c r="KYN357" s="325"/>
      <c r="KYO357" s="325"/>
      <c r="KYP357" s="325"/>
      <c r="KYQ357" s="62"/>
      <c r="KYR357" s="325"/>
      <c r="KYS357" s="325"/>
      <c r="KYT357" s="325"/>
      <c r="KYU357" s="325"/>
      <c r="KYV357" s="62"/>
      <c r="KYW357" s="325"/>
      <c r="KYX357" s="325"/>
      <c r="KYY357" s="325"/>
      <c r="KYZ357" s="325"/>
      <c r="KZA357" s="325"/>
      <c r="KZB357" s="325"/>
      <c r="KZC357" s="325"/>
      <c r="KZD357" s="325"/>
      <c r="KZE357" s="325"/>
      <c r="KZF357" s="325"/>
      <c r="KZG357" s="325"/>
      <c r="KZH357" s="325"/>
      <c r="KZI357" s="325"/>
      <c r="KZJ357" s="325"/>
      <c r="KZK357" s="325"/>
      <c r="KZL357" s="325"/>
      <c r="KZM357" s="325"/>
      <c r="KZN357" s="324"/>
      <c r="KZO357" s="62"/>
      <c r="KZP357" s="62"/>
      <c r="KZQ357" s="62"/>
      <c r="KZR357" s="62"/>
      <c r="KZS357" s="62"/>
      <c r="KZT357" s="62"/>
      <c r="KZU357" s="62"/>
      <c r="KZV357" s="62"/>
      <c r="KZW357" s="62"/>
      <c r="KZX357" s="62"/>
      <c r="KZY357" s="325"/>
      <c r="KZZ357" s="325"/>
      <c r="LAA357" s="325"/>
      <c r="LAB357" s="325"/>
      <c r="LAC357" s="62"/>
      <c r="LAD357" s="325"/>
      <c r="LAE357" s="325"/>
      <c r="LAF357" s="325"/>
      <c r="LAG357" s="325"/>
      <c r="LAH357" s="62"/>
      <c r="LAI357" s="325"/>
      <c r="LAJ357" s="325"/>
      <c r="LAK357" s="325"/>
      <c r="LAL357" s="325"/>
      <c r="LAM357" s="325"/>
      <c r="LAN357" s="325"/>
      <c r="LAO357" s="325"/>
      <c r="LAP357" s="325"/>
      <c r="LAQ357" s="325"/>
      <c r="LAR357" s="325"/>
      <c r="LAS357" s="325"/>
      <c r="LAT357" s="325"/>
      <c r="LAU357" s="325"/>
      <c r="LAV357" s="325"/>
      <c r="LAW357" s="325"/>
      <c r="LAX357" s="325"/>
      <c r="LAY357" s="325"/>
      <c r="LAZ357" s="324"/>
      <c r="LBA357" s="62"/>
      <c r="LBB357" s="62"/>
      <c r="LBC357" s="62"/>
      <c r="LBD357" s="62"/>
      <c r="LBE357" s="62"/>
      <c r="LBF357" s="62"/>
      <c r="LBG357" s="62"/>
      <c r="LBH357" s="62"/>
      <c r="LBI357" s="62"/>
      <c r="LBJ357" s="62"/>
      <c r="LBK357" s="325"/>
      <c r="LBL357" s="325"/>
      <c r="LBM357" s="325"/>
      <c r="LBN357" s="325"/>
      <c r="LBO357" s="62"/>
      <c r="LBP357" s="325"/>
      <c r="LBQ357" s="325"/>
      <c r="LBR357" s="325"/>
      <c r="LBS357" s="325"/>
      <c r="LBT357" s="62"/>
      <c r="LBU357" s="325"/>
      <c r="LBV357" s="325"/>
      <c r="LBW357" s="325"/>
      <c r="LBX357" s="325"/>
      <c r="LBY357" s="325"/>
      <c r="LBZ357" s="325"/>
      <c r="LCA357" s="325"/>
      <c r="LCB357" s="325"/>
      <c r="LCC357" s="325"/>
      <c r="LCD357" s="325"/>
      <c r="LCE357" s="325"/>
      <c r="LCF357" s="325"/>
      <c r="LCG357" s="325"/>
      <c r="LCH357" s="325"/>
      <c r="LCI357" s="325"/>
      <c r="LCJ357" s="325"/>
      <c r="LCK357" s="325"/>
      <c r="LCL357" s="324"/>
      <c r="LCM357" s="62"/>
      <c r="LCN357" s="62"/>
      <c r="LCO357" s="62"/>
      <c r="LCP357" s="62"/>
      <c r="LCQ357" s="62"/>
      <c r="LCR357" s="62"/>
      <c r="LCS357" s="62"/>
      <c r="LCT357" s="62"/>
      <c r="LCU357" s="62"/>
      <c r="LCV357" s="62"/>
      <c r="LCW357" s="325"/>
      <c r="LCX357" s="325"/>
      <c r="LCY357" s="325"/>
      <c r="LCZ357" s="325"/>
      <c r="LDA357" s="62"/>
      <c r="LDB357" s="325"/>
      <c r="LDC357" s="325"/>
      <c r="LDD357" s="325"/>
      <c r="LDE357" s="325"/>
      <c r="LDF357" s="62"/>
      <c r="LDG357" s="325"/>
      <c r="LDH357" s="325"/>
      <c r="LDI357" s="325"/>
      <c r="LDJ357" s="325"/>
      <c r="LDK357" s="325"/>
      <c r="LDL357" s="325"/>
      <c r="LDM357" s="325"/>
      <c r="LDN357" s="325"/>
      <c r="LDO357" s="325"/>
      <c r="LDP357" s="325"/>
      <c r="LDQ357" s="325"/>
      <c r="LDR357" s="325"/>
      <c r="LDS357" s="325"/>
      <c r="LDT357" s="325"/>
      <c r="LDU357" s="325"/>
      <c r="LDV357" s="325"/>
      <c r="LDW357" s="325"/>
      <c r="LDX357" s="324"/>
      <c r="LDY357" s="62"/>
      <c r="LDZ357" s="62"/>
      <c r="LEA357" s="62"/>
      <c r="LEB357" s="62"/>
      <c r="LEC357" s="62"/>
      <c r="LED357" s="62"/>
      <c r="LEE357" s="62"/>
      <c r="LEF357" s="62"/>
      <c r="LEG357" s="62"/>
      <c r="LEH357" s="62"/>
      <c r="LEI357" s="325"/>
      <c r="LEJ357" s="325"/>
      <c r="LEK357" s="325"/>
      <c r="LEL357" s="325"/>
      <c r="LEM357" s="62"/>
      <c r="LEN357" s="325"/>
      <c r="LEO357" s="325"/>
      <c r="LEP357" s="325"/>
      <c r="LEQ357" s="325"/>
      <c r="LER357" s="62"/>
      <c r="LES357" s="325"/>
      <c r="LET357" s="325"/>
      <c r="LEU357" s="325"/>
      <c r="LEV357" s="325"/>
      <c r="LEW357" s="325"/>
      <c r="LEX357" s="325"/>
      <c r="LEY357" s="325"/>
      <c r="LEZ357" s="325"/>
      <c r="LFA357" s="325"/>
      <c r="LFB357" s="325"/>
      <c r="LFC357" s="325"/>
      <c r="LFD357" s="325"/>
      <c r="LFE357" s="325"/>
      <c r="LFF357" s="325"/>
      <c r="LFG357" s="325"/>
      <c r="LFH357" s="325"/>
      <c r="LFI357" s="325"/>
      <c r="LFJ357" s="324"/>
      <c r="LFK357" s="62"/>
      <c r="LFL357" s="62"/>
      <c r="LFM357" s="62"/>
      <c r="LFN357" s="62"/>
      <c r="LFO357" s="62"/>
      <c r="LFP357" s="62"/>
      <c r="LFQ357" s="62"/>
      <c r="LFR357" s="62"/>
      <c r="LFS357" s="62"/>
      <c r="LFT357" s="62"/>
      <c r="LFU357" s="325"/>
      <c r="LFV357" s="325"/>
      <c r="LFW357" s="325"/>
      <c r="LFX357" s="325"/>
      <c r="LFY357" s="62"/>
      <c r="LFZ357" s="325"/>
      <c r="LGA357" s="325"/>
      <c r="LGB357" s="325"/>
      <c r="LGC357" s="325"/>
      <c r="LGD357" s="62"/>
      <c r="LGE357" s="325"/>
      <c r="LGF357" s="325"/>
      <c r="LGG357" s="325"/>
      <c r="LGH357" s="325"/>
      <c r="LGI357" s="325"/>
      <c r="LGJ357" s="325"/>
      <c r="LGK357" s="325"/>
      <c r="LGL357" s="325"/>
      <c r="LGM357" s="325"/>
      <c r="LGN357" s="325"/>
      <c r="LGO357" s="325"/>
      <c r="LGP357" s="325"/>
      <c r="LGQ357" s="325"/>
      <c r="LGR357" s="325"/>
      <c r="LGS357" s="325"/>
      <c r="LGT357" s="325"/>
      <c r="LGU357" s="325"/>
      <c r="LGV357" s="324"/>
      <c r="LGW357" s="62"/>
      <c r="LGX357" s="62"/>
      <c r="LGY357" s="62"/>
      <c r="LGZ357" s="62"/>
      <c r="LHA357" s="62"/>
      <c r="LHB357" s="62"/>
      <c r="LHC357" s="62"/>
      <c r="LHD357" s="62"/>
      <c r="LHE357" s="62"/>
      <c r="LHF357" s="62"/>
      <c r="LHG357" s="325"/>
      <c r="LHH357" s="325"/>
      <c r="LHI357" s="325"/>
      <c r="LHJ357" s="325"/>
      <c r="LHK357" s="62"/>
      <c r="LHL357" s="325"/>
      <c r="LHM357" s="325"/>
      <c r="LHN357" s="325"/>
      <c r="LHO357" s="325"/>
      <c r="LHP357" s="62"/>
      <c r="LHQ357" s="325"/>
      <c r="LHR357" s="325"/>
      <c r="LHS357" s="325"/>
      <c r="LHT357" s="325"/>
      <c r="LHU357" s="325"/>
      <c r="LHV357" s="325"/>
      <c r="LHW357" s="325"/>
      <c r="LHX357" s="325"/>
      <c r="LHY357" s="325"/>
      <c r="LHZ357" s="325"/>
      <c r="LIA357" s="325"/>
      <c r="LIB357" s="325"/>
      <c r="LIC357" s="325"/>
      <c r="LID357" s="325"/>
      <c r="LIE357" s="325"/>
      <c r="LIF357" s="325"/>
      <c r="LIG357" s="325"/>
      <c r="LIH357" s="324"/>
      <c r="LII357" s="62"/>
      <c r="LIJ357" s="62"/>
      <c r="LIK357" s="62"/>
      <c r="LIL357" s="62"/>
      <c r="LIM357" s="62"/>
      <c r="LIN357" s="62"/>
      <c r="LIO357" s="62"/>
      <c r="LIP357" s="62"/>
      <c r="LIQ357" s="62"/>
      <c r="LIR357" s="62"/>
      <c r="LIS357" s="325"/>
      <c r="LIT357" s="325"/>
      <c r="LIU357" s="325"/>
      <c r="LIV357" s="325"/>
      <c r="LIW357" s="62"/>
      <c r="LIX357" s="325"/>
      <c r="LIY357" s="325"/>
      <c r="LIZ357" s="325"/>
      <c r="LJA357" s="325"/>
      <c r="LJB357" s="62"/>
      <c r="LJC357" s="325"/>
      <c r="LJD357" s="325"/>
      <c r="LJE357" s="325"/>
      <c r="LJF357" s="325"/>
      <c r="LJG357" s="325"/>
      <c r="LJH357" s="325"/>
      <c r="LJI357" s="325"/>
      <c r="LJJ357" s="325"/>
      <c r="LJK357" s="325"/>
      <c r="LJL357" s="325"/>
      <c r="LJM357" s="325"/>
      <c r="LJN357" s="325"/>
      <c r="LJO357" s="325"/>
      <c r="LJP357" s="325"/>
      <c r="LJQ357" s="325"/>
      <c r="LJR357" s="325"/>
      <c r="LJS357" s="325"/>
      <c r="LJT357" s="324"/>
      <c r="LJU357" s="62"/>
      <c r="LJV357" s="62"/>
      <c r="LJW357" s="62"/>
      <c r="LJX357" s="62"/>
      <c r="LJY357" s="62"/>
      <c r="LJZ357" s="62"/>
      <c r="LKA357" s="62"/>
      <c r="LKB357" s="62"/>
      <c r="LKC357" s="62"/>
      <c r="LKD357" s="62"/>
      <c r="LKE357" s="325"/>
      <c r="LKF357" s="325"/>
      <c r="LKG357" s="325"/>
      <c r="LKH357" s="325"/>
      <c r="LKI357" s="62"/>
      <c r="LKJ357" s="325"/>
      <c r="LKK357" s="325"/>
      <c r="LKL357" s="325"/>
      <c r="LKM357" s="325"/>
      <c r="LKN357" s="62"/>
      <c r="LKO357" s="325"/>
      <c r="LKP357" s="325"/>
      <c r="LKQ357" s="325"/>
      <c r="LKR357" s="325"/>
      <c r="LKS357" s="325"/>
      <c r="LKT357" s="325"/>
      <c r="LKU357" s="325"/>
      <c r="LKV357" s="325"/>
      <c r="LKW357" s="325"/>
      <c r="LKX357" s="325"/>
      <c r="LKY357" s="325"/>
      <c r="LKZ357" s="325"/>
      <c r="LLA357" s="325"/>
      <c r="LLB357" s="325"/>
      <c r="LLC357" s="325"/>
      <c r="LLD357" s="325"/>
      <c r="LLE357" s="325"/>
      <c r="LLF357" s="324"/>
      <c r="LLG357" s="62"/>
      <c r="LLH357" s="62"/>
      <c r="LLI357" s="62"/>
      <c r="LLJ357" s="62"/>
      <c r="LLK357" s="62"/>
      <c r="LLL357" s="62"/>
      <c r="LLM357" s="62"/>
      <c r="LLN357" s="62"/>
      <c r="LLO357" s="62"/>
      <c r="LLP357" s="62"/>
      <c r="LLQ357" s="325"/>
      <c r="LLR357" s="325"/>
      <c r="LLS357" s="325"/>
      <c r="LLT357" s="325"/>
      <c r="LLU357" s="62"/>
      <c r="LLV357" s="325"/>
      <c r="LLW357" s="325"/>
      <c r="LLX357" s="325"/>
      <c r="LLY357" s="325"/>
      <c r="LLZ357" s="62"/>
      <c r="LMA357" s="325"/>
      <c r="LMB357" s="325"/>
      <c r="LMC357" s="325"/>
      <c r="LMD357" s="325"/>
      <c r="LME357" s="325"/>
      <c r="LMF357" s="325"/>
      <c r="LMG357" s="325"/>
      <c r="LMH357" s="325"/>
      <c r="LMI357" s="325"/>
      <c r="LMJ357" s="325"/>
      <c r="LMK357" s="325"/>
      <c r="LML357" s="325"/>
      <c r="LMM357" s="325"/>
      <c r="LMN357" s="325"/>
      <c r="LMO357" s="325"/>
      <c r="LMP357" s="325"/>
      <c r="LMQ357" s="325"/>
      <c r="LMR357" s="324"/>
      <c r="LMS357" s="62"/>
      <c r="LMT357" s="62"/>
      <c r="LMU357" s="62"/>
      <c r="LMV357" s="62"/>
      <c r="LMW357" s="62"/>
      <c r="LMX357" s="62"/>
      <c r="LMY357" s="62"/>
      <c r="LMZ357" s="62"/>
      <c r="LNA357" s="62"/>
      <c r="LNB357" s="62"/>
      <c r="LNC357" s="325"/>
      <c r="LND357" s="325"/>
      <c r="LNE357" s="325"/>
      <c r="LNF357" s="325"/>
      <c r="LNG357" s="62"/>
      <c r="LNH357" s="325"/>
      <c r="LNI357" s="325"/>
      <c r="LNJ357" s="325"/>
      <c r="LNK357" s="325"/>
      <c r="LNL357" s="62"/>
      <c r="LNM357" s="325"/>
      <c r="LNN357" s="325"/>
      <c r="LNO357" s="325"/>
      <c r="LNP357" s="325"/>
      <c r="LNQ357" s="325"/>
      <c r="LNR357" s="325"/>
      <c r="LNS357" s="325"/>
      <c r="LNT357" s="325"/>
      <c r="LNU357" s="325"/>
      <c r="LNV357" s="325"/>
      <c r="LNW357" s="325"/>
      <c r="LNX357" s="325"/>
      <c r="LNY357" s="325"/>
      <c r="LNZ357" s="325"/>
      <c r="LOA357" s="325"/>
      <c r="LOB357" s="325"/>
      <c r="LOC357" s="325"/>
      <c r="LOD357" s="324"/>
      <c r="LOE357" s="62"/>
      <c r="LOF357" s="62"/>
      <c r="LOG357" s="62"/>
      <c r="LOH357" s="62"/>
      <c r="LOI357" s="62"/>
      <c r="LOJ357" s="62"/>
      <c r="LOK357" s="62"/>
      <c r="LOL357" s="62"/>
      <c r="LOM357" s="62"/>
      <c r="LON357" s="62"/>
      <c r="LOO357" s="325"/>
      <c r="LOP357" s="325"/>
      <c r="LOQ357" s="325"/>
      <c r="LOR357" s="325"/>
      <c r="LOS357" s="62"/>
      <c r="LOT357" s="325"/>
      <c r="LOU357" s="325"/>
      <c r="LOV357" s="325"/>
      <c r="LOW357" s="325"/>
      <c r="LOX357" s="62"/>
      <c r="LOY357" s="325"/>
      <c r="LOZ357" s="325"/>
      <c r="LPA357" s="325"/>
      <c r="LPB357" s="325"/>
      <c r="LPC357" s="325"/>
      <c r="LPD357" s="325"/>
      <c r="LPE357" s="325"/>
      <c r="LPF357" s="325"/>
      <c r="LPG357" s="325"/>
      <c r="LPH357" s="325"/>
      <c r="LPI357" s="325"/>
      <c r="LPJ357" s="325"/>
      <c r="LPK357" s="325"/>
      <c r="LPL357" s="325"/>
      <c r="LPM357" s="325"/>
      <c r="LPN357" s="325"/>
      <c r="LPO357" s="325"/>
      <c r="LPP357" s="324"/>
      <c r="LPQ357" s="62"/>
      <c r="LPR357" s="62"/>
      <c r="LPS357" s="62"/>
      <c r="LPT357" s="62"/>
      <c r="LPU357" s="62"/>
      <c r="LPV357" s="62"/>
      <c r="LPW357" s="62"/>
      <c r="LPX357" s="62"/>
      <c r="LPY357" s="62"/>
      <c r="LPZ357" s="62"/>
      <c r="LQA357" s="325"/>
      <c r="LQB357" s="325"/>
      <c r="LQC357" s="325"/>
      <c r="LQD357" s="325"/>
      <c r="LQE357" s="62"/>
      <c r="LQF357" s="325"/>
      <c r="LQG357" s="325"/>
      <c r="LQH357" s="325"/>
      <c r="LQI357" s="325"/>
      <c r="LQJ357" s="62"/>
      <c r="LQK357" s="325"/>
      <c r="LQL357" s="325"/>
      <c r="LQM357" s="325"/>
      <c r="LQN357" s="325"/>
      <c r="LQO357" s="325"/>
      <c r="LQP357" s="325"/>
      <c r="LQQ357" s="325"/>
      <c r="LQR357" s="325"/>
      <c r="LQS357" s="325"/>
      <c r="LQT357" s="325"/>
      <c r="LQU357" s="325"/>
      <c r="LQV357" s="325"/>
      <c r="LQW357" s="325"/>
      <c r="LQX357" s="325"/>
      <c r="LQY357" s="325"/>
      <c r="LQZ357" s="325"/>
      <c r="LRA357" s="325"/>
      <c r="LRB357" s="324"/>
      <c r="LRC357" s="62"/>
      <c r="LRD357" s="62"/>
      <c r="LRE357" s="62"/>
      <c r="LRF357" s="62"/>
      <c r="LRG357" s="62"/>
      <c r="LRH357" s="62"/>
      <c r="LRI357" s="62"/>
      <c r="LRJ357" s="62"/>
      <c r="LRK357" s="62"/>
      <c r="LRL357" s="62"/>
      <c r="LRM357" s="325"/>
      <c r="LRN357" s="325"/>
      <c r="LRO357" s="325"/>
      <c r="LRP357" s="325"/>
      <c r="LRQ357" s="62"/>
      <c r="LRR357" s="325"/>
      <c r="LRS357" s="325"/>
      <c r="LRT357" s="325"/>
      <c r="LRU357" s="325"/>
      <c r="LRV357" s="62"/>
      <c r="LRW357" s="325"/>
      <c r="LRX357" s="325"/>
      <c r="LRY357" s="325"/>
      <c r="LRZ357" s="325"/>
      <c r="LSA357" s="325"/>
      <c r="LSB357" s="325"/>
      <c r="LSC357" s="325"/>
      <c r="LSD357" s="325"/>
      <c r="LSE357" s="325"/>
      <c r="LSF357" s="325"/>
      <c r="LSG357" s="325"/>
      <c r="LSH357" s="325"/>
      <c r="LSI357" s="325"/>
      <c r="LSJ357" s="325"/>
      <c r="LSK357" s="325"/>
      <c r="LSL357" s="325"/>
      <c r="LSM357" s="325"/>
      <c r="LSN357" s="324"/>
      <c r="LSO357" s="62"/>
      <c r="LSP357" s="62"/>
      <c r="LSQ357" s="62"/>
      <c r="LSR357" s="62"/>
      <c r="LSS357" s="62"/>
      <c r="LST357" s="62"/>
      <c r="LSU357" s="62"/>
      <c r="LSV357" s="62"/>
      <c r="LSW357" s="62"/>
      <c r="LSX357" s="62"/>
      <c r="LSY357" s="325"/>
      <c r="LSZ357" s="325"/>
      <c r="LTA357" s="325"/>
      <c r="LTB357" s="325"/>
      <c r="LTC357" s="62"/>
      <c r="LTD357" s="325"/>
      <c r="LTE357" s="325"/>
      <c r="LTF357" s="325"/>
      <c r="LTG357" s="325"/>
      <c r="LTH357" s="62"/>
      <c r="LTI357" s="325"/>
      <c r="LTJ357" s="325"/>
      <c r="LTK357" s="325"/>
      <c r="LTL357" s="325"/>
      <c r="LTM357" s="325"/>
      <c r="LTN357" s="325"/>
      <c r="LTO357" s="325"/>
      <c r="LTP357" s="325"/>
      <c r="LTQ357" s="325"/>
      <c r="LTR357" s="325"/>
      <c r="LTS357" s="325"/>
      <c r="LTT357" s="325"/>
      <c r="LTU357" s="325"/>
      <c r="LTV357" s="325"/>
      <c r="LTW357" s="325"/>
      <c r="LTX357" s="325"/>
      <c r="LTY357" s="325"/>
      <c r="LTZ357" s="324"/>
      <c r="LUA357" s="62"/>
      <c r="LUB357" s="62"/>
      <c r="LUC357" s="62"/>
      <c r="LUD357" s="62"/>
      <c r="LUE357" s="62"/>
      <c r="LUF357" s="62"/>
      <c r="LUG357" s="62"/>
      <c r="LUH357" s="62"/>
      <c r="LUI357" s="62"/>
      <c r="LUJ357" s="62"/>
      <c r="LUK357" s="325"/>
      <c r="LUL357" s="325"/>
      <c r="LUM357" s="325"/>
      <c r="LUN357" s="325"/>
      <c r="LUO357" s="62"/>
      <c r="LUP357" s="325"/>
      <c r="LUQ357" s="325"/>
      <c r="LUR357" s="325"/>
      <c r="LUS357" s="325"/>
      <c r="LUT357" s="62"/>
      <c r="LUU357" s="325"/>
      <c r="LUV357" s="325"/>
      <c r="LUW357" s="325"/>
      <c r="LUX357" s="325"/>
      <c r="LUY357" s="325"/>
      <c r="LUZ357" s="325"/>
      <c r="LVA357" s="325"/>
      <c r="LVB357" s="325"/>
      <c r="LVC357" s="325"/>
      <c r="LVD357" s="325"/>
      <c r="LVE357" s="325"/>
      <c r="LVF357" s="325"/>
      <c r="LVG357" s="325"/>
      <c r="LVH357" s="325"/>
      <c r="LVI357" s="325"/>
      <c r="LVJ357" s="325"/>
      <c r="LVK357" s="325"/>
      <c r="LVL357" s="324"/>
      <c r="LVM357" s="62"/>
      <c r="LVN357" s="62"/>
      <c r="LVO357" s="62"/>
      <c r="LVP357" s="62"/>
      <c r="LVQ357" s="62"/>
      <c r="LVR357" s="62"/>
      <c r="LVS357" s="62"/>
      <c r="LVT357" s="62"/>
      <c r="LVU357" s="62"/>
      <c r="LVV357" s="62"/>
      <c r="LVW357" s="325"/>
      <c r="LVX357" s="325"/>
      <c r="LVY357" s="325"/>
      <c r="LVZ357" s="325"/>
      <c r="LWA357" s="62"/>
      <c r="LWB357" s="325"/>
      <c r="LWC357" s="325"/>
      <c r="LWD357" s="325"/>
      <c r="LWE357" s="325"/>
      <c r="LWF357" s="62"/>
      <c r="LWG357" s="325"/>
      <c r="LWH357" s="325"/>
      <c r="LWI357" s="325"/>
      <c r="LWJ357" s="325"/>
      <c r="LWK357" s="325"/>
      <c r="LWL357" s="325"/>
      <c r="LWM357" s="325"/>
      <c r="LWN357" s="325"/>
      <c r="LWO357" s="325"/>
      <c r="LWP357" s="325"/>
      <c r="LWQ357" s="325"/>
      <c r="LWR357" s="325"/>
      <c r="LWS357" s="325"/>
      <c r="LWT357" s="325"/>
      <c r="LWU357" s="325"/>
      <c r="LWV357" s="325"/>
      <c r="LWW357" s="325"/>
      <c r="LWX357" s="324"/>
      <c r="LWY357" s="62"/>
      <c r="LWZ357" s="62"/>
      <c r="LXA357" s="62"/>
      <c r="LXB357" s="62"/>
      <c r="LXC357" s="62"/>
      <c r="LXD357" s="62"/>
      <c r="LXE357" s="62"/>
      <c r="LXF357" s="62"/>
      <c r="LXG357" s="62"/>
      <c r="LXH357" s="62"/>
      <c r="LXI357" s="325"/>
      <c r="LXJ357" s="325"/>
      <c r="LXK357" s="325"/>
      <c r="LXL357" s="325"/>
      <c r="LXM357" s="62"/>
      <c r="LXN357" s="325"/>
      <c r="LXO357" s="325"/>
      <c r="LXP357" s="325"/>
      <c r="LXQ357" s="325"/>
      <c r="LXR357" s="62"/>
      <c r="LXS357" s="325"/>
      <c r="LXT357" s="325"/>
      <c r="LXU357" s="325"/>
      <c r="LXV357" s="325"/>
      <c r="LXW357" s="325"/>
      <c r="LXX357" s="325"/>
      <c r="LXY357" s="325"/>
      <c r="LXZ357" s="325"/>
      <c r="LYA357" s="325"/>
      <c r="LYB357" s="325"/>
      <c r="LYC357" s="325"/>
      <c r="LYD357" s="325"/>
      <c r="LYE357" s="325"/>
      <c r="LYF357" s="325"/>
      <c r="LYG357" s="325"/>
      <c r="LYH357" s="325"/>
      <c r="LYI357" s="325"/>
      <c r="LYJ357" s="324"/>
      <c r="LYK357" s="62"/>
      <c r="LYL357" s="62"/>
      <c r="LYM357" s="62"/>
      <c r="LYN357" s="62"/>
      <c r="LYO357" s="62"/>
      <c r="LYP357" s="62"/>
      <c r="LYQ357" s="62"/>
      <c r="LYR357" s="62"/>
      <c r="LYS357" s="62"/>
      <c r="LYT357" s="62"/>
      <c r="LYU357" s="325"/>
      <c r="LYV357" s="325"/>
      <c r="LYW357" s="325"/>
      <c r="LYX357" s="325"/>
      <c r="LYY357" s="62"/>
      <c r="LYZ357" s="325"/>
      <c r="LZA357" s="325"/>
      <c r="LZB357" s="325"/>
      <c r="LZC357" s="325"/>
      <c r="LZD357" s="62"/>
      <c r="LZE357" s="325"/>
      <c r="LZF357" s="325"/>
      <c r="LZG357" s="325"/>
      <c r="LZH357" s="325"/>
      <c r="LZI357" s="325"/>
      <c r="LZJ357" s="325"/>
      <c r="LZK357" s="325"/>
      <c r="LZL357" s="325"/>
      <c r="LZM357" s="325"/>
      <c r="LZN357" s="325"/>
      <c r="LZO357" s="325"/>
      <c r="LZP357" s="325"/>
      <c r="LZQ357" s="325"/>
      <c r="LZR357" s="325"/>
      <c r="LZS357" s="325"/>
      <c r="LZT357" s="325"/>
      <c r="LZU357" s="325"/>
      <c r="LZV357" s="324"/>
      <c r="LZW357" s="62"/>
      <c r="LZX357" s="62"/>
      <c r="LZY357" s="62"/>
      <c r="LZZ357" s="62"/>
      <c r="MAA357" s="62"/>
      <c r="MAB357" s="62"/>
      <c r="MAC357" s="62"/>
      <c r="MAD357" s="62"/>
      <c r="MAE357" s="62"/>
      <c r="MAF357" s="62"/>
      <c r="MAG357" s="325"/>
      <c r="MAH357" s="325"/>
      <c r="MAI357" s="325"/>
      <c r="MAJ357" s="325"/>
      <c r="MAK357" s="62"/>
      <c r="MAL357" s="325"/>
      <c r="MAM357" s="325"/>
      <c r="MAN357" s="325"/>
      <c r="MAO357" s="325"/>
      <c r="MAP357" s="62"/>
      <c r="MAQ357" s="325"/>
      <c r="MAR357" s="325"/>
      <c r="MAS357" s="325"/>
      <c r="MAT357" s="325"/>
      <c r="MAU357" s="325"/>
      <c r="MAV357" s="325"/>
      <c r="MAW357" s="325"/>
      <c r="MAX357" s="325"/>
      <c r="MAY357" s="325"/>
      <c r="MAZ357" s="325"/>
      <c r="MBA357" s="325"/>
      <c r="MBB357" s="325"/>
      <c r="MBC357" s="325"/>
      <c r="MBD357" s="325"/>
      <c r="MBE357" s="325"/>
      <c r="MBF357" s="325"/>
      <c r="MBG357" s="325"/>
      <c r="MBH357" s="324"/>
      <c r="MBI357" s="62"/>
      <c r="MBJ357" s="62"/>
      <c r="MBK357" s="62"/>
      <c r="MBL357" s="62"/>
      <c r="MBM357" s="62"/>
      <c r="MBN357" s="62"/>
      <c r="MBO357" s="62"/>
      <c r="MBP357" s="62"/>
      <c r="MBQ357" s="62"/>
      <c r="MBR357" s="62"/>
      <c r="MBS357" s="325"/>
      <c r="MBT357" s="325"/>
      <c r="MBU357" s="325"/>
      <c r="MBV357" s="325"/>
      <c r="MBW357" s="62"/>
      <c r="MBX357" s="325"/>
      <c r="MBY357" s="325"/>
      <c r="MBZ357" s="325"/>
      <c r="MCA357" s="325"/>
      <c r="MCB357" s="62"/>
      <c r="MCC357" s="325"/>
      <c r="MCD357" s="325"/>
      <c r="MCE357" s="325"/>
      <c r="MCF357" s="325"/>
      <c r="MCG357" s="325"/>
      <c r="MCH357" s="325"/>
      <c r="MCI357" s="325"/>
      <c r="MCJ357" s="325"/>
      <c r="MCK357" s="325"/>
      <c r="MCL357" s="325"/>
      <c r="MCM357" s="325"/>
      <c r="MCN357" s="325"/>
      <c r="MCO357" s="325"/>
      <c r="MCP357" s="325"/>
      <c r="MCQ357" s="325"/>
      <c r="MCR357" s="325"/>
      <c r="MCS357" s="325"/>
      <c r="MCT357" s="324"/>
      <c r="MCU357" s="62"/>
      <c r="MCV357" s="62"/>
      <c r="MCW357" s="62"/>
      <c r="MCX357" s="62"/>
      <c r="MCY357" s="62"/>
      <c r="MCZ357" s="62"/>
      <c r="MDA357" s="62"/>
      <c r="MDB357" s="62"/>
      <c r="MDC357" s="62"/>
      <c r="MDD357" s="62"/>
      <c r="MDE357" s="325"/>
      <c r="MDF357" s="325"/>
      <c r="MDG357" s="325"/>
      <c r="MDH357" s="325"/>
      <c r="MDI357" s="62"/>
      <c r="MDJ357" s="325"/>
      <c r="MDK357" s="325"/>
      <c r="MDL357" s="325"/>
      <c r="MDM357" s="325"/>
      <c r="MDN357" s="62"/>
      <c r="MDO357" s="325"/>
      <c r="MDP357" s="325"/>
      <c r="MDQ357" s="325"/>
      <c r="MDR357" s="325"/>
      <c r="MDS357" s="325"/>
      <c r="MDT357" s="325"/>
      <c r="MDU357" s="325"/>
      <c r="MDV357" s="325"/>
      <c r="MDW357" s="325"/>
      <c r="MDX357" s="325"/>
      <c r="MDY357" s="325"/>
      <c r="MDZ357" s="325"/>
      <c r="MEA357" s="325"/>
      <c r="MEB357" s="325"/>
      <c r="MEC357" s="325"/>
      <c r="MED357" s="325"/>
      <c r="MEE357" s="325"/>
      <c r="MEF357" s="324"/>
      <c r="MEG357" s="62"/>
      <c r="MEH357" s="62"/>
      <c r="MEI357" s="62"/>
      <c r="MEJ357" s="62"/>
      <c r="MEK357" s="62"/>
      <c r="MEL357" s="62"/>
      <c r="MEM357" s="62"/>
      <c r="MEN357" s="62"/>
      <c r="MEO357" s="62"/>
      <c r="MEP357" s="62"/>
      <c r="MEQ357" s="325"/>
      <c r="MER357" s="325"/>
      <c r="MES357" s="325"/>
      <c r="MET357" s="325"/>
      <c r="MEU357" s="62"/>
      <c r="MEV357" s="325"/>
      <c r="MEW357" s="325"/>
      <c r="MEX357" s="325"/>
      <c r="MEY357" s="325"/>
      <c r="MEZ357" s="62"/>
      <c r="MFA357" s="325"/>
      <c r="MFB357" s="325"/>
      <c r="MFC357" s="325"/>
      <c r="MFD357" s="325"/>
      <c r="MFE357" s="325"/>
      <c r="MFF357" s="325"/>
      <c r="MFG357" s="325"/>
      <c r="MFH357" s="325"/>
      <c r="MFI357" s="325"/>
      <c r="MFJ357" s="325"/>
      <c r="MFK357" s="325"/>
      <c r="MFL357" s="325"/>
      <c r="MFM357" s="325"/>
      <c r="MFN357" s="325"/>
      <c r="MFO357" s="325"/>
      <c r="MFP357" s="325"/>
      <c r="MFQ357" s="325"/>
      <c r="MFR357" s="324"/>
      <c r="MFS357" s="62"/>
      <c r="MFT357" s="62"/>
      <c r="MFU357" s="62"/>
      <c r="MFV357" s="62"/>
      <c r="MFW357" s="62"/>
      <c r="MFX357" s="62"/>
      <c r="MFY357" s="62"/>
      <c r="MFZ357" s="62"/>
      <c r="MGA357" s="62"/>
      <c r="MGB357" s="62"/>
      <c r="MGC357" s="325"/>
      <c r="MGD357" s="325"/>
      <c r="MGE357" s="325"/>
      <c r="MGF357" s="325"/>
      <c r="MGG357" s="62"/>
      <c r="MGH357" s="325"/>
      <c r="MGI357" s="325"/>
      <c r="MGJ357" s="325"/>
      <c r="MGK357" s="325"/>
      <c r="MGL357" s="62"/>
      <c r="MGM357" s="325"/>
      <c r="MGN357" s="325"/>
      <c r="MGO357" s="325"/>
      <c r="MGP357" s="325"/>
      <c r="MGQ357" s="325"/>
      <c r="MGR357" s="325"/>
      <c r="MGS357" s="325"/>
      <c r="MGT357" s="325"/>
      <c r="MGU357" s="325"/>
      <c r="MGV357" s="325"/>
      <c r="MGW357" s="325"/>
      <c r="MGX357" s="325"/>
      <c r="MGY357" s="325"/>
      <c r="MGZ357" s="325"/>
      <c r="MHA357" s="325"/>
      <c r="MHB357" s="325"/>
      <c r="MHC357" s="325"/>
      <c r="MHD357" s="324"/>
      <c r="MHE357" s="62"/>
      <c r="MHF357" s="62"/>
      <c r="MHG357" s="62"/>
      <c r="MHH357" s="62"/>
      <c r="MHI357" s="62"/>
      <c r="MHJ357" s="62"/>
      <c r="MHK357" s="62"/>
      <c r="MHL357" s="62"/>
      <c r="MHM357" s="62"/>
      <c r="MHN357" s="62"/>
      <c r="MHO357" s="325"/>
      <c r="MHP357" s="325"/>
      <c r="MHQ357" s="325"/>
      <c r="MHR357" s="325"/>
      <c r="MHS357" s="62"/>
      <c r="MHT357" s="325"/>
      <c r="MHU357" s="325"/>
      <c r="MHV357" s="325"/>
      <c r="MHW357" s="325"/>
      <c r="MHX357" s="62"/>
      <c r="MHY357" s="325"/>
      <c r="MHZ357" s="325"/>
      <c r="MIA357" s="325"/>
      <c r="MIB357" s="325"/>
      <c r="MIC357" s="325"/>
      <c r="MID357" s="325"/>
      <c r="MIE357" s="325"/>
      <c r="MIF357" s="325"/>
      <c r="MIG357" s="325"/>
      <c r="MIH357" s="325"/>
      <c r="MII357" s="325"/>
      <c r="MIJ357" s="325"/>
      <c r="MIK357" s="325"/>
      <c r="MIL357" s="325"/>
      <c r="MIM357" s="325"/>
      <c r="MIN357" s="325"/>
      <c r="MIO357" s="325"/>
      <c r="MIP357" s="324"/>
      <c r="MIQ357" s="62"/>
      <c r="MIR357" s="62"/>
      <c r="MIS357" s="62"/>
      <c r="MIT357" s="62"/>
      <c r="MIU357" s="62"/>
      <c r="MIV357" s="62"/>
      <c r="MIW357" s="62"/>
      <c r="MIX357" s="62"/>
      <c r="MIY357" s="62"/>
      <c r="MIZ357" s="62"/>
      <c r="MJA357" s="325"/>
      <c r="MJB357" s="325"/>
      <c r="MJC357" s="325"/>
      <c r="MJD357" s="325"/>
      <c r="MJE357" s="62"/>
      <c r="MJF357" s="325"/>
      <c r="MJG357" s="325"/>
      <c r="MJH357" s="325"/>
      <c r="MJI357" s="325"/>
      <c r="MJJ357" s="62"/>
      <c r="MJK357" s="325"/>
      <c r="MJL357" s="325"/>
      <c r="MJM357" s="325"/>
      <c r="MJN357" s="325"/>
      <c r="MJO357" s="325"/>
      <c r="MJP357" s="325"/>
      <c r="MJQ357" s="325"/>
      <c r="MJR357" s="325"/>
      <c r="MJS357" s="325"/>
      <c r="MJT357" s="325"/>
      <c r="MJU357" s="325"/>
      <c r="MJV357" s="325"/>
      <c r="MJW357" s="325"/>
      <c r="MJX357" s="325"/>
      <c r="MJY357" s="325"/>
      <c r="MJZ357" s="325"/>
      <c r="MKA357" s="325"/>
      <c r="MKB357" s="324"/>
      <c r="MKC357" s="62"/>
      <c r="MKD357" s="62"/>
      <c r="MKE357" s="62"/>
      <c r="MKF357" s="62"/>
      <c r="MKG357" s="62"/>
      <c r="MKH357" s="62"/>
      <c r="MKI357" s="62"/>
      <c r="MKJ357" s="62"/>
      <c r="MKK357" s="62"/>
      <c r="MKL357" s="62"/>
      <c r="MKM357" s="325"/>
      <c r="MKN357" s="325"/>
      <c r="MKO357" s="325"/>
      <c r="MKP357" s="325"/>
      <c r="MKQ357" s="62"/>
      <c r="MKR357" s="325"/>
      <c r="MKS357" s="325"/>
      <c r="MKT357" s="325"/>
      <c r="MKU357" s="325"/>
      <c r="MKV357" s="62"/>
      <c r="MKW357" s="325"/>
      <c r="MKX357" s="325"/>
      <c r="MKY357" s="325"/>
      <c r="MKZ357" s="325"/>
      <c r="MLA357" s="325"/>
      <c r="MLB357" s="325"/>
      <c r="MLC357" s="325"/>
      <c r="MLD357" s="325"/>
      <c r="MLE357" s="325"/>
      <c r="MLF357" s="325"/>
      <c r="MLG357" s="325"/>
      <c r="MLH357" s="325"/>
      <c r="MLI357" s="325"/>
      <c r="MLJ357" s="325"/>
      <c r="MLK357" s="325"/>
      <c r="MLL357" s="325"/>
      <c r="MLM357" s="325"/>
      <c r="MLN357" s="324"/>
      <c r="MLO357" s="62"/>
      <c r="MLP357" s="62"/>
      <c r="MLQ357" s="62"/>
      <c r="MLR357" s="62"/>
      <c r="MLS357" s="62"/>
      <c r="MLT357" s="62"/>
      <c r="MLU357" s="62"/>
      <c r="MLV357" s="62"/>
      <c r="MLW357" s="62"/>
      <c r="MLX357" s="62"/>
      <c r="MLY357" s="325"/>
      <c r="MLZ357" s="325"/>
      <c r="MMA357" s="325"/>
      <c r="MMB357" s="325"/>
      <c r="MMC357" s="62"/>
      <c r="MMD357" s="325"/>
      <c r="MME357" s="325"/>
      <c r="MMF357" s="325"/>
      <c r="MMG357" s="325"/>
      <c r="MMH357" s="62"/>
      <c r="MMI357" s="325"/>
      <c r="MMJ357" s="325"/>
      <c r="MMK357" s="325"/>
      <c r="MML357" s="325"/>
      <c r="MMM357" s="325"/>
      <c r="MMN357" s="325"/>
      <c r="MMO357" s="325"/>
      <c r="MMP357" s="325"/>
      <c r="MMQ357" s="325"/>
      <c r="MMR357" s="325"/>
      <c r="MMS357" s="325"/>
      <c r="MMT357" s="325"/>
      <c r="MMU357" s="325"/>
      <c r="MMV357" s="325"/>
      <c r="MMW357" s="325"/>
      <c r="MMX357" s="325"/>
      <c r="MMY357" s="325"/>
      <c r="MMZ357" s="324"/>
      <c r="MNA357" s="62"/>
      <c r="MNB357" s="62"/>
      <c r="MNC357" s="62"/>
      <c r="MND357" s="62"/>
      <c r="MNE357" s="62"/>
      <c r="MNF357" s="62"/>
      <c r="MNG357" s="62"/>
      <c r="MNH357" s="62"/>
      <c r="MNI357" s="62"/>
      <c r="MNJ357" s="62"/>
      <c r="MNK357" s="325"/>
      <c r="MNL357" s="325"/>
      <c r="MNM357" s="325"/>
      <c r="MNN357" s="325"/>
      <c r="MNO357" s="62"/>
      <c r="MNP357" s="325"/>
      <c r="MNQ357" s="325"/>
      <c r="MNR357" s="325"/>
      <c r="MNS357" s="325"/>
      <c r="MNT357" s="62"/>
      <c r="MNU357" s="325"/>
      <c r="MNV357" s="325"/>
      <c r="MNW357" s="325"/>
      <c r="MNX357" s="325"/>
      <c r="MNY357" s="325"/>
      <c r="MNZ357" s="325"/>
      <c r="MOA357" s="325"/>
      <c r="MOB357" s="325"/>
      <c r="MOC357" s="325"/>
      <c r="MOD357" s="325"/>
      <c r="MOE357" s="325"/>
      <c r="MOF357" s="325"/>
      <c r="MOG357" s="325"/>
      <c r="MOH357" s="325"/>
      <c r="MOI357" s="325"/>
      <c r="MOJ357" s="325"/>
      <c r="MOK357" s="325"/>
      <c r="MOL357" s="324"/>
      <c r="MOM357" s="62"/>
      <c r="MON357" s="62"/>
      <c r="MOO357" s="62"/>
      <c r="MOP357" s="62"/>
      <c r="MOQ357" s="62"/>
      <c r="MOR357" s="62"/>
      <c r="MOS357" s="62"/>
      <c r="MOT357" s="62"/>
      <c r="MOU357" s="62"/>
      <c r="MOV357" s="62"/>
      <c r="MOW357" s="325"/>
      <c r="MOX357" s="325"/>
      <c r="MOY357" s="325"/>
      <c r="MOZ357" s="325"/>
      <c r="MPA357" s="62"/>
      <c r="MPB357" s="325"/>
      <c r="MPC357" s="325"/>
      <c r="MPD357" s="325"/>
      <c r="MPE357" s="325"/>
      <c r="MPF357" s="62"/>
      <c r="MPG357" s="325"/>
      <c r="MPH357" s="325"/>
      <c r="MPI357" s="325"/>
      <c r="MPJ357" s="325"/>
      <c r="MPK357" s="325"/>
      <c r="MPL357" s="325"/>
      <c r="MPM357" s="325"/>
      <c r="MPN357" s="325"/>
      <c r="MPO357" s="325"/>
      <c r="MPP357" s="325"/>
      <c r="MPQ357" s="325"/>
      <c r="MPR357" s="325"/>
      <c r="MPS357" s="325"/>
      <c r="MPT357" s="325"/>
      <c r="MPU357" s="325"/>
      <c r="MPV357" s="325"/>
      <c r="MPW357" s="325"/>
      <c r="MPX357" s="324"/>
      <c r="MPY357" s="62"/>
      <c r="MPZ357" s="62"/>
      <c r="MQA357" s="62"/>
      <c r="MQB357" s="62"/>
      <c r="MQC357" s="62"/>
      <c r="MQD357" s="62"/>
      <c r="MQE357" s="62"/>
      <c r="MQF357" s="62"/>
      <c r="MQG357" s="62"/>
      <c r="MQH357" s="62"/>
      <c r="MQI357" s="325"/>
      <c r="MQJ357" s="325"/>
      <c r="MQK357" s="325"/>
      <c r="MQL357" s="325"/>
      <c r="MQM357" s="62"/>
      <c r="MQN357" s="325"/>
      <c r="MQO357" s="325"/>
      <c r="MQP357" s="325"/>
      <c r="MQQ357" s="325"/>
      <c r="MQR357" s="62"/>
      <c r="MQS357" s="325"/>
      <c r="MQT357" s="325"/>
      <c r="MQU357" s="325"/>
      <c r="MQV357" s="325"/>
      <c r="MQW357" s="325"/>
      <c r="MQX357" s="325"/>
      <c r="MQY357" s="325"/>
      <c r="MQZ357" s="325"/>
      <c r="MRA357" s="325"/>
      <c r="MRB357" s="325"/>
      <c r="MRC357" s="325"/>
      <c r="MRD357" s="325"/>
      <c r="MRE357" s="325"/>
      <c r="MRF357" s="325"/>
      <c r="MRG357" s="325"/>
      <c r="MRH357" s="325"/>
      <c r="MRI357" s="325"/>
      <c r="MRJ357" s="324"/>
      <c r="MRK357" s="62"/>
      <c r="MRL357" s="62"/>
      <c r="MRM357" s="62"/>
      <c r="MRN357" s="62"/>
      <c r="MRO357" s="62"/>
      <c r="MRP357" s="62"/>
      <c r="MRQ357" s="62"/>
      <c r="MRR357" s="62"/>
      <c r="MRS357" s="62"/>
      <c r="MRT357" s="62"/>
      <c r="MRU357" s="325"/>
      <c r="MRV357" s="325"/>
      <c r="MRW357" s="325"/>
      <c r="MRX357" s="325"/>
      <c r="MRY357" s="62"/>
      <c r="MRZ357" s="325"/>
      <c r="MSA357" s="325"/>
      <c r="MSB357" s="325"/>
      <c r="MSC357" s="325"/>
      <c r="MSD357" s="62"/>
      <c r="MSE357" s="325"/>
      <c r="MSF357" s="325"/>
      <c r="MSG357" s="325"/>
      <c r="MSH357" s="325"/>
      <c r="MSI357" s="325"/>
      <c r="MSJ357" s="325"/>
      <c r="MSK357" s="325"/>
      <c r="MSL357" s="325"/>
      <c r="MSM357" s="325"/>
      <c r="MSN357" s="325"/>
      <c r="MSO357" s="325"/>
      <c r="MSP357" s="325"/>
      <c r="MSQ357" s="325"/>
      <c r="MSR357" s="325"/>
      <c r="MSS357" s="325"/>
      <c r="MST357" s="325"/>
      <c r="MSU357" s="325"/>
      <c r="MSV357" s="324"/>
      <c r="MSW357" s="62"/>
      <c r="MSX357" s="62"/>
      <c r="MSY357" s="62"/>
      <c r="MSZ357" s="62"/>
      <c r="MTA357" s="62"/>
      <c r="MTB357" s="62"/>
      <c r="MTC357" s="62"/>
      <c r="MTD357" s="62"/>
      <c r="MTE357" s="62"/>
      <c r="MTF357" s="62"/>
      <c r="MTG357" s="325"/>
      <c r="MTH357" s="325"/>
      <c r="MTI357" s="325"/>
      <c r="MTJ357" s="325"/>
      <c r="MTK357" s="62"/>
      <c r="MTL357" s="325"/>
      <c r="MTM357" s="325"/>
      <c r="MTN357" s="325"/>
      <c r="MTO357" s="325"/>
      <c r="MTP357" s="62"/>
      <c r="MTQ357" s="325"/>
      <c r="MTR357" s="325"/>
      <c r="MTS357" s="325"/>
      <c r="MTT357" s="325"/>
      <c r="MTU357" s="325"/>
      <c r="MTV357" s="325"/>
      <c r="MTW357" s="325"/>
      <c r="MTX357" s="325"/>
      <c r="MTY357" s="325"/>
      <c r="MTZ357" s="325"/>
      <c r="MUA357" s="325"/>
      <c r="MUB357" s="325"/>
      <c r="MUC357" s="325"/>
      <c r="MUD357" s="325"/>
      <c r="MUE357" s="325"/>
      <c r="MUF357" s="325"/>
      <c r="MUG357" s="325"/>
      <c r="MUH357" s="324"/>
      <c r="MUI357" s="62"/>
      <c r="MUJ357" s="62"/>
      <c r="MUK357" s="62"/>
      <c r="MUL357" s="62"/>
      <c r="MUM357" s="62"/>
      <c r="MUN357" s="62"/>
      <c r="MUO357" s="62"/>
      <c r="MUP357" s="62"/>
      <c r="MUQ357" s="62"/>
      <c r="MUR357" s="62"/>
      <c r="MUS357" s="325"/>
      <c r="MUT357" s="325"/>
      <c r="MUU357" s="325"/>
      <c r="MUV357" s="325"/>
      <c r="MUW357" s="62"/>
      <c r="MUX357" s="325"/>
      <c r="MUY357" s="325"/>
      <c r="MUZ357" s="325"/>
      <c r="MVA357" s="325"/>
      <c r="MVB357" s="62"/>
      <c r="MVC357" s="325"/>
      <c r="MVD357" s="325"/>
      <c r="MVE357" s="325"/>
      <c r="MVF357" s="325"/>
      <c r="MVG357" s="325"/>
      <c r="MVH357" s="325"/>
      <c r="MVI357" s="325"/>
      <c r="MVJ357" s="325"/>
      <c r="MVK357" s="325"/>
      <c r="MVL357" s="325"/>
      <c r="MVM357" s="325"/>
      <c r="MVN357" s="325"/>
      <c r="MVO357" s="325"/>
      <c r="MVP357" s="325"/>
      <c r="MVQ357" s="325"/>
      <c r="MVR357" s="325"/>
      <c r="MVS357" s="325"/>
      <c r="MVT357" s="324"/>
      <c r="MVU357" s="62"/>
      <c r="MVV357" s="62"/>
      <c r="MVW357" s="62"/>
      <c r="MVX357" s="62"/>
      <c r="MVY357" s="62"/>
      <c r="MVZ357" s="62"/>
      <c r="MWA357" s="62"/>
      <c r="MWB357" s="62"/>
      <c r="MWC357" s="62"/>
      <c r="MWD357" s="62"/>
      <c r="MWE357" s="325"/>
      <c r="MWF357" s="325"/>
      <c r="MWG357" s="325"/>
      <c r="MWH357" s="325"/>
      <c r="MWI357" s="62"/>
      <c r="MWJ357" s="325"/>
      <c r="MWK357" s="325"/>
      <c r="MWL357" s="325"/>
      <c r="MWM357" s="325"/>
      <c r="MWN357" s="62"/>
      <c r="MWO357" s="325"/>
      <c r="MWP357" s="325"/>
      <c r="MWQ357" s="325"/>
      <c r="MWR357" s="325"/>
      <c r="MWS357" s="325"/>
      <c r="MWT357" s="325"/>
      <c r="MWU357" s="325"/>
      <c r="MWV357" s="325"/>
      <c r="MWW357" s="325"/>
      <c r="MWX357" s="325"/>
      <c r="MWY357" s="325"/>
      <c r="MWZ357" s="325"/>
      <c r="MXA357" s="325"/>
      <c r="MXB357" s="325"/>
      <c r="MXC357" s="325"/>
      <c r="MXD357" s="325"/>
      <c r="MXE357" s="325"/>
      <c r="MXF357" s="324"/>
      <c r="MXG357" s="62"/>
      <c r="MXH357" s="62"/>
      <c r="MXI357" s="62"/>
      <c r="MXJ357" s="62"/>
      <c r="MXK357" s="62"/>
      <c r="MXL357" s="62"/>
      <c r="MXM357" s="62"/>
      <c r="MXN357" s="62"/>
      <c r="MXO357" s="62"/>
      <c r="MXP357" s="62"/>
      <c r="MXQ357" s="325"/>
      <c r="MXR357" s="325"/>
      <c r="MXS357" s="325"/>
      <c r="MXT357" s="325"/>
      <c r="MXU357" s="62"/>
      <c r="MXV357" s="325"/>
      <c r="MXW357" s="325"/>
      <c r="MXX357" s="325"/>
      <c r="MXY357" s="325"/>
      <c r="MXZ357" s="62"/>
      <c r="MYA357" s="325"/>
      <c r="MYB357" s="325"/>
      <c r="MYC357" s="325"/>
      <c r="MYD357" s="325"/>
      <c r="MYE357" s="325"/>
      <c r="MYF357" s="325"/>
      <c r="MYG357" s="325"/>
      <c r="MYH357" s="325"/>
      <c r="MYI357" s="325"/>
      <c r="MYJ357" s="325"/>
      <c r="MYK357" s="325"/>
      <c r="MYL357" s="325"/>
      <c r="MYM357" s="325"/>
      <c r="MYN357" s="325"/>
      <c r="MYO357" s="325"/>
      <c r="MYP357" s="325"/>
      <c r="MYQ357" s="325"/>
      <c r="MYR357" s="324"/>
      <c r="MYS357" s="62"/>
      <c r="MYT357" s="62"/>
      <c r="MYU357" s="62"/>
      <c r="MYV357" s="62"/>
      <c r="MYW357" s="62"/>
      <c r="MYX357" s="62"/>
      <c r="MYY357" s="62"/>
      <c r="MYZ357" s="62"/>
      <c r="MZA357" s="62"/>
      <c r="MZB357" s="62"/>
      <c r="MZC357" s="325"/>
      <c r="MZD357" s="325"/>
      <c r="MZE357" s="325"/>
      <c r="MZF357" s="325"/>
      <c r="MZG357" s="62"/>
      <c r="MZH357" s="325"/>
      <c r="MZI357" s="325"/>
      <c r="MZJ357" s="325"/>
      <c r="MZK357" s="325"/>
      <c r="MZL357" s="62"/>
      <c r="MZM357" s="325"/>
      <c r="MZN357" s="325"/>
      <c r="MZO357" s="325"/>
      <c r="MZP357" s="325"/>
      <c r="MZQ357" s="325"/>
      <c r="MZR357" s="325"/>
      <c r="MZS357" s="325"/>
      <c r="MZT357" s="325"/>
      <c r="MZU357" s="325"/>
      <c r="MZV357" s="325"/>
      <c r="MZW357" s="325"/>
      <c r="MZX357" s="325"/>
      <c r="MZY357" s="325"/>
      <c r="MZZ357" s="325"/>
      <c r="NAA357" s="325"/>
      <c r="NAB357" s="325"/>
      <c r="NAC357" s="325"/>
      <c r="NAD357" s="324"/>
      <c r="NAE357" s="62"/>
      <c r="NAF357" s="62"/>
      <c r="NAG357" s="62"/>
      <c r="NAH357" s="62"/>
      <c r="NAI357" s="62"/>
      <c r="NAJ357" s="62"/>
      <c r="NAK357" s="62"/>
      <c r="NAL357" s="62"/>
      <c r="NAM357" s="62"/>
      <c r="NAN357" s="62"/>
      <c r="NAO357" s="325"/>
      <c r="NAP357" s="325"/>
      <c r="NAQ357" s="325"/>
      <c r="NAR357" s="325"/>
      <c r="NAS357" s="62"/>
      <c r="NAT357" s="325"/>
      <c r="NAU357" s="325"/>
      <c r="NAV357" s="325"/>
      <c r="NAW357" s="325"/>
      <c r="NAX357" s="62"/>
      <c r="NAY357" s="325"/>
      <c r="NAZ357" s="325"/>
      <c r="NBA357" s="325"/>
      <c r="NBB357" s="325"/>
      <c r="NBC357" s="325"/>
      <c r="NBD357" s="325"/>
      <c r="NBE357" s="325"/>
      <c r="NBF357" s="325"/>
      <c r="NBG357" s="325"/>
      <c r="NBH357" s="325"/>
      <c r="NBI357" s="325"/>
      <c r="NBJ357" s="325"/>
      <c r="NBK357" s="325"/>
      <c r="NBL357" s="325"/>
      <c r="NBM357" s="325"/>
      <c r="NBN357" s="325"/>
      <c r="NBO357" s="325"/>
      <c r="NBP357" s="324"/>
      <c r="NBQ357" s="62"/>
      <c r="NBR357" s="62"/>
      <c r="NBS357" s="62"/>
      <c r="NBT357" s="62"/>
      <c r="NBU357" s="62"/>
      <c r="NBV357" s="62"/>
      <c r="NBW357" s="62"/>
      <c r="NBX357" s="62"/>
      <c r="NBY357" s="62"/>
      <c r="NBZ357" s="62"/>
      <c r="NCA357" s="325"/>
      <c r="NCB357" s="325"/>
      <c r="NCC357" s="325"/>
      <c r="NCD357" s="325"/>
      <c r="NCE357" s="62"/>
      <c r="NCF357" s="325"/>
      <c r="NCG357" s="325"/>
      <c r="NCH357" s="325"/>
      <c r="NCI357" s="325"/>
      <c r="NCJ357" s="62"/>
      <c r="NCK357" s="325"/>
      <c r="NCL357" s="325"/>
      <c r="NCM357" s="325"/>
      <c r="NCN357" s="325"/>
      <c r="NCO357" s="325"/>
      <c r="NCP357" s="325"/>
      <c r="NCQ357" s="325"/>
      <c r="NCR357" s="325"/>
      <c r="NCS357" s="325"/>
      <c r="NCT357" s="325"/>
      <c r="NCU357" s="325"/>
      <c r="NCV357" s="325"/>
      <c r="NCW357" s="325"/>
      <c r="NCX357" s="325"/>
      <c r="NCY357" s="325"/>
      <c r="NCZ357" s="325"/>
      <c r="NDA357" s="325"/>
      <c r="NDB357" s="324"/>
      <c r="NDC357" s="62"/>
      <c r="NDD357" s="62"/>
      <c r="NDE357" s="62"/>
      <c r="NDF357" s="62"/>
      <c r="NDG357" s="62"/>
      <c r="NDH357" s="62"/>
      <c r="NDI357" s="62"/>
      <c r="NDJ357" s="62"/>
      <c r="NDK357" s="62"/>
      <c r="NDL357" s="62"/>
      <c r="NDM357" s="325"/>
      <c r="NDN357" s="325"/>
      <c r="NDO357" s="325"/>
      <c r="NDP357" s="325"/>
      <c r="NDQ357" s="62"/>
      <c r="NDR357" s="325"/>
      <c r="NDS357" s="325"/>
      <c r="NDT357" s="325"/>
      <c r="NDU357" s="325"/>
      <c r="NDV357" s="62"/>
      <c r="NDW357" s="325"/>
      <c r="NDX357" s="325"/>
      <c r="NDY357" s="325"/>
      <c r="NDZ357" s="325"/>
      <c r="NEA357" s="325"/>
      <c r="NEB357" s="325"/>
      <c r="NEC357" s="325"/>
      <c r="NED357" s="325"/>
      <c r="NEE357" s="325"/>
      <c r="NEF357" s="325"/>
      <c r="NEG357" s="325"/>
      <c r="NEH357" s="325"/>
      <c r="NEI357" s="325"/>
      <c r="NEJ357" s="325"/>
      <c r="NEK357" s="325"/>
      <c r="NEL357" s="325"/>
      <c r="NEM357" s="325"/>
      <c r="NEN357" s="324"/>
      <c r="NEO357" s="62"/>
      <c r="NEP357" s="62"/>
      <c r="NEQ357" s="62"/>
      <c r="NER357" s="62"/>
      <c r="NES357" s="62"/>
      <c r="NET357" s="62"/>
      <c r="NEU357" s="62"/>
      <c r="NEV357" s="62"/>
      <c r="NEW357" s="62"/>
      <c r="NEX357" s="62"/>
      <c r="NEY357" s="325"/>
      <c r="NEZ357" s="325"/>
      <c r="NFA357" s="325"/>
      <c r="NFB357" s="325"/>
      <c r="NFC357" s="62"/>
      <c r="NFD357" s="325"/>
      <c r="NFE357" s="325"/>
      <c r="NFF357" s="325"/>
      <c r="NFG357" s="325"/>
      <c r="NFH357" s="62"/>
      <c r="NFI357" s="325"/>
      <c r="NFJ357" s="325"/>
      <c r="NFK357" s="325"/>
      <c r="NFL357" s="325"/>
      <c r="NFM357" s="325"/>
      <c r="NFN357" s="325"/>
      <c r="NFO357" s="325"/>
      <c r="NFP357" s="325"/>
      <c r="NFQ357" s="325"/>
      <c r="NFR357" s="325"/>
      <c r="NFS357" s="325"/>
      <c r="NFT357" s="325"/>
      <c r="NFU357" s="325"/>
      <c r="NFV357" s="325"/>
      <c r="NFW357" s="325"/>
      <c r="NFX357" s="325"/>
      <c r="NFY357" s="325"/>
      <c r="NFZ357" s="324"/>
      <c r="NGA357" s="62"/>
      <c r="NGB357" s="62"/>
      <c r="NGC357" s="62"/>
      <c r="NGD357" s="62"/>
      <c r="NGE357" s="62"/>
      <c r="NGF357" s="62"/>
      <c r="NGG357" s="62"/>
      <c r="NGH357" s="62"/>
      <c r="NGI357" s="62"/>
      <c r="NGJ357" s="62"/>
      <c r="NGK357" s="325"/>
      <c r="NGL357" s="325"/>
      <c r="NGM357" s="325"/>
      <c r="NGN357" s="325"/>
      <c r="NGO357" s="62"/>
      <c r="NGP357" s="325"/>
      <c r="NGQ357" s="325"/>
      <c r="NGR357" s="325"/>
      <c r="NGS357" s="325"/>
      <c r="NGT357" s="62"/>
      <c r="NGU357" s="325"/>
      <c r="NGV357" s="325"/>
      <c r="NGW357" s="325"/>
      <c r="NGX357" s="325"/>
      <c r="NGY357" s="325"/>
      <c r="NGZ357" s="325"/>
      <c r="NHA357" s="325"/>
      <c r="NHB357" s="325"/>
      <c r="NHC357" s="325"/>
      <c r="NHD357" s="325"/>
      <c r="NHE357" s="325"/>
      <c r="NHF357" s="325"/>
      <c r="NHG357" s="325"/>
      <c r="NHH357" s="325"/>
      <c r="NHI357" s="325"/>
      <c r="NHJ357" s="325"/>
      <c r="NHK357" s="325"/>
      <c r="NHL357" s="324"/>
      <c r="NHM357" s="62"/>
      <c r="NHN357" s="62"/>
      <c r="NHO357" s="62"/>
      <c r="NHP357" s="62"/>
      <c r="NHQ357" s="62"/>
      <c r="NHR357" s="62"/>
      <c r="NHS357" s="62"/>
      <c r="NHT357" s="62"/>
      <c r="NHU357" s="62"/>
      <c r="NHV357" s="62"/>
      <c r="NHW357" s="325"/>
      <c r="NHX357" s="325"/>
      <c r="NHY357" s="325"/>
      <c r="NHZ357" s="325"/>
      <c r="NIA357" s="62"/>
      <c r="NIB357" s="325"/>
      <c r="NIC357" s="325"/>
      <c r="NID357" s="325"/>
      <c r="NIE357" s="325"/>
      <c r="NIF357" s="62"/>
      <c r="NIG357" s="325"/>
      <c r="NIH357" s="325"/>
      <c r="NII357" s="325"/>
      <c r="NIJ357" s="325"/>
      <c r="NIK357" s="325"/>
      <c r="NIL357" s="325"/>
      <c r="NIM357" s="325"/>
      <c r="NIN357" s="325"/>
      <c r="NIO357" s="325"/>
      <c r="NIP357" s="325"/>
      <c r="NIQ357" s="325"/>
      <c r="NIR357" s="325"/>
      <c r="NIS357" s="325"/>
      <c r="NIT357" s="325"/>
      <c r="NIU357" s="325"/>
      <c r="NIV357" s="325"/>
      <c r="NIW357" s="325"/>
      <c r="NIX357" s="324"/>
      <c r="NIY357" s="62"/>
      <c r="NIZ357" s="62"/>
      <c r="NJA357" s="62"/>
      <c r="NJB357" s="62"/>
      <c r="NJC357" s="62"/>
      <c r="NJD357" s="62"/>
      <c r="NJE357" s="62"/>
      <c r="NJF357" s="62"/>
      <c r="NJG357" s="62"/>
      <c r="NJH357" s="62"/>
      <c r="NJI357" s="325"/>
      <c r="NJJ357" s="325"/>
      <c r="NJK357" s="325"/>
      <c r="NJL357" s="325"/>
      <c r="NJM357" s="62"/>
      <c r="NJN357" s="325"/>
      <c r="NJO357" s="325"/>
      <c r="NJP357" s="325"/>
      <c r="NJQ357" s="325"/>
      <c r="NJR357" s="62"/>
      <c r="NJS357" s="325"/>
      <c r="NJT357" s="325"/>
      <c r="NJU357" s="325"/>
      <c r="NJV357" s="325"/>
      <c r="NJW357" s="325"/>
      <c r="NJX357" s="325"/>
      <c r="NJY357" s="325"/>
      <c r="NJZ357" s="325"/>
      <c r="NKA357" s="325"/>
      <c r="NKB357" s="325"/>
      <c r="NKC357" s="325"/>
      <c r="NKD357" s="325"/>
      <c r="NKE357" s="325"/>
      <c r="NKF357" s="325"/>
      <c r="NKG357" s="325"/>
      <c r="NKH357" s="325"/>
      <c r="NKI357" s="325"/>
      <c r="NKJ357" s="324"/>
      <c r="NKK357" s="62"/>
      <c r="NKL357" s="62"/>
      <c r="NKM357" s="62"/>
      <c r="NKN357" s="62"/>
      <c r="NKO357" s="62"/>
      <c r="NKP357" s="62"/>
      <c r="NKQ357" s="62"/>
      <c r="NKR357" s="62"/>
      <c r="NKS357" s="62"/>
      <c r="NKT357" s="62"/>
      <c r="NKU357" s="325"/>
      <c r="NKV357" s="325"/>
      <c r="NKW357" s="325"/>
      <c r="NKX357" s="325"/>
      <c r="NKY357" s="62"/>
      <c r="NKZ357" s="325"/>
      <c r="NLA357" s="325"/>
      <c r="NLB357" s="325"/>
      <c r="NLC357" s="325"/>
      <c r="NLD357" s="62"/>
      <c r="NLE357" s="325"/>
      <c r="NLF357" s="325"/>
      <c r="NLG357" s="325"/>
      <c r="NLH357" s="325"/>
      <c r="NLI357" s="325"/>
      <c r="NLJ357" s="325"/>
      <c r="NLK357" s="325"/>
      <c r="NLL357" s="325"/>
      <c r="NLM357" s="325"/>
      <c r="NLN357" s="325"/>
      <c r="NLO357" s="325"/>
      <c r="NLP357" s="325"/>
      <c r="NLQ357" s="325"/>
      <c r="NLR357" s="325"/>
      <c r="NLS357" s="325"/>
      <c r="NLT357" s="325"/>
      <c r="NLU357" s="325"/>
      <c r="NLV357" s="324"/>
      <c r="NLW357" s="62"/>
      <c r="NLX357" s="62"/>
      <c r="NLY357" s="62"/>
      <c r="NLZ357" s="62"/>
      <c r="NMA357" s="62"/>
      <c r="NMB357" s="62"/>
      <c r="NMC357" s="62"/>
      <c r="NMD357" s="62"/>
      <c r="NME357" s="62"/>
      <c r="NMF357" s="62"/>
      <c r="NMG357" s="325"/>
      <c r="NMH357" s="325"/>
      <c r="NMI357" s="325"/>
      <c r="NMJ357" s="325"/>
      <c r="NMK357" s="62"/>
      <c r="NML357" s="325"/>
      <c r="NMM357" s="325"/>
      <c r="NMN357" s="325"/>
      <c r="NMO357" s="325"/>
      <c r="NMP357" s="62"/>
      <c r="NMQ357" s="325"/>
      <c r="NMR357" s="325"/>
      <c r="NMS357" s="325"/>
      <c r="NMT357" s="325"/>
      <c r="NMU357" s="325"/>
      <c r="NMV357" s="325"/>
      <c r="NMW357" s="325"/>
      <c r="NMX357" s="325"/>
      <c r="NMY357" s="325"/>
      <c r="NMZ357" s="325"/>
      <c r="NNA357" s="325"/>
      <c r="NNB357" s="325"/>
      <c r="NNC357" s="325"/>
      <c r="NND357" s="325"/>
      <c r="NNE357" s="325"/>
      <c r="NNF357" s="325"/>
      <c r="NNG357" s="325"/>
      <c r="NNH357" s="324"/>
      <c r="NNI357" s="62"/>
      <c r="NNJ357" s="62"/>
      <c r="NNK357" s="62"/>
      <c r="NNL357" s="62"/>
      <c r="NNM357" s="62"/>
      <c r="NNN357" s="62"/>
      <c r="NNO357" s="62"/>
      <c r="NNP357" s="62"/>
      <c r="NNQ357" s="62"/>
      <c r="NNR357" s="62"/>
      <c r="NNS357" s="325"/>
      <c r="NNT357" s="325"/>
      <c r="NNU357" s="325"/>
      <c r="NNV357" s="325"/>
      <c r="NNW357" s="62"/>
      <c r="NNX357" s="325"/>
      <c r="NNY357" s="325"/>
      <c r="NNZ357" s="325"/>
      <c r="NOA357" s="325"/>
      <c r="NOB357" s="62"/>
      <c r="NOC357" s="325"/>
      <c r="NOD357" s="325"/>
      <c r="NOE357" s="325"/>
      <c r="NOF357" s="325"/>
      <c r="NOG357" s="325"/>
      <c r="NOH357" s="325"/>
      <c r="NOI357" s="325"/>
      <c r="NOJ357" s="325"/>
      <c r="NOK357" s="325"/>
      <c r="NOL357" s="325"/>
      <c r="NOM357" s="325"/>
      <c r="NON357" s="325"/>
      <c r="NOO357" s="325"/>
      <c r="NOP357" s="325"/>
      <c r="NOQ357" s="325"/>
      <c r="NOR357" s="325"/>
      <c r="NOS357" s="325"/>
      <c r="NOT357" s="324"/>
      <c r="NOU357" s="62"/>
      <c r="NOV357" s="62"/>
      <c r="NOW357" s="62"/>
      <c r="NOX357" s="62"/>
      <c r="NOY357" s="62"/>
      <c r="NOZ357" s="62"/>
      <c r="NPA357" s="62"/>
      <c r="NPB357" s="62"/>
      <c r="NPC357" s="62"/>
      <c r="NPD357" s="62"/>
      <c r="NPE357" s="325"/>
      <c r="NPF357" s="325"/>
      <c r="NPG357" s="325"/>
      <c r="NPH357" s="325"/>
      <c r="NPI357" s="62"/>
      <c r="NPJ357" s="325"/>
      <c r="NPK357" s="325"/>
      <c r="NPL357" s="325"/>
      <c r="NPM357" s="325"/>
      <c r="NPN357" s="62"/>
      <c r="NPO357" s="325"/>
      <c r="NPP357" s="325"/>
      <c r="NPQ357" s="325"/>
      <c r="NPR357" s="325"/>
      <c r="NPS357" s="325"/>
      <c r="NPT357" s="325"/>
      <c r="NPU357" s="325"/>
      <c r="NPV357" s="325"/>
      <c r="NPW357" s="325"/>
      <c r="NPX357" s="325"/>
      <c r="NPY357" s="325"/>
      <c r="NPZ357" s="325"/>
      <c r="NQA357" s="325"/>
      <c r="NQB357" s="325"/>
      <c r="NQC357" s="325"/>
      <c r="NQD357" s="325"/>
      <c r="NQE357" s="325"/>
      <c r="NQF357" s="324"/>
      <c r="NQG357" s="62"/>
      <c r="NQH357" s="62"/>
      <c r="NQI357" s="62"/>
      <c r="NQJ357" s="62"/>
      <c r="NQK357" s="62"/>
      <c r="NQL357" s="62"/>
      <c r="NQM357" s="62"/>
      <c r="NQN357" s="62"/>
      <c r="NQO357" s="62"/>
      <c r="NQP357" s="62"/>
      <c r="NQQ357" s="325"/>
      <c r="NQR357" s="325"/>
      <c r="NQS357" s="325"/>
      <c r="NQT357" s="325"/>
      <c r="NQU357" s="62"/>
      <c r="NQV357" s="325"/>
      <c r="NQW357" s="325"/>
      <c r="NQX357" s="325"/>
      <c r="NQY357" s="325"/>
      <c r="NQZ357" s="62"/>
      <c r="NRA357" s="325"/>
      <c r="NRB357" s="325"/>
      <c r="NRC357" s="325"/>
      <c r="NRD357" s="325"/>
      <c r="NRE357" s="325"/>
      <c r="NRF357" s="325"/>
      <c r="NRG357" s="325"/>
      <c r="NRH357" s="325"/>
      <c r="NRI357" s="325"/>
      <c r="NRJ357" s="325"/>
      <c r="NRK357" s="325"/>
      <c r="NRL357" s="325"/>
      <c r="NRM357" s="325"/>
      <c r="NRN357" s="325"/>
      <c r="NRO357" s="325"/>
      <c r="NRP357" s="325"/>
      <c r="NRQ357" s="325"/>
      <c r="NRR357" s="324"/>
      <c r="NRS357" s="62"/>
      <c r="NRT357" s="62"/>
      <c r="NRU357" s="62"/>
      <c r="NRV357" s="62"/>
      <c r="NRW357" s="62"/>
      <c r="NRX357" s="62"/>
      <c r="NRY357" s="62"/>
      <c r="NRZ357" s="62"/>
      <c r="NSA357" s="62"/>
      <c r="NSB357" s="62"/>
      <c r="NSC357" s="325"/>
      <c r="NSD357" s="325"/>
      <c r="NSE357" s="325"/>
      <c r="NSF357" s="325"/>
      <c r="NSG357" s="62"/>
      <c r="NSH357" s="325"/>
      <c r="NSI357" s="325"/>
      <c r="NSJ357" s="325"/>
      <c r="NSK357" s="325"/>
      <c r="NSL357" s="62"/>
      <c r="NSM357" s="325"/>
      <c r="NSN357" s="325"/>
      <c r="NSO357" s="325"/>
      <c r="NSP357" s="325"/>
      <c r="NSQ357" s="325"/>
      <c r="NSR357" s="325"/>
      <c r="NSS357" s="325"/>
      <c r="NST357" s="325"/>
      <c r="NSU357" s="325"/>
      <c r="NSV357" s="325"/>
      <c r="NSW357" s="325"/>
      <c r="NSX357" s="325"/>
      <c r="NSY357" s="325"/>
      <c r="NSZ357" s="325"/>
      <c r="NTA357" s="325"/>
      <c r="NTB357" s="325"/>
      <c r="NTC357" s="325"/>
      <c r="NTD357" s="324"/>
      <c r="NTE357" s="62"/>
      <c r="NTF357" s="62"/>
      <c r="NTG357" s="62"/>
      <c r="NTH357" s="62"/>
      <c r="NTI357" s="62"/>
      <c r="NTJ357" s="62"/>
      <c r="NTK357" s="62"/>
      <c r="NTL357" s="62"/>
      <c r="NTM357" s="62"/>
      <c r="NTN357" s="62"/>
      <c r="NTO357" s="325"/>
      <c r="NTP357" s="325"/>
      <c r="NTQ357" s="325"/>
      <c r="NTR357" s="325"/>
      <c r="NTS357" s="62"/>
      <c r="NTT357" s="325"/>
      <c r="NTU357" s="325"/>
      <c r="NTV357" s="325"/>
      <c r="NTW357" s="325"/>
      <c r="NTX357" s="62"/>
      <c r="NTY357" s="325"/>
      <c r="NTZ357" s="325"/>
      <c r="NUA357" s="325"/>
      <c r="NUB357" s="325"/>
      <c r="NUC357" s="325"/>
      <c r="NUD357" s="325"/>
      <c r="NUE357" s="325"/>
      <c r="NUF357" s="325"/>
      <c r="NUG357" s="325"/>
      <c r="NUH357" s="325"/>
      <c r="NUI357" s="325"/>
      <c r="NUJ357" s="325"/>
      <c r="NUK357" s="325"/>
      <c r="NUL357" s="325"/>
      <c r="NUM357" s="325"/>
      <c r="NUN357" s="325"/>
      <c r="NUO357" s="325"/>
      <c r="NUP357" s="324"/>
      <c r="NUQ357" s="62"/>
      <c r="NUR357" s="62"/>
      <c r="NUS357" s="62"/>
      <c r="NUT357" s="62"/>
      <c r="NUU357" s="62"/>
      <c r="NUV357" s="62"/>
      <c r="NUW357" s="62"/>
      <c r="NUX357" s="62"/>
      <c r="NUY357" s="62"/>
      <c r="NUZ357" s="62"/>
      <c r="NVA357" s="325"/>
      <c r="NVB357" s="325"/>
      <c r="NVC357" s="325"/>
      <c r="NVD357" s="325"/>
      <c r="NVE357" s="62"/>
      <c r="NVF357" s="325"/>
      <c r="NVG357" s="325"/>
      <c r="NVH357" s="325"/>
      <c r="NVI357" s="325"/>
      <c r="NVJ357" s="62"/>
      <c r="NVK357" s="325"/>
      <c r="NVL357" s="325"/>
      <c r="NVM357" s="325"/>
      <c r="NVN357" s="325"/>
      <c r="NVO357" s="325"/>
      <c r="NVP357" s="325"/>
      <c r="NVQ357" s="325"/>
      <c r="NVR357" s="325"/>
      <c r="NVS357" s="325"/>
      <c r="NVT357" s="325"/>
      <c r="NVU357" s="325"/>
      <c r="NVV357" s="325"/>
      <c r="NVW357" s="325"/>
      <c r="NVX357" s="325"/>
      <c r="NVY357" s="325"/>
      <c r="NVZ357" s="325"/>
      <c r="NWA357" s="325"/>
      <c r="NWB357" s="324"/>
      <c r="NWC357" s="62"/>
      <c r="NWD357" s="62"/>
      <c r="NWE357" s="62"/>
      <c r="NWF357" s="62"/>
      <c r="NWG357" s="62"/>
      <c r="NWH357" s="62"/>
      <c r="NWI357" s="62"/>
      <c r="NWJ357" s="62"/>
      <c r="NWK357" s="62"/>
      <c r="NWL357" s="62"/>
      <c r="NWM357" s="325"/>
      <c r="NWN357" s="325"/>
      <c r="NWO357" s="325"/>
      <c r="NWP357" s="325"/>
      <c r="NWQ357" s="62"/>
      <c r="NWR357" s="325"/>
      <c r="NWS357" s="325"/>
      <c r="NWT357" s="325"/>
      <c r="NWU357" s="325"/>
      <c r="NWV357" s="62"/>
      <c r="NWW357" s="325"/>
      <c r="NWX357" s="325"/>
      <c r="NWY357" s="325"/>
      <c r="NWZ357" s="325"/>
      <c r="NXA357" s="325"/>
      <c r="NXB357" s="325"/>
      <c r="NXC357" s="325"/>
      <c r="NXD357" s="325"/>
      <c r="NXE357" s="325"/>
      <c r="NXF357" s="325"/>
      <c r="NXG357" s="325"/>
      <c r="NXH357" s="325"/>
      <c r="NXI357" s="325"/>
      <c r="NXJ357" s="325"/>
      <c r="NXK357" s="325"/>
      <c r="NXL357" s="325"/>
      <c r="NXM357" s="325"/>
      <c r="NXN357" s="324"/>
      <c r="NXO357" s="62"/>
      <c r="NXP357" s="62"/>
      <c r="NXQ357" s="62"/>
      <c r="NXR357" s="62"/>
      <c r="NXS357" s="62"/>
      <c r="NXT357" s="62"/>
      <c r="NXU357" s="62"/>
      <c r="NXV357" s="62"/>
      <c r="NXW357" s="62"/>
      <c r="NXX357" s="62"/>
      <c r="NXY357" s="325"/>
      <c r="NXZ357" s="325"/>
      <c r="NYA357" s="325"/>
      <c r="NYB357" s="325"/>
      <c r="NYC357" s="62"/>
      <c r="NYD357" s="325"/>
      <c r="NYE357" s="325"/>
      <c r="NYF357" s="325"/>
      <c r="NYG357" s="325"/>
      <c r="NYH357" s="62"/>
      <c r="NYI357" s="325"/>
      <c r="NYJ357" s="325"/>
      <c r="NYK357" s="325"/>
      <c r="NYL357" s="325"/>
      <c r="NYM357" s="325"/>
      <c r="NYN357" s="325"/>
      <c r="NYO357" s="325"/>
      <c r="NYP357" s="325"/>
      <c r="NYQ357" s="325"/>
      <c r="NYR357" s="325"/>
      <c r="NYS357" s="325"/>
      <c r="NYT357" s="325"/>
      <c r="NYU357" s="325"/>
      <c r="NYV357" s="325"/>
      <c r="NYW357" s="325"/>
      <c r="NYX357" s="325"/>
      <c r="NYY357" s="325"/>
      <c r="NYZ357" s="324"/>
      <c r="NZA357" s="62"/>
      <c r="NZB357" s="62"/>
      <c r="NZC357" s="62"/>
      <c r="NZD357" s="62"/>
      <c r="NZE357" s="62"/>
      <c r="NZF357" s="62"/>
      <c r="NZG357" s="62"/>
      <c r="NZH357" s="62"/>
      <c r="NZI357" s="62"/>
      <c r="NZJ357" s="62"/>
      <c r="NZK357" s="325"/>
      <c r="NZL357" s="325"/>
      <c r="NZM357" s="325"/>
      <c r="NZN357" s="325"/>
      <c r="NZO357" s="62"/>
      <c r="NZP357" s="325"/>
      <c r="NZQ357" s="325"/>
      <c r="NZR357" s="325"/>
      <c r="NZS357" s="325"/>
      <c r="NZT357" s="62"/>
      <c r="NZU357" s="325"/>
      <c r="NZV357" s="325"/>
      <c r="NZW357" s="325"/>
      <c r="NZX357" s="325"/>
      <c r="NZY357" s="325"/>
      <c r="NZZ357" s="325"/>
      <c r="OAA357" s="325"/>
      <c r="OAB357" s="325"/>
      <c r="OAC357" s="325"/>
      <c r="OAD357" s="325"/>
      <c r="OAE357" s="325"/>
      <c r="OAF357" s="325"/>
      <c r="OAG357" s="325"/>
      <c r="OAH357" s="325"/>
      <c r="OAI357" s="325"/>
      <c r="OAJ357" s="325"/>
      <c r="OAK357" s="325"/>
      <c r="OAL357" s="324"/>
      <c r="OAM357" s="62"/>
      <c r="OAN357" s="62"/>
      <c r="OAO357" s="62"/>
      <c r="OAP357" s="62"/>
      <c r="OAQ357" s="62"/>
      <c r="OAR357" s="62"/>
      <c r="OAS357" s="62"/>
      <c r="OAT357" s="62"/>
      <c r="OAU357" s="62"/>
      <c r="OAV357" s="62"/>
      <c r="OAW357" s="325"/>
      <c r="OAX357" s="325"/>
      <c r="OAY357" s="325"/>
      <c r="OAZ357" s="325"/>
      <c r="OBA357" s="62"/>
      <c r="OBB357" s="325"/>
      <c r="OBC357" s="325"/>
      <c r="OBD357" s="325"/>
      <c r="OBE357" s="325"/>
      <c r="OBF357" s="62"/>
      <c r="OBG357" s="325"/>
      <c r="OBH357" s="325"/>
      <c r="OBI357" s="325"/>
      <c r="OBJ357" s="325"/>
      <c r="OBK357" s="325"/>
      <c r="OBL357" s="325"/>
      <c r="OBM357" s="325"/>
      <c r="OBN357" s="325"/>
      <c r="OBO357" s="325"/>
      <c r="OBP357" s="325"/>
      <c r="OBQ357" s="325"/>
      <c r="OBR357" s="325"/>
      <c r="OBS357" s="325"/>
      <c r="OBT357" s="325"/>
      <c r="OBU357" s="325"/>
      <c r="OBV357" s="325"/>
      <c r="OBW357" s="325"/>
      <c r="OBX357" s="324"/>
      <c r="OBY357" s="62"/>
      <c r="OBZ357" s="62"/>
      <c r="OCA357" s="62"/>
      <c r="OCB357" s="62"/>
      <c r="OCC357" s="62"/>
      <c r="OCD357" s="62"/>
      <c r="OCE357" s="62"/>
      <c r="OCF357" s="62"/>
      <c r="OCG357" s="62"/>
      <c r="OCH357" s="62"/>
      <c r="OCI357" s="325"/>
      <c r="OCJ357" s="325"/>
      <c r="OCK357" s="325"/>
      <c r="OCL357" s="325"/>
      <c r="OCM357" s="62"/>
      <c r="OCN357" s="325"/>
      <c r="OCO357" s="325"/>
      <c r="OCP357" s="325"/>
      <c r="OCQ357" s="325"/>
      <c r="OCR357" s="62"/>
      <c r="OCS357" s="325"/>
      <c r="OCT357" s="325"/>
      <c r="OCU357" s="325"/>
      <c r="OCV357" s="325"/>
      <c r="OCW357" s="325"/>
      <c r="OCX357" s="325"/>
      <c r="OCY357" s="325"/>
      <c r="OCZ357" s="325"/>
      <c r="ODA357" s="325"/>
      <c r="ODB357" s="325"/>
      <c r="ODC357" s="325"/>
      <c r="ODD357" s="325"/>
      <c r="ODE357" s="325"/>
      <c r="ODF357" s="325"/>
      <c r="ODG357" s="325"/>
      <c r="ODH357" s="325"/>
      <c r="ODI357" s="325"/>
      <c r="ODJ357" s="324"/>
      <c r="ODK357" s="62"/>
      <c r="ODL357" s="62"/>
      <c r="ODM357" s="62"/>
      <c r="ODN357" s="62"/>
      <c r="ODO357" s="62"/>
      <c r="ODP357" s="62"/>
      <c r="ODQ357" s="62"/>
      <c r="ODR357" s="62"/>
      <c r="ODS357" s="62"/>
      <c r="ODT357" s="62"/>
      <c r="ODU357" s="325"/>
      <c r="ODV357" s="325"/>
      <c r="ODW357" s="325"/>
      <c r="ODX357" s="325"/>
      <c r="ODY357" s="62"/>
      <c r="ODZ357" s="325"/>
      <c r="OEA357" s="325"/>
      <c r="OEB357" s="325"/>
      <c r="OEC357" s="325"/>
      <c r="OED357" s="62"/>
      <c r="OEE357" s="325"/>
      <c r="OEF357" s="325"/>
      <c r="OEG357" s="325"/>
      <c r="OEH357" s="325"/>
      <c r="OEI357" s="325"/>
      <c r="OEJ357" s="325"/>
      <c r="OEK357" s="325"/>
      <c r="OEL357" s="325"/>
      <c r="OEM357" s="325"/>
      <c r="OEN357" s="325"/>
      <c r="OEO357" s="325"/>
      <c r="OEP357" s="325"/>
      <c r="OEQ357" s="325"/>
      <c r="OER357" s="325"/>
      <c r="OES357" s="325"/>
      <c r="OET357" s="325"/>
      <c r="OEU357" s="325"/>
      <c r="OEV357" s="324"/>
      <c r="OEW357" s="62"/>
      <c r="OEX357" s="62"/>
      <c r="OEY357" s="62"/>
      <c r="OEZ357" s="62"/>
      <c r="OFA357" s="62"/>
      <c r="OFB357" s="62"/>
      <c r="OFC357" s="62"/>
      <c r="OFD357" s="62"/>
      <c r="OFE357" s="62"/>
      <c r="OFF357" s="62"/>
      <c r="OFG357" s="325"/>
      <c r="OFH357" s="325"/>
      <c r="OFI357" s="325"/>
      <c r="OFJ357" s="325"/>
      <c r="OFK357" s="62"/>
      <c r="OFL357" s="325"/>
      <c r="OFM357" s="325"/>
      <c r="OFN357" s="325"/>
      <c r="OFO357" s="325"/>
      <c r="OFP357" s="62"/>
      <c r="OFQ357" s="325"/>
      <c r="OFR357" s="325"/>
      <c r="OFS357" s="325"/>
      <c r="OFT357" s="325"/>
      <c r="OFU357" s="325"/>
      <c r="OFV357" s="325"/>
      <c r="OFW357" s="325"/>
      <c r="OFX357" s="325"/>
      <c r="OFY357" s="325"/>
      <c r="OFZ357" s="325"/>
      <c r="OGA357" s="325"/>
      <c r="OGB357" s="325"/>
      <c r="OGC357" s="325"/>
      <c r="OGD357" s="325"/>
      <c r="OGE357" s="325"/>
      <c r="OGF357" s="325"/>
      <c r="OGG357" s="325"/>
      <c r="OGH357" s="324"/>
      <c r="OGI357" s="62"/>
      <c r="OGJ357" s="62"/>
      <c r="OGK357" s="62"/>
      <c r="OGL357" s="62"/>
      <c r="OGM357" s="62"/>
      <c r="OGN357" s="62"/>
      <c r="OGO357" s="62"/>
      <c r="OGP357" s="62"/>
      <c r="OGQ357" s="62"/>
      <c r="OGR357" s="62"/>
      <c r="OGS357" s="325"/>
      <c r="OGT357" s="325"/>
      <c r="OGU357" s="325"/>
      <c r="OGV357" s="325"/>
      <c r="OGW357" s="62"/>
      <c r="OGX357" s="325"/>
      <c r="OGY357" s="325"/>
      <c r="OGZ357" s="325"/>
      <c r="OHA357" s="325"/>
      <c r="OHB357" s="62"/>
      <c r="OHC357" s="325"/>
      <c r="OHD357" s="325"/>
      <c r="OHE357" s="325"/>
      <c r="OHF357" s="325"/>
      <c r="OHG357" s="325"/>
      <c r="OHH357" s="325"/>
      <c r="OHI357" s="325"/>
      <c r="OHJ357" s="325"/>
      <c r="OHK357" s="325"/>
      <c r="OHL357" s="325"/>
      <c r="OHM357" s="325"/>
      <c r="OHN357" s="325"/>
      <c r="OHO357" s="325"/>
      <c r="OHP357" s="325"/>
      <c r="OHQ357" s="325"/>
      <c r="OHR357" s="325"/>
      <c r="OHS357" s="325"/>
      <c r="OHT357" s="324"/>
      <c r="OHU357" s="62"/>
      <c r="OHV357" s="62"/>
      <c r="OHW357" s="62"/>
      <c r="OHX357" s="62"/>
      <c r="OHY357" s="62"/>
      <c r="OHZ357" s="62"/>
      <c r="OIA357" s="62"/>
      <c r="OIB357" s="62"/>
      <c r="OIC357" s="62"/>
      <c r="OID357" s="62"/>
      <c r="OIE357" s="325"/>
      <c r="OIF357" s="325"/>
      <c r="OIG357" s="325"/>
      <c r="OIH357" s="325"/>
      <c r="OII357" s="62"/>
      <c r="OIJ357" s="325"/>
      <c r="OIK357" s="325"/>
      <c r="OIL357" s="325"/>
      <c r="OIM357" s="325"/>
      <c r="OIN357" s="62"/>
      <c r="OIO357" s="325"/>
      <c r="OIP357" s="325"/>
      <c r="OIQ357" s="325"/>
      <c r="OIR357" s="325"/>
      <c r="OIS357" s="325"/>
      <c r="OIT357" s="325"/>
      <c r="OIU357" s="325"/>
      <c r="OIV357" s="325"/>
      <c r="OIW357" s="325"/>
      <c r="OIX357" s="325"/>
      <c r="OIY357" s="325"/>
      <c r="OIZ357" s="325"/>
      <c r="OJA357" s="325"/>
      <c r="OJB357" s="325"/>
      <c r="OJC357" s="325"/>
      <c r="OJD357" s="325"/>
      <c r="OJE357" s="325"/>
      <c r="OJF357" s="324"/>
      <c r="OJG357" s="62"/>
      <c r="OJH357" s="62"/>
      <c r="OJI357" s="62"/>
      <c r="OJJ357" s="62"/>
      <c r="OJK357" s="62"/>
      <c r="OJL357" s="62"/>
      <c r="OJM357" s="62"/>
      <c r="OJN357" s="62"/>
      <c r="OJO357" s="62"/>
      <c r="OJP357" s="62"/>
      <c r="OJQ357" s="325"/>
      <c r="OJR357" s="325"/>
      <c r="OJS357" s="325"/>
      <c r="OJT357" s="325"/>
      <c r="OJU357" s="62"/>
      <c r="OJV357" s="325"/>
      <c r="OJW357" s="325"/>
      <c r="OJX357" s="325"/>
      <c r="OJY357" s="325"/>
      <c r="OJZ357" s="62"/>
      <c r="OKA357" s="325"/>
      <c r="OKB357" s="325"/>
      <c r="OKC357" s="325"/>
      <c r="OKD357" s="325"/>
      <c r="OKE357" s="325"/>
      <c r="OKF357" s="325"/>
      <c r="OKG357" s="325"/>
      <c r="OKH357" s="325"/>
      <c r="OKI357" s="325"/>
      <c r="OKJ357" s="325"/>
      <c r="OKK357" s="325"/>
      <c r="OKL357" s="325"/>
      <c r="OKM357" s="325"/>
      <c r="OKN357" s="325"/>
      <c r="OKO357" s="325"/>
      <c r="OKP357" s="325"/>
      <c r="OKQ357" s="325"/>
      <c r="OKR357" s="324"/>
      <c r="OKS357" s="62"/>
      <c r="OKT357" s="62"/>
      <c r="OKU357" s="62"/>
      <c r="OKV357" s="62"/>
      <c r="OKW357" s="62"/>
      <c r="OKX357" s="62"/>
      <c r="OKY357" s="62"/>
      <c r="OKZ357" s="62"/>
      <c r="OLA357" s="62"/>
      <c r="OLB357" s="62"/>
      <c r="OLC357" s="325"/>
      <c r="OLD357" s="325"/>
      <c r="OLE357" s="325"/>
      <c r="OLF357" s="325"/>
      <c r="OLG357" s="62"/>
      <c r="OLH357" s="325"/>
      <c r="OLI357" s="325"/>
      <c r="OLJ357" s="325"/>
      <c r="OLK357" s="325"/>
      <c r="OLL357" s="62"/>
      <c r="OLM357" s="325"/>
      <c r="OLN357" s="325"/>
      <c r="OLO357" s="325"/>
      <c r="OLP357" s="325"/>
      <c r="OLQ357" s="325"/>
      <c r="OLR357" s="325"/>
      <c r="OLS357" s="325"/>
      <c r="OLT357" s="325"/>
      <c r="OLU357" s="325"/>
      <c r="OLV357" s="325"/>
      <c r="OLW357" s="325"/>
      <c r="OLX357" s="325"/>
      <c r="OLY357" s="325"/>
      <c r="OLZ357" s="325"/>
      <c r="OMA357" s="325"/>
      <c r="OMB357" s="325"/>
      <c r="OMC357" s="325"/>
      <c r="OMD357" s="324"/>
      <c r="OME357" s="62"/>
      <c r="OMF357" s="62"/>
      <c r="OMG357" s="62"/>
      <c r="OMH357" s="62"/>
      <c r="OMI357" s="62"/>
      <c r="OMJ357" s="62"/>
      <c r="OMK357" s="62"/>
      <c r="OML357" s="62"/>
      <c r="OMM357" s="62"/>
      <c r="OMN357" s="62"/>
      <c r="OMO357" s="325"/>
      <c r="OMP357" s="325"/>
      <c r="OMQ357" s="325"/>
      <c r="OMR357" s="325"/>
      <c r="OMS357" s="62"/>
      <c r="OMT357" s="325"/>
      <c r="OMU357" s="325"/>
      <c r="OMV357" s="325"/>
      <c r="OMW357" s="325"/>
      <c r="OMX357" s="62"/>
      <c r="OMY357" s="325"/>
      <c r="OMZ357" s="325"/>
      <c r="ONA357" s="325"/>
      <c r="ONB357" s="325"/>
      <c r="ONC357" s="325"/>
      <c r="OND357" s="325"/>
      <c r="ONE357" s="325"/>
      <c r="ONF357" s="325"/>
      <c r="ONG357" s="325"/>
      <c r="ONH357" s="325"/>
      <c r="ONI357" s="325"/>
      <c r="ONJ357" s="325"/>
      <c r="ONK357" s="325"/>
      <c r="ONL357" s="325"/>
      <c r="ONM357" s="325"/>
      <c r="ONN357" s="325"/>
      <c r="ONO357" s="325"/>
      <c r="ONP357" s="324"/>
      <c r="ONQ357" s="62"/>
      <c r="ONR357" s="62"/>
      <c r="ONS357" s="62"/>
      <c r="ONT357" s="62"/>
      <c r="ONU357" s="62"/>
      <c r="ONV357" s="62"/>
      <c r="ONW357" s="62"/>
      <c r="ONX357" s="62"/>
      <c r="ONY357" s="62"/>
      <c r="ONZ357" s="62"/>
      <c r="OOA357" s="325"/>
      <c r="OOB357" s="325"/>
      <c r="OOC357" s="325"/>
      <c r="OOD357" s="325"/>
      <c r="OOE357" s="62"/>
      <c r="OOF357" s="325"/>
      <c r="OOG357" s="325"/>
      <c r="OOH357" s="325"/>
      <c r="OOI357" s="325"/>
      <c r="OOJ357" s="62"/>
      <c r="OOK357" s="325"/>
      <c r="OOL357" s="325"/>
      <c r="OOM357" s="325"/>
      <c r="OON357" s="325"/>
      <c r="OOO357" s="325"/>
      <c r="OOP357" s="325"/>
      <c r="OOQ357" s="325"/>
      <c r="OOR357" s="325"/>
      <c r="OOS357" s="325"/>
      <c r="OOT357" s="325"/>
      <c r="OOU357" s="325"/>
      <c r="OOV357" s="325"/>
      <c r="OOW357" s="325"/>
      <c r="OOX357" s="325"/>
      <c r="OOY357" s="325"/>
      <c r="OOZ357" s="325"/>
      <c r="OPA357" s="325"/>
      <c r="OPB357" s="324"/>
      <c r="OPC357" s="62"/>
      <c r="OPD357" s="62"/>
      <c r="OPE357" s="62"/>
      <c r="OPF357" s="62"/>
      <c r="OPG357" s="62"/>
      <c r="OPH357" s="62"/>
      <c r="OPI357" s="62"/>
      <c r="OPJ357" s="62"/>
      <c r="OPK357" s="62"/>
      <c r="OPL357" s="62"/>
      <c r="OPM357" s="325"/>
      <c r="OPN357" s="325"/>
      <c r="OPO357" s="325"/>
      <c r="OPP357" s="325"/>
      <c r="OPQ357" s="62"/>
      <c r="OPR357" s="325"/>
      <c r="OPS357" s="325"/>
      <c r="OPT357" s="325"/>
      <c r="OPU357" s="325"/>
      <c r="OPV357" s="62"/>
      <c r="OPW357" s="325"/>
      <c r="OPX357" s="325"/>
      <c r="OPY357" s="325"/>
      <c r="OPZ357" s="325"/>
      <c r="OQA357" s="325"/>
      <c r="OQB357" s="325"/>
      <c r="OQC357" s="325"/>
      <c r="OQD357" s="325"/>
      <c r="OQE357" s="325"/>
      <c r="OQF357" s="325"/>
      <c r="OQG357" s="325"/>
      <c r="OQH357" s="325"/>
      <c r="OQI357" s="325"/>
      <c r="OQJ357" s="325"/>
      <c r="OQK357" s="325"/>
      <c r="OQL357" s="325"/>
      <c r="OQM357" s="325"/>
      <c r="OQN357" s="324"/>
      <c r="OQO357" s="62"/>
      <c r="OQP357" s="62"/>
      <c r="OQQ357" s="62"/>
      <c r="OQR357" s="62"/>
      <c r="OQS357" s="62"/>
      <c r="OQT357" s="62"/>
      <c r="OQU357" s="62"/>
      <c r="OQV357" s="62"/>
      <c r="OQW357" s="62"/>
      <c r="OQX357" s="62"/>
      <c r="OQY357" s="325"/>
      <c r="OQZ357" s="325"/>
      <c r="ORA357" s="325"/>
      <c r="ORB357" s="325"/>
      <c r="ORC357" s="62"/>
      <c r="ORD357" s="325"/>
      <c r="ORE357" s="325"/>
      <c r="ORF357" s="325"/>
      <c r="ORG357" s="325"/>
      <c r="ORH357" s="62"/>
      <c r="ORI357" s="325"/>
      <c r="ORJ357" s="325"/>
      <c r="ORK357" s="325"/>
      <c r="ORL357" s="325"/>
      <c r="ORM357" s="325"/>
      <c r="ORN357" s="325"/>
      <c r="ORO357" s="325"/>
      <c r="ORP357" s="325"/>
      <c r="ORQ357" s="325"/>
      <c r="ORR357" s="325"/>
      <c r="ORS357" s="325"/>
      <c r="ORT357" s="325"/>
      <c r="ORU357" s="325"/>
      <c r="ORV357" s="325"/>
      <c r="ORW357" s="325"/>
      <c r="ORX357" s="325"/>
      <c r="ORY357" s="325"/>
      <c r="ORZ357" s="324"/>
      <c r="OSA357" s="62"/>
      <c r="OSB357" s="62"/>
      <c r="OSC357" s="62"/>
      <c r="OSD357" s="62"/>
      <c r="OSE357" s="62"/>
      <c r="OSF357" s="62"/>
      <c r="OSG357" s="62"/>
      <c r="OSH357" s="62"/>
      <c r="OSI357" s="62"/>
      <c r="OSJ357" s="62"/>
      <c r="OSK357" s="325"/>
      <c r="OSL357" s="325"/>
      <c r="OSM357" s="325"/>
      <c r="OSN357" s="325"/>
      <c r="OSO357" s="62"/>
      <c r="OSP357" s="325"/>
      <c r="OSQ357" s="325"/>
      <c r="OSR357" s="325"/>
      <c r="OSS357" s="325"/>
      <c r="OST357" s="62"/>
      <c r="OSU357" s="325"/>
      <c r="OSV357" s="325"/>
      <c r="OSW357" s="325"/>
      <c r="OSX357" s="325"/>
      <c r="OSY357" s="325"/>
      <c r="OSZ357" s="325"/>
      <c r="OTA357" s="325"/>
      <c r="OTB357" s="325"/>
      <c r="OTC357" s="325"/>
      <c r="OTD357" s="325"/>
      <c r="OTE357" s="325"/>
      <c r="OTF357" s="325"/>
      <c r="OTG357" s="325"/>
      <c r="OTH357" s="325"/>
      <c r="OTI357" s="325"/>
      <c r="OTJ357" s="325"/>
      <c r="OTK357" s="325"/>
      <c r="OTL357" s="324"/>
      <c r="OTM357" s="62"/>
      <c r="OTN357" s="62"/>
      <c r="OTO357" s="62"/>
      <c r="OTP357" s="62"/>
      <c r="OTQ357" s="62"/>
      <c r="OTR357" s="62"/>
      <c r="OTS357" s="62"/>
      <c r="OTT357" s="62"/>
      <c r="OTU357" s="62"/>
      <c r="OTV357" s="62"/>
      <c r="OTW357" s="325"/>
      <c r="OTX357" s="325"/>
      <c r="OTY357" s="325"/>
      <c r="OTZ357" s="325"/>
      <c r="OUA357" s="62"/>
      <c r="OUB357" s="325"/>
      <c r="OUC357" s="325"/>
      <c r="OUD357" s="325"/>
      <c r="OUE357" s="325"/>
      <c r="OUF357" s="62"/>
      <c r="OUG357" s="325"/>
      <c r="OUH357" s="325"/>
      <c r="OUI357" s="325"/>
      <c r="OUJ357" s="325"/>
      <c r="OUK357" s="325"/>
      <c r="OUL357" s="325"/>
      <c r="OUM357" s="325"/>
      <c r="OUN357" s="325"/>
      <c r="OUO357" s="325"/>
      <c r="OUP357" s="325"/>
      <c r="OUQ357" s="325"/>
      <c r="OUR357" s="325"/>
      <c r="OUS357" s="325"/>
      <c r="OUT357" s="325"/>
      <c r="OUU357" s="325"/>
      <c r="OUV357" s="325"/>
      <c r="OUW357" s="325"/>
      <c r="OUX357" s="324"/>
      <c r="OUY357" s="62"/>
      <c r="OUZ357" s="62"/>
      <c r="OVA357" s="62"/>
      <c r="OVB357" s="62"/>
      <c r="OVC357" s="62"/>
      <c r="OVD357" s="62"/>
      <c r="OVE357" s="62"/>
      <c r="OVF357" s="62"/>
      <c r="OVG357" s="62"/>
      <c r="OVH357" s="62"/>
      <c r="OVI357" s="325"/>
      <c r="OVJ357" s="325"/>
      <c r="OVK357" s="325"/>
      <c r="OVL357" s="325"/>
      <c r="OVM357" s="62"/>
      <c r="OVN357" s="325"/>
      <c r="OVO357" s="325"/>
      <c r="OVP357" s="325"/>
      <c r="OVQ357" s="325"/>
      <c r="OVR357" s="62"/>
      <c r="OVS357" s="325"/>
      <c r="OVT357" s="325"/>
      <c r="OVU357" s="325"/>
      <c r="OVV357" s="325"/>
      <c r="OVW357" s="325"/>
      <c r="OVX357" s="325"/>
      <c r="OVY357" s="325"/>
      <c r="OVZ357" s="325"/>
      <c r="OWA357" s="325"/>
      <c r="OWB357" s="325"/>
      <c r="OWC357" s="325"/>
      <c r="OWD357" s="325"/>
      <c r="OWE357" s="325"/>
      <c r="OWF357" s="325"/>
      <c r="OWG357" s="325"/>
      <c r="OWH357" s="325"/>
      <c r="OWI357" s="325"/>
      <c r="OWJ357" s="324"/>
      <c r="OWK357" s="62"/>
      <c r="OWL357" s="62"/>
      <c r="OWM357" s="62"/>
      <c r="OWN357" s="62"/>
      <c r="OWO357" s="62"/>
      <c r="OWP357" s="62"/>
      <c r="OWQ357" s="62"/>
      <c r="OWR357" s="62"/>
      <c r="OWS357" s="62"/>
      <c r="OWT357" s="62"/>
      <c r="OWU357" s="325"/>
      <c r="OWV357" s="325"/>
      <c r="OWW357" s="325"/>
      <c r="OWX357" s="325"/>
      <c r="OWY357" s="62"/>
      <c r="OWZ357" s="325"/>
      <c r="OXA357" s="325"/>
      <c r="OXB357" s="325"/>
      <c r="OXC357" s="325"/>
      <c r="OXD357" s="62"/>
      <c r="OXE357" s="325"/>
      <c r="OXF357" s="325"/>
      <c r="OXG357" s="325"/>
      <c r="OXH357" s="325"/>
      <c r="OXI357" s="325"/>
      <c r="OXJ357" s="325"/>
      <c r="OXK357" s="325"/>
      <c r="OXL357" s="325"/>
      <c r="OXM357" s="325"/>
      <c r="OXN357" s="325"/>
      <c r="OXO357" s="325"/>
      <c r="OXP357" s="325"/>
      <c r="OXQ357" s="325"/>
      <c r="OXR357" s="325"/>
      <c r="OXS357" s="325"/>
      <c r="OXT357" s="325"/>
      <c r="OXU357" s="325"/>
      <c r="OXV357" s="324"/>
      <c r="OXW357" s="62"/>
      <c r="OXX357" s="62"/>
      <c r="OXY357" s="62"/>
      <c r="OXZ357" s="62"/>
      <c r="OYA357" s="62"/>
      <c r="OYB357" s="62"/>
      <c r="OYC357" s="62"/>
      <c r="OYD357" s="62"/>
      <c r="OYE357" s="62"/>
      <c r="OYF357" s="62"/>
      <c r="OYG357" s="325"/>
      <c r="OYH357" s="325"/>
      <c r="OYI357" s="325"/>
      <c r="OYJ357" s="325"/>
      <c r="OYK357" s="62"/>
      <c r="OYL357" s="325"/>
      <c r="OYM357" s="325"/>
      <c r="OYN357" s="325"/>
      <c r="OYO357" s="325"/>
      <c r="OYP357" s="62"/>
      <c r="OYQ357" s="325"/>
      <c r="OYR357" s="325"/>
      <c r="OYS357" s="325"/>
      <c r="OYT357" s="325"/>
      <c r="OYU357" s="325"/>
      <c r="OYV357" s="325"/>
      <c r="OYW357" s="325"/>
      <c r="OYX357" s="325"/>
      <c r="OYY357" s="325"/>
      <c r="OYZ357" s="325"/>
      <c r="OZA357" s="325"/>
      <c r="OZB357" s="325"/>
      <c r="OZC357" s="325"/>
      <c r="OZD357" s="325"/>
      <c r="OZE357" s="325"/>
      <c r="OZF357" s="325"/>
      <c r="OZG357" s="325"/>
      <c r="OZH357" s="324"/>
      <c r="OZI357" s="62"/>
      <c r="OZJ357" s="62"/>
      <c r="OZK357" s="62"/>
      <c r="OZL357" s="62"/>
      <c r="OZM357" s="62"/>
      <c r="OZN357" s="62"/>
      <c r="OZO357" s="62"/>
      <c r="OZP357" s="62"/>
      <c r="OZQ357" s="62"/>
      <c r="OZR357" s="62"/>
      <c r="OZS357" s="325"/>
      <c r="OZT357" s="325"/>
      <c r="OZU357" s="325"/>
      <c r="OZV357" s="325"/>
      <c r="OZW357" s="62"/>
      <c r="OZX357" s="325"/>
      <c r="OZY357" s="325"/>
      <c r="OZZ357" s="325"/>
      <c r="PAA357" s="325"/>
      <c r="PAB357" s="62"/>
      <c r="PAC357" s="325"/>
      <c r="PAD357" s="325"/>
      <c r="PAE357" s="325"/>
      <c r="PAF357" s="325"/>
      <c r="PAG357" s="325"/>
      <c r="PAH357" s="325"/>
      <c r="PAI357" s="325"/>
      <c r="PAJ357" s="325"/>
      <c r="PAK357" s="325"/>
      <c r="PAL357" s="325"/>
      <c r="PAM357" s="325"/>
      <c r="PAN357" s="325"/>
      <c r="PAO357" s="325"/>
      <c r="PAP357" s="325"/>
      <c r="PAQ357" s="325"/>
      <c r="PAR357" s="325"/>
      <c r="PAS357" s="325"/>
      <c r="PAT357" s="324"/>
      <c r="PAU357" s="62"/>
      <c r="PAV357" s="62"/>
      <c r="PAW357" s="62"/>
      <c r="PAX357" s="62"/>
      <c r="PAY357" s="62"/>
      <c r="PAZ357" s="62"/>
      <c r="PBA357" s="62"/>
      <c r="PBB357" s="62"/>
      <c r="PBC357" s="62"/>
      <c r="PBD357" s="62"/>
      <c r="PBE357" s="325"/>
      <c r="PBF357" s="325"/>
      <c r="PBG357" s="325"/>
      <c r="PBH357" s="325"/>
      <c r="PBI357" s="62"/>
      <c r="PBJ357" s="325"/>
      <c r="PBK357" s="325"/>
      <c r="PBL357" s="325"/>
      <c r="PBM357" s="325"/>
      <c r="PBN357" s="62"/>
      <c r="PBO357" s="325"/>
      <c r="PBP357" s="325"/>
      <c r="PBQ357" s="325"/>
      <c r="PBR357" s="325"/>
      <c r="PBS357" s="325"/>
      <c r="PBT357" s="325"/>
      <c r="PBU357" s="325"/>
      <c r="PBV357" s="325"/>
      <c r="PBW357" s="325"/>
      <c r="PBX357" s="325"/>
      <c r="PBY357" s="325"/>
      <c r="PBZ357" s="325"/>
      <c r="PCA357" s="325"/>
      <c r="PCB357" s="325"/>
      <c r="PCC357" s="325"/>
      <c r="PCD357" s="325"/>
      <c r="PCE357" s="325"/>
      <c r="PCF357" s="324"/>
      <c r="PCG357" s="62"/>
      <c r="PCH357" s="62"/>
      <c r="PCI357" s="62"/>
      <c r="PCJ357" s="62"/>
      <c r="PCK357" s="62"/>
      <c r="PCL357" s="62"/>
      <c r="PCM357" s="62"/>
      <c r="PCN357" s="62"/>
      <c r="PCO357" s="62"/>
      <c r="PCP357" s="62"/>
      <c r="PCQ357" s="325"/>
      <c r="PCR357" s="325"/>
      <c r="PCS357" s="325"/>
      <c r="PCT357" s="325"/>
      <c r="PCU357" s="62"/>
      <c r="PCV357" s="325"/>
      <c r="PCW357" s="325"/>
      <c r="PCX357" s="325"/>
      <c r="PCY357" s="325"/>
      <c r="PCZ357" s="62"/>
      <c r="PDA357" s="325"/>
      <c r="PDB357" s="325"/>
      <c r="PDC357" s="325"/>
      <c r="PDD357" s="325"/>
      <c r="PDE357" s="325"/>
      <c r="PDF357" s="325"/>
      <c r="PDG357" s="325"/>
      <c r="PDH357" s="325"/>
      <c r="PDI357" s="325"/>
      <c r="PDJ357" s="325"/>
      <c r="PDK357" s="325"/>
      <c r="PDL357" s="325"/>
      <c r="PDM357" s="325"/>
      <c r="PDN357" s="325"/>
      <c r="PDO357" s="325"/>
      <c r="PDP357" s="325"/>
      <c r="PDQ357" s="325"/>
      <c r="PDR357" s="324"/>
      <c r="PDS357" s="62"/>
      <c r="PDT357" s="62"/>
      <c r="PDU357" s="62"/>
      <c r="PDV357" s="62"/>
      <c r="PDW357" s="62"/>
      <c r="PDX357" s="62"/>
      <c r="PDY357" s="62"/>
      <c r="PDZ357" s="62"/>
      <c r="PEA357" s="62"/>
      <c r="PEB357" s="62"/>
      <c r="PEC357" s="325"/>
      <c r="PED357" s="325"/>
      <c r="PEE357" s="325"/>
      <c r="PEF357" s="325"/>
      <c r="PEG357" s="62"/>
      <c r="PEH357" s="325"/>
      <c r="PEI357" s="325"/>
      <c r="PEJ357" s="325"/>
      <c r="PEK357" s="325"/>
      <c r="PEL357" s="62"/>
      <c r="PEM357" s="325"/>
      <c r="PEN357" s="325"/>
      <c r="PEO357" s="325"/>
      <c r="PEP357" s="325"/>
      <c r="PEQ357" s="325"/>
      <c r="PER357" s="325"/>
      <c r="PES357" s="325"/>
      <c r="PET357" s="325"/>
      <c r="PEU357" s="325"/>
      <c r="PEV357" s="325"/>
      <c r="PEW357" s="325"/>
      <c r="PEX357" s="325"/>
      <c r="PEY357" s="325"/>
      <c r="PEZ357" s="325"/>
      <c r="PFA357" s="325"/>
      <c r="PFB357" s="325"/>
      <c r="PFC357" s="325"/>
      <c r="PFD357" s="324"/>
      <c r="PFE357" s="62"/>
      <c r="PFF357" s="62"/>
      <c r="PFG357" s="62"/>
      <c r="PFH357" s="62"/>
      <c r="PFI357" s="62"/>
      <c r="PFJ357" s="62"/>
      <c r="PFK357" s="62"/>
      <c r="PFL357" s="62"/>
      <c r="PFM357" s="62"/>
      <c r="PFN357" s="62"/>
      <c r="PFO357" s="325"/>
      <c r="PFP357" s="325"/>
      <c r="PFQ357" s="325"/>
      <c r="PFR357" s="325"/>
      <c r="PFS357" s="62"/>
      <c r="PFT357" s="325"/>
      <c r="PFU357" s="325"/>
      <c r="PFV357" s="325"/>
      <c r="PFW357" s="325"/>
      <c r="PFX357" s="62"/>
      <c r="PFY357" s="325"/>
      <c r="PFZ357" s="325"/>
      <c r="PGA357" s="325"/>
      <c r="PGB357" s="325"/>
      <c r="PGC357" s="325"/>
      <c r="PGD357" s="325"/>
      <c r="PGE357" s="325"/>
      <c r="PGF357" s="325"/>
      <c r="PGG357" s="325"/>
      <c r="PGH357" s="325"/>
      <c r="PGI357" s="325"/>
      <c r="PGJ357" s="325"/>
      <c r="PGK357" s="325"/>
      <c r="PGL357" s="325"/>
      <c r="PGM357" s="325"/>
      <c r="PGN357" s="325"/>
      <c r="PGO357" s="325"/>
      <c r="PGP357" s="324"/>
      <c r="PGQ357" s="62"/>
      <c r="PGR357" s="62"/>
      <c r="PGS357" s="62"/>
      <c r="PGT357" s="62"/>
      <c r="PGU357" s="62"/>
      <c r="PGV357" s="62"/>
      <c r="PGW357" s="62"/>
      <c r="PGX357" s="62"/>
      <c r="PGY357" s="62"/>
      <c r="PGZ357" s="62"/>
      <c r="PHA357" s="325"/>
      <c r="PHB357" s="325"/>
      <c r="PHC357" s="325"/>
      <c r="PHD357" s="325"/>
      <c r="PHE357" s="62"/>
      <c r="PHF357" s="325"/>
      <c r="PHG357" s="325"/>
      <c r="PHH357" s="325"/>
      <c r="PHI357" s="325"/>
      <c r="PHJ357" s="62"/>
      <c r="PHK357" s="325"/>
      <c r="PHL357" s="325"/>
      <c r="PHM357" s="325"/>
      <c r="PHN357" s="325"/>
      <c r="PHO357" s="325"/>
      <c r="PHP357" s="325"/>
      <c r="PHQ357" s="325"/>
      <c r="PHR357" s="325"/>
      <c r="PHS357" s="325"/>
      <c r="PHT357" s="325"/>
      <c r="PHU357" s="325"/>
      <c r="PHV357" s="325"/>
      <c r="PHW357" s="325"/>
      <c r="PHX357" s="325"/>
      <c r="PHY357" s="325"/>
      <c r="PHZ357" s="325"/>
      <c r="PIA357" s="325"/>
      <c r="PIB357" s="324"/>
      <c r="PIC357" s="62"/>
      <c r="PID357" s="62"/>
      <c r="PIE357" s="62"/>
      <c r="PIF357" s="62"/>
      <c r="PIG357" s="62"/>
      <c r="PIH357" s="62"/>
      <c r="PII357" s="62"/>
      <c r="PIJ357" s="62"/>
      <c r="PIK357" s="62"/>
      <c r="PIL357" s="62"/>
      <c r="PIM357" s="325"/>
      <c r="PIN357" s="325"/>
      <c r="PIO357" s="325"/>
      <c r="PIP357" s="325"/>
      <c r="PIQ357" s="62"/>
      <c r="PIR357" s="325"/>
      <c r="PIS357" s="325"/>
      <c r="PIT357" s="325"/>
      <c r="PIU357" s="325"/>
      <c r="PIV357" s="62"/>
      <c r="PIW357" s="325"/>
      <c r="PIX357" s="325"/>
      <c r="PIY357" s="325"/>
      <c r="PIZ357" s="325"/>
      <c r="PJA357" s="325"/>
      <c r="PJB357" s="325"/>
      <c r="PJC357" s="325"/>
      <c r="PJD357" s="325"/>
      <c r="PJE357" s="325"/>
      <c r="PJF357" s="325"/>
      <c r="PJG357" s="325"/>
      <c r="PJH357" s="325"/>
      <c r="PJI357" s="325"/>
      <c r="PJJ357" s="325"/>
      <c r="PJK357" s="325"/>
      <c r="PJL357" s="325"/>
      <c r="PJM357" s="325"/>
      <c r="PJN357" s="324"/>
      <c r="PJO357" s="62"/>
      <c r="PJP357" s="62"/>
      <c r="PJQ357" s="62"/>
      <c r="PJR357" s="62"/>
      <c r="PJS357" s="62"/>
      <c r="PJT357" s="62"/>
      <c r="PJU357" s="62"/>
      <c r="PJV357" s="62"/>
      <c r="PJW357" s="62"/>
      <c r="PJX357" s="62"/>
      <c r="PJY357" s="325"/>
      <c r="PJZ357" s="325"/>
      <c r="PKA357" s="325"/>
      <c r="PKB357" s="325"/>
      <c r="PKC357" s="62"/>
      <c r="PKD357" s="325"/>
      <c r="PKE357" s="325"/>
      <c r="PKF357" s="325"/>
      <c r="PKG357" s="325"/>
      <c r="PKH357" s="62"/>
      <c r="PKI357" s="325"/>
      <c r="PKJ357" s="325"/>
      <c r="PKK357" s="325"/>
      <c r="PKL357" s="325"/>
      <c r="PKM357" s="325"/>
      <c r="PKN357" s="325"/>
      <c r="PKO357" s="325"/>
      <c r="PKP357" s="325"/>
      <c r="PKQ357" s="325"/>
      <c r="PKR357" s="325"/>
      <c r="PKS357" s="325"/>
      <c r="PKT357" s="325"/>
      <c r="PKU357" s="325"/>
      <c r="PKV357" s="325"/>
      <c r="PKW357" s="325"/>
      <c r="PKX357" s="325"/>
      <c r="PKY357" s="325"/>
      <c r="PKZ357" s="324"/>
      <c r="PLA357" s="62"/>
      <c r="PLB357" s="62"/>
      <c r="PLC357" s="62"/>
      <c r="PLD357" s="62"/>
      <c r="PLE357" s="62"/>
      <c r="PLF357" s="62"/>
      <c r="PLG357" s="62"/>
      <c r="PLH357" s="62"/>
      <c r="PLI357" s="62"/>
      <c r="PLJ357" s="62"/>
      <c r="PLK357" s="325"/>
      <c r="PLL357" s="325"/>
      <c r="PLM357" s="325"/>
      <c r="PLN357" s="325"/>
      <c r="PLO357" s="62"/>
      <c r="PLP357" s="325"/>
      <c r="PLQ357" s="325"/>
      <c r="PLR357" s="325"/>
      <c r="PLS357" s="325"/>
      <c r="PLT357" s="62"/>
      <c r="PLU357" s="325"/>
      <c r="PLV357" s="325"/>
      <c r="PLW357" s="325"/>
      <c r="PLX357" s="325"/>
      <c r="PLY357" s="325"/>
      <c r="PLZ357" s="325"/>
      <c r="PMA357" s="325"/>
      <c r="PMB357" s="325"/>
      <c r="PMC357" s="325"/>
      <c r="PMD357" s="325"/>
      <c r="PME357" s="325"/>
      <c r="PMF357" s="325"/>
      <c r="PMG357" s="325"/>
      <c r="PMH357" s="325"/>
      <c r="PMI357" s="325"/>
      <c r="PMJ357" s="325"/>
      <c r="PMK357" s="325"/>
      <c r="PML357" s="324"/>
      <c r="PMM357" s="62"/>
      <c r="PMN357" s="62"/>
      <c r="PMO357" s="62"/>
      <c r="PMP357" s="62"/>
      <c r="PMQ357" s="62"/>
      <c r="PMR357" s="62"/>
      <c r="PMS357" s="62"/>
      <c r="PMT357" s="62"/>
      <c r="PMU357" s="62"/>
      <c r="PMV357" s="62"/>
      <c r="PMW357" s="325"/>
      <c r="PMX357" s="325"/>
      <c r="PMY357" s="325"/>
      <c r="PMZ357" s="325"/>
      <c r="PNA357" s="62"/>
      <c r="PNB357" s="325"/>
      <c r="PNC357" s="325"/>
      <c r="PND357" s="325"/>
      <c r="PNE357" s="325"/>
      <c r="PNF357" s="62"/>
      <c r="PNG357" s="325"/>
      <c r="PNH357" s="325"/>
      <c r="PNI357" s="325"/>
      <c r="PNJ357" s="325"/>
      <c r="PNK357" s="325"/>
      <c r="PNL357" s="325"/>
      <c r="PNM357" s="325"/>
      <c r="PNN357" s="325"/>
      <c r="PNO357" s="325"/>
      <c r="PNP357" s="325"/>
      <c r="PNQ357" s="325"/>
      <c r="PNR357" s="325"/>
      <c r="PNS357" s="325"/>
      <c r="PNT357" s="325"/>
      <c r="PNU357" s="325"/>
      <c r="PNV357" s="325"/>
      <c r="PNW357" s="325"/>
      <c r="PNX357" s="324"/>
      <c r="PNY357" s="62"/>
      <c r="PNZ357" s="62"/>
      <c r="POA357" s="62"/>
      <c r="POB357" s="62"/>
      <c r="POC357" s="62"/>
      <c r="POD357" s="62"/>
      <c r="POE357" s="62"/>
      <c r="POF357" s="62"/>
      <c r="POG357" s="62"/>
      <c r="POH357" s="62"/>
      <c r="POI357" s="325"/>
      <c r="POJ357" s="325"/>
      <c r="POK357" s="325"/>
      <c r="POL357" s="325"/>
      <c r="POM357" s="62"/>
      <c r="PON357" s="325"/>
      <c r="POO357" s="325"/>
      <c r="POP357" s="325"/>
      <c r="POQ357" s="325"/>
      <c r="POR357" s="62"/>
      <c r="POS357" s="325"/>
      <c r="POT357" s="325"/>
      <c r="POU357" s="325"/>
      <c r="POV357" s="325"/>
      <c r="POW357" s="325"/>
      <c r="POX357" s="325"/>
      <c r="POY357" s="325"/>
      <c r="POZ357" s="325"/>
      <c r="PPA357" s="325"/>
      <c r="PPB357" s="325"/>
      <c r="PPC357" s="325"/>
      <c r="PPD357" s="325"/>
      <c r="PPE357" s="325"/>
      <c r="PPF357" s="325"/>
      <c r="PPG357" s="325"/>
      <c r="PPH357" s="325"/>
      <c r="PPI357" s="325"/>
      <c r="PPJ357" s="324"/>
      <c r="PPK357" s="62"/>
      <c r="PPL357" s="62"/>
      <c r="PPM357" s="62"/>
      <c r="PPN357" s="62"/>
      <c r="PPO357" s="62"/>
      <c r="PPP357" s="62"/>
      <c r="PPQ357" s="62"/>
      <c r="PPR357" s="62"/>
      <c r="PPS357" s="62"/>
      <c r="PPT357" s="62"/>
      <c r="PPU357" s="325"/>
      <c r="PPV357" s="325"/>
      <c r="PPW357" s="325"/>
      <c r="PPX357" s="325"/>
      <c r="PPY357" s="62"/>
      <c r="PPZ357" s="325"/>
      <c r="PQA357" s="325"/>
      <c r="PQB357" s="325"/>
      <c r="PQC357" s="325"/>
      <c r="PQD357" s="62"/>
      <c r="PQE357" s="325"/>
      <c r="PQF357" s="325"/>
      <c r="PQG357" s="325"/>
      <c r="PQH357" s="325"/>
      <c r="PQI357" s="325"/>
      <c r="PQJ357" s="325"/>
      <c r="PQK357" s="325"/>
      <c r="PQL357" s="325"/>
      <c r="PQM357" s="325"/>
      <c r="PQN357" s="325"/>
      <c r="PQO357" s="325"/>
      <c r="PQP357" s="325"/>
      <c r="PQQ357" s="325"/>
      <c r="PQR357" s="325"/>
      <c r="PQS357" s="325"/>
      <c r="PQT357" s="325"/>
      <c r="PQU357" s="325"/>
      <c r="PQV357" s="324"/>
      <c r="PQW357" s="62"/>
      <c r="PQX357" s="62"/>
      <c r="PQY357" s="62"/>
      <c r="PQZ357" s="62"/>
      <c r="PRA357" s="62"/>
      <c r="PRB357" s="62"/>
      <c r="PRC357" s="62"/>
      <c r="PRD357" s="62"/>
      <c r="PRE357" s="62"/>
      <c r="PRF357" s="62"/>
      <c r="PRG357" s="325"/>
      <c r="PRH357" s="325"/>
      <c r="PRI357" s="325"/>
      <c r="PRJ357" s="325"/>
      <c r="PRK357" s="62"/>
      <c r="PRL357" s="325"/>
      <c r="PRM357" s="325"/>
      <c r="PRN357" s="325"/>
      <c r="PRO357" s="325"/>
      <c r="PRP357" s="62"/>
      <c r="PRQ357" s="325"/>
      <c r="PRR357" s="325"/>
      <c r="PRS357" s="325"/>
      <c r="PRT357" s="325"/>
      <c r="PRU357" s="325"/>
      <c r="PRV357" s="325"/>
      <c r="PRW357" s="325"/>
      <c r="PRX357" s="325"/>
      <c r="PRY357" s="325"/>
      <c r="PRZ357" s="325"/>
      <c r="PSA357" s="325"/>
      <c r="PSB357" s="325"/>
      <c r="PSC357" s="325"/>
      <c r="PSD357" s="325"/>
      <c r="PSE357" s="325"/>
      <c r="PSF357" s="325"/>
      <c r="PSG357" s="325"/>
      <c r="PSH357" s="324"/>
      <c r="PSI357" s="62"/>
      <c r="PSJ357" s="62"/>
      <c r="PSK357" s="62"/>
      <c r="PSL357" s="62"/>
      <c r="PSM357" s="62"/>
      <c r="PSN357" s="62"/>
      <c r="PSO357" s="62"/>
      <c r="PSP357" s="62"/>
      <c r="PSQ357" s="62"/>
      <c r="PSR357" s="62"/>
      <c r="PSS357" s="325"/>
      <c r="PST357" s="325"/>
      <c r="PSU357" s="325"/>
      <c r="PSV357" s="325"/>
      <c r="PSW357" s="62"/>
      <c r="PSX357" s="325"/>
      <c r="PSY357" s="325"/>
      <c r="PSZ357" s="325"/>
      <c r="PTA357" s="325"/>
      <c r="PTB357" s="62"/>
      <c r="PTC357" s="325"/>
      <c r="PTD357" s="325"/>
      <c r="PTE357" s="325"/>
      <c r="PTF357" s="325"/>
      <c r="PTG357" s="325"/>
      <c r="PTH357" s="325"/>
      <c r="PTI357" s="325"/>
      <c r="PTJ357" s="325"/>
      <c r="PTK357" s="325"/>
      <c r="PTL357" s="325"/>
      <c r="PTM357" s="325"/>
      <c r="PTN357" s="325"/>
      <c r="PTO357" s="325"/>
      <c r="PTP357" s="325"/>
      <c r="PTQ357" s="325"/>
      <c r="PTR357" s="325"/>
      <c r="PTS357" s="325"/>
      <c r="PTT357" s="324"/>
      <c r="PTU357" s="62"/>
      <c r="PTV357" s="62"/>
      <c r="PTW357" s="62"/>
      <c r="PTX357" s="62"/>
      <c r="PTY357" s="62"/>
      <c r="PTZ357" s="62"/>
      <c r="PUA357" s="62"/>
      <c r="PUB357" s="62"/>
      <c r="PUC357" s="62"/>
      <c r="PUD357" s="62"/>
      <c r="PUE357" s="325"/>
      <c r="PUF357" s="325"/>
      <c r="PUG357" s="325"/>
      <c r="PUH357" s="325"/>
      <c r="PUI357" s="62"/>
      <c r="PUJ357" s="325"/>
      <c r="PUK357" s="325"/>
      <c r="PUL357" s="325"/>
      <c r="PUM357" s="325"/>
      <c r="PUN357" s="62"/>
      <c r="PUO357" s="325"/>
      <c r="PUP357" s="325"/>
      <c r="PUQ357" s="325"/>
      <c r="PUR357" s="325"/>
      <c r="PUS357" s="325"/>
      <c r="PUT357" s="325"/>
      <c r="PUU357" s="325"/>
      <c r="PUV357" s="325"/>
      <c r="PUW357" s="325"/>
      <c r="PUX357" s="325"/>
      <c r="PUY357" s="325"/>
      <c r="PUZ357" s="325"/>
      <c r="PVA357" s="325"/>
      <c r="PVB357" s="325"/>
      <c r="PVC357" s="325"/>
      <c r="PVD357" s="325"/>
      <c r="PVE357" s="325"/>
      <c r="PVF357" s="324"/>
      <c r="PVG357" s="62"/>
      <c r="PVH357" s="62"/>
      <c r="PVI357" s="62"/>
      <c r="PVJ357" s="62"/>
      <c r="PVK357" s="62"/>
      <c r="PVL357" s="62"/>
      <c r="PVM357" s="62"/>
      <c r="PVN357" s="62"/>
      <c r="PVO357" s="62"/>
      <c r="PVP357" s="62"/>
      <c r="PVQ357" s="325"/>
      <c r="PVR357" s="325"/>
      <c r="PVS357" s="325"/>
      <c r="PVT357" s="325"/>
      <c r="PVU357" s="62"/>
      <c r="PVV357" s="325"/>
      <c r="PVW357" s="325"/>
      <c r="PVX357" s="325"/>
      <c r="PVY357" s="325"/>
      <c r="PVZ357" s="62"/>
      <c r="PWA357" s="325"/>
      <c r="PWB357" s="325"/>
      <c r="PWC357" s="325"/>
      <c r="PWD357" s="325"/>
      <c r="PWE357" s="325"/>
      <c r="PWF357" s="325"/>
      <c r="PWG357" s="325"/>
      <c r="PWH357" s="325"/>
      <c r="PWI357" s="325"/>
      <c r="PWJ357" s="325"/>
      <c r="PWK357" s="325"/>
      <c r="PWL357" s="325"/>
      <c r="PWM357" s="325"/>
      <c r="PWN357" s="325"/>
      <c r="PWO357" s="325"/>
      <c r="PWP357" s="325"/>
      <c r="PWQ357" s="325"/>
      <c r="PWR357" s="324"/>
      <c r="PWS357" s="62"/>
      <c r="PWT357" s="62"/>
      <c r="PWU357" s="62"/>
      <c r="PWV357" s="62"/>
      <c r="PWW357" s="62"/>
      <c r="PWX357" s="62"/>
      <c r="PWY357" s="62"/>
      <c r="PWZ357" s="62"/>
      <c r="PXA357" s="62"/>
      <c r="PXB357" s="62"/>
      <c r="PXC357" s="325"/>
      <c r="PXD357" s="325"/>
      <c r="PXE357" s="325"/>
      <c r="PXF357" s="325"/>
      <c r="PXG357" s="62"/>
      <c r="PXH357" s="325"/>
      <c r="PXI357" s="325"/>
      <c r="PXJ357" s="325"/>
      <c r="PXK357" s="325"/>
      <c r="PXL357" s="62"/>
      <c r="PXM357" s="325"/>
      <c r="PXN357" s="325"/>
      <c r="PXO357" s="325"/>
      <c r="PXP357" s="325"/>
      <c r="PXQ357" s="325"/>
      <c r="PXR357" s="325"/>
      <c r="PXS357" s="325"/>
      <c r="PXT357" s="325"/>
      <c r="PXU357" s="325"/>
      <c r="PXV357" s="325"/>
      <c r="PXW357" s="325"/>
      <c r="PXX357" s="325"/>
      <c r="PXY357" s="325"/>
      <c r="PXZ357" s="325"/>
      <c r="PYA357" s="325"/>
      <c r="PYB357" s="325"/>
      <c r="PYC357" s="325"/>
      <c r="PYD357" s="324"/>
      <c r="PYE357" s="62"/>
      <c r="PYF357" s="62"/>
      <c r="PYG357" s="62"/>
      <c r="PYH357" s="62"/>
      <c r="PYI357" s="62"/>
      <c r="PYJ357" s="62"/>
      <c r="PYK357" s="62"/>
      <c r="PYL357" s="62"/>
      <c r="PYM357" s="62"/>
      <c r="PYN357" s="62"/>
      <c r="PYO357" s="325"/>
      <c r="PYP357" s="325"/>
      <c r="PYQ357" s="325"/>
      <c r="PYR357" s="325"/>
      <c r="PYS357" s="62"/>
      <c r="PYT357" s="325"/>
      <c r="PYU357" s="325"/>
      <c r="PYV357" s="325"/>
      <c r="PYW357" s="325"/>
      <c r="PYX357" s="62"/>
      <c r="PYY357" s="325"/>
      <c r="PYZ357" s="325"/>
      <c r="PZA357" s="325"/>
      <c r="PZB357" s="325"/>
      <c r="PZC357" s="325"/>
      <c r="PZD357" s="325"/>
      <c r="PZE357" s="325"/>
      <c r="PZF357" s="325"/>
      <c r="PZG357" s="325"/>
      <c r="PZH357" s="325"/>
      <c r="PZI357" s="325"/>
      <c r="PZJ357" s="325"/>
      <c r="PZK357" s="325"/>
      <c r="PZL357" s="325"/>
      <c r="PZM357" s="325"/>
      <c r="PZN357" s="325"/>
      <c r="PZO357" s="325"/>
      <c r="PZP357" s="324"/>
      <c r="PZQ357" s="62"/>
      <c r="PZR357" s="62"/>
      <c r="PZS357" s="62"/>
      <c r="PZT357" s="62"/>
      <c r="PZU357" s="62"/>
      <c r="PZV357" s="62"/>
      <c r="PZW357" s="62"/>
      <c r="PZX357" s="62"/>
      <c r="PZY357" s="62"/>
      <c r="PZZ357" s="62"/>
      <c r="QAA357" s="325"/>
      <c r="QAB357" s="325"/>
      <c r="QAC357" s="325"/>
      <c r="QAD357" s="325"/>
      <c r="QAE357" s="62"/>
      <c r="QAF357" s="325"/>
      <c r="QAG357" s="325"/>
      <c r="QAH357" s="325"/>
      <c r="QAI357" s="325"/>
      <c r="QAJ357" s="62"/>
      <c r="QAK357" s="325"/>
      <c r="QAL357" s="325"/>
      <c r="QAM357" s="325"/>
      <c r="QAN357" s="325"/>
      <c r="QAO357" s="325"/>
      <c r="QAP357" s="325"/>
      <c r="QAQ357" s="325"/>
      <c r="QAR357" s="325"/>
      <c r="QAS357" s="325"/>
      <c r="QAT357" s="325"/>
      <c r="QAU357" s="325"/>
      <c r="QAV357" s="325"/>
      <c r="QAW357" s="325"/>
      <c r="QAX357" s="325"/>
      <c r="QAY357" s="325"/>
      <c r="QAZ357" s="325"/>
      <c r="QBA357" s="325"/>
      <c r="QBB357" s="324"/>
      <c r="QBC357" s="62"/>
      <c r="QBD357" s="62"/>
      <c r="QBE357" s="62"/>
      <c r="QBF357" s="62"/>
      <c r="QBG357" s="62"/>
      <c r="QBH357" s="62"/>
      <c r="QBI357" s="62"/>
      <c r="QBJ357" s="62"/>
      <c r="QBK357" s="62"/>
      <c r="QBL357" s="62"/>
      <c r="QBM357" s="325"/>
      <c r="QBN357" s="325"/>
      <c r="QBO357" s="325"/>
      <c r="QBP357" s="325"/>
      <c r="QBQ357" s="62"/>
      <c r="QBR357" s="325"/>
      <c r="QBS357" s="325"/>
      <c r="QBT357" s="325"/>
      <c r="QBU357" s="325"/>
      <c r="QBV357" s="62"/>
      <c r="QBW357" s="325"/>
      <c r="QBX357" s="325"/>
      <c r="QBY357" s="325"/>
      <c r="QBZ357" s="325"/>
      <c r="QCA357" s="325"/>
      <c r="QCB357" s="325"/>
      <c r="QCC357" s="325"/>
      <c r="QCD357" s="325"/>
      <c r="QCE357" s="325"/>
      <c r="QCF357" s="325"/>
      <c r="QCG357" s="325"/>
      <c r="QCH357" s="325"/>
      <c r="QCI357" s="325"/>
      <c r="QCJ357" s="325"/>
      <c r="QCK357" s="325"/>
      <c r="QCL357" s="325"/>
      <c r="QCM357" s="325"/>
      <c r="QCN357" s="324"/>
      <c r="QCO357" s="62"/>
      <c r="QCP357" s="62"/>
      <c r="QCQ357" s="62"/>
      <c r="QCR357" s="62"/>
      <c r="QCS357" s="62"/>
      <c r="QCT357" s="62"/>
      <c r="QCU357" s="62"/>
      <c r="QCV357" s="62"/>
      <c r="QCW357" s="62"/>
      <c r="QCX357" s="62"/>
      <c r="QCY357" s="325"/>
      <c r="QCZ357" s="325"/>
      <c r="QDA357" s="325"/>
      <c r="QDB357" s="325"/>
      <c r="QDC357" s="62"/>
      <c r="QDD357" s="325"/>
      <c r="QDE357" s="325"/>
      <c r="QDF357" s="325"/>
      <c r="QDG357" s="325"/>
      <c r="QDH357" s="62"/>
      <c r="QDI357" s="325"/>
      <c r="QDJ357" s="325"/>
      <c r="QDK357" s="325"/>
      <c r="QDL357" s="325"/>
      <c r="QDM357" s="325"/>
      <c r="QDN357" s="325"/>
      <c r="QDO357" s="325"/>
      <c r="QDP357" s="325"/>
      <c r="QDQ357" s="325"/>
      <c r="QDR357" s="325"/>
      <c r="QDS357" s="325"/>
      <c r="QDT357" s="325"/>
      <c r="QDU357" s="325"/>
      <c r="QDV357" s="325"/>
      <c r="QDW357" s="325"/>
      <c r="QDX357" s="325"/>
      <c r="QDY357" s="325"/>
      <c r="QDZ357" s="324"/>
      <c r="QEA357" s="62"/>
      <c r="QEB357" s="62"/>
      <c r="QEC357" s="62"/>
      <c r="QED357" s="62"/>
      <c r="QEE357" s="62"/>
      <c r="QEF357" s="62"/>
      <c r="QEG357" s="62"/>
      <c r="QEH357" s="62"/>
      <c r="QEI357" s="62"/>
      <c r="QEJ357" s="62"/>
      <c r="QEK357" s="325"/>
      <c r="QEL357" s="325"/>
      <c r="QEM357" s="325"/>
      <c r="QEN357" s="325"/>
      <c r="QEO357" s="62"/>
      <c r="QEP357" s="325"/>
      <c r="QEQ357" s="325"/>
      <c r="QER357" s="325"/>
      <c r="QES357" s="325"/>
      <c r="QET357" s="62"/>
      <c r="QEU357" s="325"/>
      <c r="QEV357" s="325"/>
      <c r="QEW357" s="325"/>
      <c r="QEX357" s="325"/>
      <c r="QEY357" s="325"/>
      <c r="QEZ357" s="325"/>
      <c r="QFA357" s="325"/>
      <c r="QFB357" s="325"/>
      <c r="QFC357" s="325"/>
      <c r="QFD357" s="325"/>
      <c r="QFE357" s="325"/>
      <c r="QFF357" s="325"/>
      <c r="QFG357" s="325"/>
      <c r="QFH357" s="325"/>
      <c r="QFI357" s="325"/>
      <c r="QFJ357" s="325"/>
      <c r="QFK357" s="325"/>
      <c r="QFL357" s="324"/>
      <c r="QFM357" s="62"/>
      <c r="QFN357" s="62"/>
      <c r="QFO357" s="62"/>
      <c r="QFP357" s="62"/>
      <c r="QFQ357" s="62"/>
      <c r="QFR357" s="62"/>
      <c r="QFS357" s="62"/>
      <c r="QFT357" s="62"/>
      <c r="QFU357" s="62"/>
      <c r="QFV357" s="62"/>
      <c r="QFW357" s="325"/>
      <c r="QFX357" s="325"/>
      <c r="QFY357" s="325"/>
      <c r="QFZ357" s="325"/>
      <c r="QGA357" s="62"/>
      <c r="QGB357" s="325"/>
      <c r="QGC357" s="325"/>
      <c r="QGD357" s="325"/>
      <c r="QGE357" s="325"/>
      <c r="QGF357" s="62"/>
      <c r="QGG357" s="325"/>
      <c r="QGH357" s="325"/>
      <c r="QGI357" s="325"/>
      <c r="QGJ357" s="325"/>
      <c r="QGK357" s="325"/>
      <c r="QGL357" s="325"/>
      <c r="QGM357" s="325"/>
      <c r="QGN357" s="325"/>
      <c r="QGO357" s="325"/>
      <c r="QGP357" s="325"/>
      <c r="QGQ357" s="325"/>
      <c r="QGR357" s="325"/>
      <c r="QGS357" s="325"/>
      <c r="QGT357" s="325"/>
      <c r="QGU357" s="325"/>
      <c r="QGV357" s="325"/>
      <c r="QGW357" s="325"/>
      <c r="QGX357" s="324"/>
      <c r="QGY357" s="62"/>
      <c r="QGZ357" s="62"/>
      <c r="QHA357" s="62"/>
      <c r="QHB357" s="62"/>
      <c r="QHC357" s="62"/>
      <c r="QHD357" s="62"/>
      <c r="QHE357" s="62"/>
      <c r="QHF357" s="62"/>
      <c r="QHG357" s="62"/>
      <c r="QHH357" s="62"/>
      <c r="QHI357" s="325"/>
      <c r="QHJ357" s="325"/>
      <c r="QHK357" s="325"/>
      <c r="QHL357" s="325"/>
      <c r="QHM357" s="62"/>
      <c r="QHN357" s="325"/>
      <c r="QHO357" s="325"/>
      <c r="QHP357" s="325"/>
      <c r="QHQ357" s="325"/>
      <c r="QHR357" s="62"/>
      <c r="QHS357" s="325"/>
      <c r="QHT357" s="325"/>
      <c r="QHU357" s="325"/>
      <c r="QHV357" s="325"/>
      <c r="QHW357" s="325"/>
      <c r="QHX357" s="325"/>
      <c r="QHY357" s="325"/>
      <c r="QHZ357" s="325"/>
      <c r="QIA357" s="325"/>
      <c r="QIB357" s="325"/>
      <c r="QIC357" s="325"/>
      <c r="QID357" s="325"/>
      <c r="QIE357" s="325"/>
      <c r="QIF357" s="325"/>
      <c r="QIG357" s="325"/>
      <c r="QIH357" s="325"/>
      <c r="QII357" s="325"/>
      <c r="QIJ357" s="324"/>
      <c r="QIK357" s="62"/>
      <c r="QIL357" s="62"/>
      <c r="QIM357" s="62"/>
      <c r="QIN357" s="62"/>
      <c r="QIO357" s="62"/>
      <c r="QIP357" s="62"/>
      <c r="QIQ357" s="62"/>
      <c r="QIR357" s="62"/>
      <c r="QIS357" s="62"/>
      <c r="QIT357" s="62"/>
      <c r="QIU357" s="325"/>
      <c r="QIV357" s="325"/>
      <c r="QIW357" s="325"/>
      <c r="QIX357" s="325"/>
      <c r="QIY357" s="62"/>
      <c r="QIZ357" s="325"/>
      <c r="QJA357" s="325"/>
      <c r="QJB357" s="325"/>
      <c r="QJC357" s="325"/>
      <c r="QJD357" s="62"/>
      <c r="QJE357" s="325"/>
      <c r="QJF357" s="325"/>
      <c r="QJG357" s="325"/>
      <c r="QJH357" s="325"/>
      <c r="QJI357" s="325"/>
      <c r="QJJ357" s="325"/>
      <c r="QJK357" s="325"/>
      <c r="QJL357" s="325"/>
      <c r="QJM357" s="325"/>
      <c r="QJN357" s="325"/>
      <c r="QJO357" s="325"/>
      <c r="QJP357" s="325"/>
      <c r="QJQ357" s="325"/>
      <c r="QJR357" s="325"/>
      <c r="QJS357" s="325"/>
      <c r="QJT357" s="325"/>
      <c r="QJU357" s="325"/>
      <c r="QJV357" s="324"/>
      <c r="QJW357" s="62"/>
      <c r="QJX357" s="62"/>
      <c r="QJY357" s="62"/>
      <c r="QJZ357" s="62"/>
      <c r="QKA357" s="62"/>
      <c r="QKB357" s="62"/>
      <c r="QKC357" s="62"/>
      <c r="QKD357" s="62"/>
      <c r="QKE357" s="62"/>
      <c r="QKF357" s="62"/>
      <c r="QKG357" s="325"/>
      <c r="QKH357" s="325"/>
      <c r="QKI357" s="325"/>
      <c r="QKJ357" s="325"/>
      <c r="QKK357" s="62"/>
      <c r="QKL357" s="325"/>
      <c r="QKM357" s="325"/>
      <c r="QKN357" s="325"/>
      <c r="QKO357" s="325"/>
      <c r="QKP357" s="62"/>
      <c r="QKQ357" s="325"/>
      <c r="QKR357" s="325"/>
      <c r="QKS357" s="325"/>
      <c r="QKT357" s="325"/>
      <c r="QKU357" s="325"/>
      <c r="QKV357" s="325"/>
      <c r="QKW357" s="325"/>
      <c r="QKX357" s="325"/>
      <c r="QKY357" s="325"/>
      <c r="QKZ357" s="325"/>
      <c r="QLA357" s="325"/>
      <c r="QLB357" s="325"/>
      <c r="QLC357" s="325"/>
      <c r="QLD357" s="325"/>
      <c r="QLE357" s="325"/>
      <c r="QLF357" s="325"/>
      <c r="QLG357" s="325"/>
      <c r="QLH357" s="324"/>
      <c r="QLI357" s="62"/>
      <c r="QLJ357" s="62"/>
      <c r="QLK357" s="62"/>
      <c r="QLL357" s="62"/>
      <c r="QLM357" s="62"/>
      <c r="QLN357" s="62"/>
      <c r="QLO357" s="62"/>
      <c r="QLP357" s="62"/>
      <c r="QLQ357" s="62"/>
      <c r="QLR357" s="62"/>
      <c r="QLS357" s="325"/>
      <c r="QLT357" s="325"/>
      <c r="QLU357" s="325"/>
      <c r="QLV357" s="325"/>
      <c r="QLW357" s="62"/>
      <c r="QLX357" s="325"/>
      <c r="QLY357" s="325"/>
      <c r="QLZ357" s="325"/>
      <c r="QMA357" s="325"/>
      <c r="QMB357" s="62"/>
      <c r="QMC357" s="325"/>
      <c r="QMD357" s="325"/>
      <c r="QME357" s="325"/>
      <c r="QMF357" s="325"/>
      <c r="QMG357" s="325"/>
      <c r="QMH357" s="325"/>
      <c r="QMI357" s="325"/>
      <c r="QMJ357" s="325"/>
      <c r="QMK357" s="325"/>
      <c r="QML357" s="325"/>
      <c r="QMM357" s="325"/>
      <c r="QMN357" s="325"/>
      <c r="QMO357" s="325"/>
      <c r="QMP357" s="325"/>
      <c r="QMQ357" s="325"/>
      <c r="QMR357" s="325"/>
      <c r="QMS357" s="325"/>
      <c r="QMT357" s="324"/>
      <c r="QMU357" s="62"/>
      <c r="QMV357" s="62"/>
      <c r="QMW357" s="62"/>
      <c r="QMX357" s="62"/>
      <c r="QMY357" s="62"/>
      <c r="QMZ357" s="62"/>
      <c r="QNA357" s="62"/>
      <c r="QNB357" s="62"/>
      <c r="QNC357" s="62"/>
      <c r="QND357" s="62"/>
      <c r="QNE357" s="325"/>
      <c r="QNF357" s="325"/>
      <c r="QNG357" s="325"/>
      <c r="QNH357" s="325"/>
      <c r="QNI357" s="62"/>
      <c r="QNJ357" s="325"/>
      <c r="QNK357" s="325"/>
      <c r="QNL357" s="325"/>
      <c r="QNM357" s="325"/>
      <c r="QNN357" s="62"/>
      <c r="QNO357" s="325"/>
      <c r="QNP357" s="325"/>
      <c r="QNQ357" s="325"/>
      <c r="QNR357" s="325"/>
      <c r="QNS357" s="325"/>
      <c r="QNT357" s="325"/>
      <c r="QNU357" s="325"/>
      <c r="QNV357" s="325"/>
      <c r="QNW357" s="325"/>
      <c r="QNX357" s="325"/>
      <c r="QNY357" s="325"/>
      <c r="QNZ357" s="325"/>
      <c r="QOA357" s="325"/>
      <c r="QOB357" s="325"/>
      <c r="QOC357" s="325"/>
      <c r="QOD357" s="325"/>
      <c r="QOE357" s="325"/>
      <c r="QOF357" s="324"/>
      <c r="QOG357" s="62"/>
      <c r="QOH357" s="62"/>
      <c r="QOI357" s="62"/>
      <c r="QOJ357" s="62"/>
      <c r="QOK357" s="62"/>
      <c r="QOL357" s="62"/>
      <c r="QOM357" s="62"/>
      <c r="QON357" s="62"/>
      <c r="QOO357" s="62"/>
      <c r="QOP357" s="62"/>
      <c r="QOQ357" s="325"/>
      <c r="QOR357" s="325"/>
      <c r="QOS357" s="325"/>
      <c r="QOT357" s="325"/>
      <c r="QOU357" s="62"/>
      <c r="QOV357" s="325"/>
      <c r="QOW357" s="325"/>
      <c r="QOX357" s="325"/>
      <c r="QOY357" s="325"/>
      <c r="QOZ357" s="62"/>
      <c r="QPA357" s="325"/>
      <c r="QPB357" s="325"/>
      <c r="QPC357" s="325"/>
      <c r="QPD357" s="325"/>
      <c r="QPE357" s="325"/>
      <c r="QPF357" s="325"/>
      <c r="QPG357" s="325"/>
      <c r="QPH357" s="325"/>
      <c r="QPI357" s="325"/>
      <c r="QPJ357" s="325"/>
      <c r="QPK357" s="325"/>
      <c r="QPL357" s="325"/>
      <c r="QPM357" s="325"/>
      <c r="QPN357" s="325"/>
      <c r="QPO357" s="325"/>
      <c r="QPP357" s="325"/>
      <c r="QPQ357" s="325"/>
      <c r="QPR357" s="324"/>
      <c r="QPS357" s="62"/>
      <c r="QPT357" s="62"/>
      <c r="QPU357" s="62"/>
      <c r="QPV357" s="62"/>
      <c r="QPW357" s="62"/>
      <c r="QPX357" s="62"/>
      <c r="QPY357" s="62"/>
      <c r="QPZ357" s="62"/>
      <c r="QQA357" s="62"/>
      <c r="QQB357" s="62"/>
      <c r="QQC357" s="325"/>
      <c r="QQD357" s="325"/>
      <c r="QQE357" s="325"/>
      <c r="QQF357" s="325"/>
      <c r="QQG357" s="62"/>
      <c r="QQH357" s="325"/>
      <c r="QQI357" s="325"/>
      <c r="QQJ357" s="325"/>
      <c r="QQK357" s="325"/>
      <c r="QQL357" s="62"/>
      <c r="QQM357" s="325"/>
      <c r="QQN357" s="325"/>
      <c r="QQO357" s="325"/>
      <c r="QQP357" s="325"/>
      <c r="QQQ357" s="325"/>
      <c r="QQR357" s="325"/>
      <c r="QQS357" s="325"/>
      <c r="QQT357" s="325"/>
      <c r="QQU357" s="325"/>
      <c r="QQV357" s="325"/>
      <c r="QQW357" s="325"/>
      <c r="QQX357" s="325"/>
      <c r="QQY357" s="325"/>
      <c r="QQZ357" s="325"/>
      <c r="QRA357" s="325"/>
      <c r="QRB357" s="325"/>
      <c r="QRC357" s="325"/>
      <c r="QRD357" s="324"/>
      <c r="QRE357" s="62"/>
      <c r="QRF357" s="62"/>
      <c r="QRG357" s="62"/>
      <c r="QRH357" s="62"/>
      <c r="QRI357" s="62"/>
      <c r="QRJ357" s="62"/>
      <c r="QRK357" s="62"/>
      <c r="QRL357" s="62"/>
      <c r="QRM357" s="62"/>
      <c r="QRN357" s="62"/>
      <c r="QRO357" s="325"/>
      <c r="QRP357" s="325"/>
      <c r="QRQ357" s="325"/>
      <c r="QRR357" s="325"/>
      <c r="QRS357" s="62"/>
      <c r="QRT357" s="325"/>
      <c r="QRU357" s="325"/>
      <c r="QRV357" s="325"/>
      <c r="QRW357" s="325"/>
      <c r="QRX357" s="62"/>
      <c r="QRY357" s="325"/>
      <c r="QRZ357" s="325"/>
      <c r="QSA357" s="325"/>
      <c r="QSB357" s="325"/>
      <c r="QSC357" s="325"/>
      <c r="QSD357" s="325"/>
      <c r="QSE357" s="325"/>
      <c r="QSF357" s="325"/>
      <c r="QSG357" s="325"/>
      <c r="QSH357" s="325"/>
      <c r="QSI357" s="325"/>
      <c r="QSJ357" s="325"/>
      <c r="QSK357" s="325"/>
      <c r="QSL357" s="325"/>
      <c r="QSM357" s="325"/>
      <c r="QSN357" s="325"/>
      <c r="QSO357" s="325"/>
      <c r="QSP357" s="324"/>
      <c r="QSQ357" s="62"/>
      <c r="QSR357" s="62"/>
      <c r="QSS357" s="62"/>
      <c r="QST357" s="62"/>
      <c r="QSU357" s="62"/>
      <c r="QSV357" s="62"/>
      <c r="QSW357" s="62"/>
      <c r="QSX357" s="62"/>
      <c r="QSY357" s="62"/>
      <c r="QSZ357" s="62"/>
      <c r="QTA357" s="325"/>
      <c r="QTB357" s="325"/>
      <c r="QTC357" s="325"/>
      <c r="QTD357" s="325"/>
      <c r="QTE357" s="62"/>
      <c r="QTF357" s="325"/>
      <c r="QTG357" s="325"/>
      <c r="QTH357" s="325"/>
      <c r="QTI357" s="325"/>
      <c r="QTJ357" s="62"/>
      <c r="QTK357" s="325"/>
      <c r="QTL357" s="325"/>
      <c r="QTM357" s="325"/>
      <c r="QTN357" s="325"/>
      <c r="QTO357" s="325"/>
      <c r="QTP357" s="325"/>
      <c r="QTQ357" s="325"/>
      <c r="QTR357" s="325"/>
      <c r="QTS357" s="325"/>
      <c r="QTT357" s="325"/>
      <c r="QTU357" s="325"/>
      <c r="QTV357" s="325"/>
      <c r="QTW357" s="325"/>
      <c r="QTX357" s="325"/>
      <c r="QTY357" s="325"/>
      <c r="QTZ357" s="325"/>
      <c r="QUA357" s="325"/>
      <c r="QUB357" s="324"/>
      <c r="QUC357" s="62"/>
      <c r="QUD357" s="62"/>
      <c r="QUE357" s="62"/>
      <c r="QUF357" s="62"/>
      <c r="QUG357" s="62"/>
      <c r="QUH357" s="62"/>
      <c r="QUI357" s="62"/>
      <c r="QUJ357" s="62"/>
      <c r="QUK357" s="62"/>
      <c r="QUL357" s="62"/>
      <c r="QUM357" s="325"/>
      <c r="QUN357" s="325"/>
      <c r="QUO357" s="325"/>
      <c r="QUP357" s="325"/>
      <c r="QUQ357" s="62"/>
      <c r="QUR357" s="325"/>
      <c r="QUS357" s="325"/>
      <c r="QUT357" s="325"/>
      <c r="QUU357" s="325"/>
      <c r="QUV357" s="62"/>
      <c r="QUW357" s="325"/>
      <c r="QUX357" s="325"/>
      <c r="QUY357" s="325"/>
      <c r="QUZ357" s="325"/>
      <c r="QVA357" s="325"/>
      <c r="QVB357" s="325"/>
      <c r="QVC357" s="325"/>
      <c r="QVD357" s="325"/>
      <c r="QVE357" s="325"/>
      <c r="QVF357" s="325"/>
      <c r="QVG357" s="325"/>
      <c r="QVH357" s="325"/>
      <c r="QVI357" s="325"/>
      <c r="QVJ357" s="325"/>
      <c r="QVK357" s="325"/>
      <c r="QVL357" s="325"/>
      <c r="QVM357" s="325"/>
      <c r="QVN357" s="324"/>
      <c r="QVO357" s="62"/>
      <c r="QVP357" s="62"/>
      <c r="QVQ357" s="62"/>
      <c r="QVR357" s="62"/>
      <c r="QVS357" s="62"/>
      <c r="QVT357" s="62"/>
      <c r="QVU357" s="62"/>
      <c r="QVV357" s="62"/>
      <c r="QVW357" s="62"/>
      <c r="QVX357" s="62"/>
      <c r="QVY357" s="325"/>
      <c r="QVZ357" s="325"/>
      <c r="QWA357" s="325"/>
      <c r="QWB357" s="325"/>
      <c r="QWC357" s="62"/>
      <c r="QWD357" s="325"/>
      <c r="QWE357" s="325"/>
      <c r="QWF357" s="325"/>
      <c r="QWG357" s="325"/>
      <c r="QWH357" s="62"/>
      <c r="QWI357" s="325"/>
      <c r="QWJ357" s="325"/>
      <c r="QWK357" s="325"/>
      <c r="QWL357" s="325"/>
      <c r="QWM357" s="325"/>
      <c r="QWN357" s="325"/>
      <c r="QWO357" s="325"/>
      <c r="QWP357" s="325"/>
      <c r="QWQ357" s="325"/>
      <c r="QWR357" s="325"/>
      <c r="QWS357" s="325"/>
      <c r="QWT357" s="325"/>
      <c r="QWU357" s="325"/>
      <c r="QWV357" s="325"/>
      <c r="QWW357" s="325"/>
      <c r="QWX357" s="325"/>
      <c r="QWY357" s="325"/>
      <c r="QWZ357" s="324"/>
      <c r="QXA357" s="62"/>
      <c r="QXB357" s="62"/>
      <c r="QXC357" s="62"/>
      <c r="QXD357" s="62"/>
      <c r="QXE357" s="62"/>
      <c r="QXF357" s="62"/>
      <c r="QXG357" s="62"/>
      <c r="QXH357" s="62"/>
      <c r="QXI357" s="62"/>
      <c r="QXJ357" s="62"/>
      <c r="QXK357" s="325"/>
      <c r="QXL357" s="325"/>
      <c r="QXM357" s="325"/>
      <c r="QXN357" s="325"/>
      <c r="QXO357" s="62"/>
      <c r="QXP357" s="325"/>
      <c r="QXQ357" s="325"/>
      <c r="QXR357" s="325"/>
      <c r="QXS357" s="325"/>
      <c r="QXT357" s="62"/>
      <c r="QXU357" s="325"/>
      <c r="QXV357" s="325"/>
      <c r="QXW357" s="325"/>
      <c r="QXX357" s="325"/>
      <c r="QXY357" s="325"/>
      <c r="QXZ357" s="325"/>
      <c r="QYA357" s="325"/>
      <c r="QYB357" s="325"/>
      <c r="QYC357" s="325"/>
      <c r="QYD357" s="325"/>
      <c r="QYE357" s="325"/>
      <c r="QYF357" s="325"/>
      <c r="QYG357" s="325"/>
      <c r="QYH357" s="325"/>
      <c r="QYI357" s="325"/>
      <c r="QYJ357" s="325"/>
      <c r="QYK357" s="325"/>
      <c r="QYL357" s="324"/>
      <c r="QYM357" s="62"/>
      <c r="QYN357" s="62"/>
      <c r="QYO357" s="62"/>
      <c r="QYP357" s="62"/>
      <c r="QYQ357" s="62"/>
      <c r="QYR357" s="62"/>
      <c r="QYS357" s="62"/>
      <c r="QYT357" s="62"/>
      <c r="QYU357" s="62"/>
      <c r="QYV357" s="62"/>
      <c r="QYW357" s="325"/>
      <c r="QYX357" s="325"/>
      <c r="QYY357" s="325"/>
      <c r="QYZ357" s="325"/>
      <c r="QZA357" s="62"/>
      <c r="QZB357" s="325"/>
      <c r="QZC357" s="325"/>
      <c r="QZD357" s="325"/>
      <c r="QZE357" s="325"/>
      <c r="QZF357" s="62"/>
      <c r="QZG357" s="325"/>
      <c r="QZH357" s="325"/>
      <c r="QZI357" s="325"/>
      <c r="QZJ357" s="325"/>
      <c r="QZK357" s="325"/>
      <c r="QZL357" s="325"/>
      <c r="QZM357" s="325"/>
      <c r="QZN357" s="325"/>
      <c r="QZO357" s="325"/>
      <c r="QZP357" s="325"/>
      <c r="QZQ357" s="325"/>
      <c r="QZR357" s="325"/>
      <c r="QZS357" s="325"/>
      <c r="QZT357" s="325"/>
      <c r="QZU357" s="325"/>
      <c r="QZV357" s="325"/>
      <c r="QZW357" s="325"/>
      <c r="QZX357" s="324"/>
      <c r="QZY357" s="62"/>
      <c r="QZZ357" s="62"/>
      <c r="RAA357" s="62"/>
      <c r="RAB357" s="62"/>
      <c r="RAC357" s="62"/>
      <c r="RAD357" s="62"/>
      <c r="RAE357" s="62"/>
      <c r="RAF357" s="62"/>
      <c r="RAG357" s="62"/>
      <c r="RAH357" s="62"/>
      <c r="RAI357" s="325"/>
      <c r="RAJ357" s="325"/>
      <c r="RAK357" s="325"/>
      <c r="RAL357" s="325"/>
      <c r="RAM357" s="62"/>
      <c r="RAN357" s="325"/>
      <c r="RAO357" s="325"/>
      <c r="RAP357" s="325"/>
      <c r="RAQ357" s="325"/>
      <c r="RAR357" s="62"/>
      <c r="RAS357" s="325"/>
      <c r="RAT357" s="325"/>
      <c r="RAU357" s="325"/>
      <c r="RAV357" s="325"/>
      <c r="RAW357" s="325"/>
      <c r="RAX357" s="325"/>
      <c r="RAY357" s="325"/>
      <c r="RAZ357" s="325"/>
      <c r="RBA357" s="325"/>
      <c r="RBB357" s="325"/>
      <c r="RBC357" s="325"/>
      <c r="RBD357" s="325"/>
      <c r="RBE357" s="325"/>
      <c r="RBF357" s="325"/>
      <c r="RBG357" s="325"/>
      <c r="RBH357" s="325"/>
      <c r="RBI357" s="325"/>
      <c r="RBJ357" s="324"/>
      <c r="RBK357" s="62"/>
      <c r="RBL357" s="62"/>
      <c r="RBM357" s="62"/>
      <c r="RBN357" s="62"/>
      <c r="RBO357" s="62"/>
      <c r="RBP357" s="62"/>
      <c r="RBQ357" s="62"/>
      <c r="RBR357" s="62"/>
      <c r="RBS357" s="62"/>
      <c r="RBT357" s="62"/>
      <c r="RBU357" s="325"/>
      <c r="RBV357" s="325"/>
      <c r="RBW357" s="325"/>
      <c r="RBX357" s="325"/>
      <c r="RBY357" s="62"/>
      <c r="RBZ357" s="325"/>
      <c r="RCA357" s="325"/>
      <c r="RCB357" s="325"/>
      <c r="RCC357" s="325"/>
      <c r="RCD357" s="62"/>
      <c r="RCE357" s="325"/>
      <c r="RCF357" s="325"/>
      <c r="RCG357" s="325"/>
      <c r="RCH357" s="325"/>
      <c r="RCI357" s="325"/>
      <c r="RCJ357" s="325"/>
      <c r="RCK357" s="325"/>
      <c r="RCL357" s="325"/>
      <c r="RCM357" s="325"/>
      <c r="RCN357" s="325"/>
      <c r="RCO357" s="325"/>
      <c r="RCP357" s="325"/>
      <c r="RCQ357" s="325"/>
      <c r="RCR357" s="325"/>
      <c r="RCS357" s="325"/>
      <c r="RCT357" s="325"/>
      <c r="RCU357" s="325"/>
      <c r="RCV357" s="324"/>
      <c r="RCW357" s="62"/>
      <c r="RCX357" s="62"/>
      <c r="RCY357" s="62"/>
      <c r="RCZ357" s="62"/>
      <c r="RDA357" s="62"/>
      <c r="RDB357" s="62"/>
      <c r="RDC357" s="62"/>
      <c r="RDD357" s="62"/>
      <c r="RDE357" s="62"/>
      <c r="RDF357" s="62"/>
      <c r="RDG357" s="325"/>
      <c r="RDH357" s="325"/>
      <c r="RDI357" s="325"/>
      <c r="RDJ357" s="325"/>
      <c r="RDK357" s="62"/>
      <c r="RDL357" s="325"/>
      <c r="RDM357" s="325"/>
      <c r="RDN357" s="325"/>
      <c r="RDO357" s="325"/>
      <c r="RDP357" s="62"/>
      <c r="RDQ357" s="325"/>
      <c r="RDR357" s="325"/>
      <c r="RDS357" s="325"/>
      <c r="RDT357" s="325"/>
      <c r="RDU357" s="325"/>
      <c r="RDV357" s="325"/>
      <c r="RDW357" s="325"/>
      <c r="RDX357" s="325"/>
      <c r="RDY357" s="325"/>
      <c r="RDZ357" s="325"/>
      <c r="REA357" s="325"/>
      <c r="REB357" s="325"/>
      <c r="REC357" s="325"/>
      <c r="RED357" s="325"/>
      <c r="REE357" s="325"/>
      <c r="REF357" s="325"/>
      <c r="REG357" s="325"/>
      <c r="REH357" s="324"/>
      <c r="REI357" s="62"/>
      <c r="REJ357" s="62"/>
      <c r="REK357" s="62"/>
      <c r="REL357" s="62"/>
      <c r="REM357" s="62"/>
      <c r="REN357" s="62"/>
      <c r="REO357" s="62"/>
      <c r="REP357" s="62"/>
      <c r="REQ357" s="62"/>
      <c r="RER357" s="62"/>
      <c r="RES357" s="325"/>
      <c r="RET357" s="325"/>
      <c r="REU357" s="325"/>
      <c r="REV357" s="325"/>
      <c r="REW357" s="62"/>
      <c r="REX357" s="325"/>
      <c r="REY357" s="325"/>
      <c r="REZ357" s="325"/>
      <c r="RFA357" s="325"/>
      <c r="RFB357" s="62"/>
      <c r="RFC357" s="325"/>
      <c r="RFD357" s="325"/>
      <c r="RFE357" s="325"/>
      <c r="RFF357" s="325"/>
      <c r="RFG357" s="325"/>
      <c r="RFH357" s="325"/>
      <c r="RFI357" s="325"/>
      <c r="RFJ357" s="325"/>
      <c r="RFK357" s="325"/>
      <c r="RFL357" s="325"/>
      <c r="RFM357" s="325"/>
      <c r="RFN357" s="325"/>
      <c r="RFO357" s="325"/>
      <c r="RFP357" s="325"/>
      <c r="RFQ357" s="325"/>
      <c r="RFR357" s="325"/>
      <c r="RFS357" s="325"/>
      <c r="RFT357" s="324"/>
      <c r="RFU357" s="62"/>
      <c r="RFV357" s="62"/>
      <c r="RFW357" s="62"/>
      <c r="RFX357" s="62"/>
      <c r="RFY357" s="62"/>
      <c r="RFZ357" s="62"/>
      <c r="RGA357" s="62"/>
      <c r="RGB357" s="62"/>
      <c r="RGC357" s="62"/>
      <c r="RGD357" s="62"/>
      <c r="RGE357" s="325"/>
      <c r="RGF357" s="325"/>
      <c r="RGG357" s="325"/>
      <c r="RGH357" s="325"/>
      <c r="RGI357" s="62"/>
      <c r="RGJ357" s="325"/>
      <c r="RGK357" s="325"/>
      <c r="RGL357" s="325"/>
      <c r="RGM357" s="325"/>
      <c r="RGN357" s="62"/>
      <c r="RGO357" s="325"/>
      <c r="RGP357" s="325"/>
      <c r="RGQ357" s="325"/>
      <c r="RGR357" s="325"/>
      <c r="RGS357" s="325"/>
      <c r="RGT357" s="325"/>
      <c r="RGU357" s="325"/>
      <c r="RGV357" s="325"/>
      <c r="RGW357" s="325"/>
      <c r="RGX357" s="325"/>
      <c r="RGY357" s="325"/>
      <c r="RGZ357" s="325"/>
      <c r="RHA357" s="325"/>
      <c r="RHB357" s="325"/>
      <c r="RHC357" s="325"/>
      <c r="RHD357" s="325"/>
      <c r="RHE357" s="325"/>
      <c r="RHF357" s="324"/>
      <c r="RHG357" s="62"/>
      <c r="RHH357" s="62"/>
      <c r="RHI357" s="62"/>
      <c r="RHJ357" s="62"/>
      <c r="RHK357" s="62"/>
      <c r="RHL357" s="62"/>
      <c r="RHM357" s="62"/>
      <c r="RHN357" s="62"/>
      <c r="RHO357" s="62"/>
      <c r="RHP357" s="62"/>
      <c r="RHQ357" s="325"/>
      <c r="RHR357" s="325"/>
      <c r="RHS357" s="325"/>
      <c r="RHT357" s="325"/>
      <c r="RHU357" s="62"/>
      <c r="RHV357" s="325"/>
      <c r="RHW357" s="325"/>
      <c r="RHX357" s="325"/>
      <c r="RHY357" s="325"/>
      <c r="RHZ357" s="62"/>
      <c r="RIA357" s="325"/>
      <c r="RIB357" s="325"/>
      <c r="RIC357" s="325"/>
      <c r="RID357" s="325"/>
      <c r="RIE357" s="325"/>
      <c r="RIF357" s="325"/>
      <c r="RIG357" s="325"/>
      <c r="RIH357" s="325"/>
      <c r="RII357" s="325"/>
      <c r="RIJ357" s="325"/>
      <c r="RIK357" s="325"/>
      <c r="RIL357" s="325"/>
      <c r="RIM357" s="325"/>
      <c r="RIN357" s="325"/>
      <c r="RIO357" s="325"/>
      <c r="RIP357" s="325"/>
      <c r="RIQ357" s="325"/>
      <c r="RIR357" s="324"/>
      <c r="RIS357" s="62"/>
      <c r="RIT357" s="62"/>
      <c r="RIU357" s="62"/>
      <c r="RIV357" s="62"/>
      <c r="RIW357" s="62"/>
      <c r="RIX357" s="62"/>
      <c r="RIY357" s="62"/>
      <c r="RIZ357" s="62"/>
      <c r="RJA357" s="62"/>
      <c r="RJB357" s="62"/>
      <c r="RJC357" s="325"/>
      <c r="RJD357" s="325"/>
      <c r="RJE357" s="325"/>
      <c r="RJF357" s="325"/>
      <c r="RJG357" s="62"/>
      <c r="RJH357" s="325"/>
      <c r="RJI357" s="325"/>
      <c r="RJJ357" s="325"/>
      <c r="RJK357" s="325"/>
      <c r="RJL357" s="62"/>
      <c r="RJM357" s="325"/>
      <c r="RJN357" s="325"/>
      <c r="RJO357" s="325"/>
      <c r="RJP357" s="325"/>
      <c r="RJQ357" s="325"/>
      <c r="RJR357" s="325"/>
      <c r="RJS357" s="325"/>
      <c r="RJT357" s="325"/>
      <c r="RJU357" s="325"/>
      <c r="RJV357" s="325"/>
      <c r="RJW357" s="325"/>
      <c r="RJX357" s="325"/>
      <c r="RJY357" s="325"/>
      <c r="RJZ357" s="325"/>
      <c r="RKA357" s="325"/>
      <c r="RKB357" s="325"/>
      <c r="RKC357" s="325"/>
      <c r="RKD357" s="324"/>
      <c r="RKE357" s="62"/>
      <c r="RKF357" s="62"/>
      <c r="RKG357" s="62"/>
      <c r="RKH357" s="62"/>
      <c r="RKI357" s="62"/>
      <c r="RKJ357" s="62"/>
      <c r="RKK357" s="62"/>
      <c r="RKL357" s="62"/>
      <c r="RKM357" s="62"/>
      <c r="RKN357" s="62"/>
      <c r="RKO357" s="325"/>
      <c r="RKP357" s="325"/>
      <c r="RKQ357" s="325"/>
      <c r="RKR357" s="325"/>
      <c r="RKS357" s="62"/>
      <c r="RKT357" s="325"/>
      <c r="RKU357" s="325"/>
      <c r="RKV357" s="325"/>
      <c r="RKW357" s="325"/>
      <c r="RKX357" s="62"/>
      <c r="RKY357" s="325"/>
      <c r="RKZ357" s="325"/>
      <c r="RLA357" s="325"/>
      <c r="RLB357" s="325"/>
      <c r="RLC357" s="325"/>
      <c r="RLD357" s="325"/>
      <c r="RLE357" s="325"/>
      <c r="RLF357" s="325"/>
      <c r="RLG357" s="325"/>
      <c r="RLH357" s="325"/>
      <c r="RLI357" s="325"/>
      <c r="RLJ357" s="325"/>
      <c r="RLK357" s="325"/>
      <c r="RLL357" s="325"/>
      <c r="RLM357" s="325"/>
      <c r="RLN357" s="325"/>
      <c r="RLO357" s="325"/>
      <c r="RLP357" s="324"/>
      <c r="RLQ357" s="62"/>
      <c r="RLR357" s="62"/>
      <c r="RLS357" s="62"/>
      <c r="RLT357" s="62"/>
      <c r="RLU357" s="62"/>
      <c r="RLV357" s="62"/>
      <c r="RLW357" s="62"/>
      <c r="RLX357" s="62"/>
      <c r="RLY357" s="62"/>
      <c r="RLZ357" s="62"/>
      <c r="RMA357" s="325"/>
      <c r="RMB357" s="325"/>
      <c r="RMC357" s="325"/>
      <c r="RMD357" s="325"/>
      <c r="RME357" s="62"/>
      <c r="RMF357" s="325"/>
      <c r="RMG357" s="325"/>
      <c r="RMH357" s="325"/>
      <c r="RMI357" s="325"/>
      <c r="RMJ357" s="62"/>
      <c r="RMK357" s="325"/>
      <c r="RML357" s="325"/>
      <c r="RMM357" s="325"/>
      <c r="RMN357" s="325"/>
      <c r="RMO357" s="325"/>
      <c r="RMP357" s="325"/>
      <c r="RMQ357" s="325"/>
      <c r="RMR357" s="325"/>
      <c r="RMS357" s="325"/>
      <c r="RMT357" s="325"/>
      <c r="RMU357" s="325"/>
      <c r="RMV357" s="325"/>
      <c r="RMW357" s="325"/>
      <c r="RMX357" s="325"/>
      <c r="RMY357" s="325"/>
      <c r="RMZ357" s="325"/>
      <c r="RNA357" s="325"/>
      <c r="RNB357" s="324"/>
      <c r="RNC357" s="62"/>
      <c r="RND357" s="62"/>
      <c r="RNE357" s="62"/>
      <c r="RNF357" s="62"/>
      <c r="RNG357" s="62"/>
      <c r="RNH357" s="62"/>
      <c r="RNI357" s="62"/>
      <c r="RNJ357" s="62"/>
      <c r="RNK357" s="62"/>
      <c r="RNL357" s="62"/>
      <c r="RNM357" s="325"/>
      <c r="RNN357" s="325"/>
      <c r="RNO357" s="325"/>
      <c r="RNP357" s="325"/>
      <c r="RNQ357" s="62"/>
      <c r="RNR357" s="325"/>
      <c r="RNS357" s="325"/>
      <c r="RNT357" s="325"/>
      <c r="RNU357" s="325"/>
      <c r="RNV357" s="62"/>
      <c r="RNW357" s="325"/>
      <c r="RNX357" s="325"/>
      <c r="RNY357" s="325"/>
      <c r="RNZ357" s="325"/>
      <c r="ROA357" s="325"/>
      <c r="ROB357" s="325"/>
      <c r="ROC357" s="325"/>
      <c r="ROD357" s="325"/>
      <c r="ROE357" s="325"/>
      <c r="ROF357" s="325"/>
      <c r="ROG357" s="325"/>
      <c r="ROH357" s="325"/>
      <c r="ROI357" s="325"/>
      <c r="ROJ357" s="325"/>
      <c r="ROK357" s="325"/>
      <c r="ROL357" s="325"/>
      <c r="ROM357" s="325"/>
      <c r="RON357" s="324"/>
      <c r="ROO357" s="62"/>
      <c r="ROP357" s="62"/>
      <c r="ROQ357" s="62"/>
      <c r="ROR357" s="62"/>
      <c r="ROS357" s="62"/>
      <c r="ROT357" s="62"/>
      <c r="ROU357" s="62"/>
      <c r="ROV357" s="62"/>
      <c r="ROW357" s="62"/>
      <c r="ROX357" s="62"/>
      <c r="ROY357" s="325"/>
      <c r="ROZ357" s="325"/>
      <c r="RPA357" s="325"/>
      <c r="RPB357" s="325"/>
      <c r="RPC357" s="62"/>
      <c r="RPD357" s="325"/>
      <c r="RPE357" s="325"/>
      <c r="RPF357" s="325"/>
      <c r="RPG357" s="325"/>
      <c r="RPH357" s="62"/>
      <c r="RPI357" s="325"/>
      <c r="RPJ357" s="325"/>
      <c r="RPK357" s="325"/>
      <c r="RPL357" s="325"/>
      <c r="RPM357" s="325"/>
      <c r="RPN357" s="325"/>
      <c r="RPO357" s="325"/>
      <c r="RPP357" s="325"/>
      <c r="RPQ357" s="325"/>
      <c r="RPR357" s="325"/>
      <c r="RPS357" s="325"/>
      <c r="RPT357" s="325"/>
      <c r="RPU357" s="325"/>
      <c r="RPV357" s="325"/>
      <c r="RPW357" s="325"/>
      <c r="RPX357" s="325"/>
      <c r="RPY357" s="325"/>
      <c r="RPZ357" s="324"/>
      <c r="RQA357" s="62"/>
      <c r="RQB357" s="62"/>
      <c r="RQC357" s="62"/>
      <c r="RQD357" s="62"/>
      <c r="RQE357" s="62"/>
      <c r="RQF357" s="62"/>
      <c r="RQG357" s="62"/>
      <c r="RQH357" s="62"/>
      <c r="RQI357" s="62"/>
      <c r="RQJ357" s="62"/>
      <c r="RQK357" s="325"/>
      <c r="RQL357" s="325"/>
      <c r="RQM357" s="325"/>
      <c r="RQN357" s="325"/>
      <c r="RQO357" s="62"/>
      <c r="RQP357" s="325"/>
      <c r="RQQ357" s="325"/>
      <c r="RQR357" s="325"/>
      <c r="RQS357" s="325"/>
      <c r="RQT357" s="62"/>
      <c r="RQU357" s="325"/>
      <c r="RQV357" s="325"/>
      <c r="RQW357" s="325"/>
      <c r="RQX357" s="325"/>
      <c r="RQY357" s="325"/>
      <c r="RQZ357" s="325"/>
      <c r="RRA357" s="325"/>
      <c r="RRB357" s="325"/>
      <c r="RRC357" s="325"/>
      <c r="RRD357" s="325"/>
      <c r="RRE357" s="325"/>
      <c r="RRF357" s="325"/>
      <c r="RRG357" s="325"/>
      <c r="RRH357" s="325"/>
      <c r="RRI357" s="325"/>
      <c r="RRJ357" s="325"/>
      <c r="RRK357" s="325"/>
      <c r="RRL357" s="324"/>
      <c r="RRM357" s="62"/>
      <c r="RRN357" s="62"/>
      <c r="RRO357" s="62"/>
      <c r="RRP357" s="62"/>
      <c r="RRQ357" s="62"/>
      <c r="RRR357" s="62"/>
      <c r="RRS357" s="62"/>
      <c r="RRT357" s="62"/>
      <c r="RRU357" s="62"/>
      <c r="RRV357" s="62"/>
      <c r="RRW357" s="325"/>
      <c r="RRX357" s="325"/>
      <c r="RRY357" s="325"/>
      <c r="RRZ357" s="325"/>
      <c r="RSA357" s="62"/>
      <c r="RSB357" s="325"/>
      <c r="RSC357" s="325"/>
      <c r="RSD357" s="325"/>
      <c r="RSE357" s="325"/>
      <c r="RSF357" s="62"/>
      <c r="RSG357" s="325"/>
      <c r="RSH357" s="325"/>
      <c r="RSI357" s="325"/>
      <c r="RSJ357" s="325"/>
      <c r="RSK357" s="325"/>
      <c r="RSL357" s="325"/>
      <c r="RSM357" s="325"/>
      <c r="RSN357" s="325"/>
      <c r="RSO357" s="325"/>
      <c r="RSP357" s="325"/>
      <c r="RSQ357" s="325"/>
      <c r="RSR357" s="325"/>
      <c r="RSS357" s="325"/>
      <c r="RST357" s="325"/>
      <c r="RSU357" s="325"/>
      <c r="RSV357" s="325"/>
      <c r="RSW357" s="325"/>
      <c r="RSX357" s="324"/>
      <c r="RSY357" s="62"/>
      <c r="RSZ357" s="62"/>
      <c r="RTA357" s="62"/>
      <c r="RTB357" s="62"/>
      <c r="RTC357" s="62"/>
      <c r="RTD357" s="62"/>
      <c r="RTE357" s="62"/>
      <c r="RTF357" s="62"/>
      <c r="RTG357" s="62"/>
      <c r="RTH357" s="62"/>
      <c r="RTI357" s="325"/>
      <c r="RTJ357" s="325"/>
      <c r="RTK357" s="325"/>
      <c r="RTL357" s="325"/>
      <c r="RTM357" s="62"/>
      <c r="RTN357" s="325"/>
      <c r="RTO357" s="325"/>
      <c r="RTP357" s="325"/>
      <c r="RTQ357" s="325"/>
      <c r="RTR357" s="62"/>
      <c r="RTS357" s="325"/>
      <c r="RTT357" s="325"/>
      <c r="RTU357" s="325"/>
      <c r="RTV357" s="325"/>
      <c r="RTW357" s="325"/>
      <c r="RTX357" s="325"/>
      <c r="RTY357" s="325"/>
      <c r="RTZ357" s="325"/>
      <c r="RUA357" s="325"/>
      <c r="RUB357" s="325"/>
      <c r="RUC357" s="325"/>
      <c r="RUD357" s="325"/>
      <c r="RUE357" s="325"/>
      <c r="RUF357" s="325"/>
      <c r="RUG357" s="325"/>
      <c r="RUH357" s="325"/>
      <c r="RUI357" s="325"/>
      <c r="RUJ357" s="324"/>
      <c r="RUK357" s="62"/>
      <c r="RUL357" s="62"/>
      <c r="RUM357" s="62"/>
      <c r="RUN357" s="62"/>
      <c r="RUO357" s="62"/>
      <c r="RUP357" s="62"/>
      <c r="RUQ357" s="62"/>
      <c r="RUR357" s="62"/>
      <c r="RUS357" s="62"/>
      <c r="RUT357" s="62"/>
      <c r="RUU357" s="325"/>
      <c r="RUV357" s="325"/>
      <c r="RUW357" s="325"/>
      <c r="RUX357" s="325"/>
      <c r="RUY357" s="62"/>
      <c r="RUZ357" s="325"/>
      <c r="RVA357" s="325"/>
      <c r="RVB357" s="325"/>
      <c r="RVC357" s="325"/>
      <c r="RVD357" s="62"/>
      <c r="RVE357" s="325"/>
      <c r="RVF357" s="325"/>
      <c r="RVG357" s="325"/>
      <c r="RVH357" s="325"/>
      <c r="RVI357" s="325"/>
      <c r="RVJ357" s="325"/>
      <c r="RVK357" s="325"/>
      <c r="RVL357" s="325"/>
      <c r="RVM357" s="325"/>
      <c r="RVN357" s="325"/>
      <c r="RVO357" s="325"/>
      <c r="RVP357" s="325"/>
      <c r="RVQ357" s="325"/>
      <c r="RVR357" s="325"/>
      <c r="RVS357" s="325"/>
      <c r="RVT357" s="325"/>
      <c r="RVU357" s="325"/>
      <c r="RVV357" s="324"/>
      <c r="RVW357" s="62"/>
      <c r="RVX357" s="62"/>
      <c r="RVY357" s="62"/>
      <c r="RVZ357" s="62"/>
      <c r="RWA357" s="62"/>
      <c r="RWB357" s="62"/>
      <c r="RWC357" s="62"/>
      <c r="RWD357" s="62"/>
      <c r="RWE357" s="62"/>
      <c r="RWF357" s="62"/>
      <c r="RWG357" s="325"/>
      <c r="RWH357" s="325"/>
      <c r="RWI357" s="325"/>
      <c r="RWJ357" s="325"/>
      <c r="RWK357" s="62"/>
      <c r="RWL357" s="325"/>
      <c r="RWM357" s="325"/>
      <c r="RWN357" s="325"/>
      <c r="RWO357" s="325"/>
      <c r="RWP357" s="62"/>
      <c r="RWQ357" s="325"/>
      <c r="RWR357" s="325"/>
      <c r="RWS357" s="325"/>
      <c r="RWT357" s="325"/>
      <c r="RWU357" s="325"/>
      <c r="RWV357" s="325"/>
      <c r="RWW357" s="325"/>
      <c r="RWX357" s="325"/>
      <c r="RWY357" s="325"/>
      <c r="RWZ357" s="325"/>
      <c r="RXA357" s="325"/>
      <c r="RXB357" s="325"/>
      <c r="RXC357" s="325"/>
      <c r="RXD357" s="325"/>
      <c r="RXE357" s="325"/>
      <c r="RXF357" s="325"/>
      <c r="RXG357" s="325"/>
      <c r="RXH357" s="324"/>
      <c r="RXI357" s="62"/>
      <c r="RXJ357" s="62"/>
      <c r="RXK357" s="62"/>
      <c r="RXL357" s="62"/>
      <c r="RXM357" s="62"/>
      <c r="RXN357" s="62"/>
      <c r="RXO357" s="62"/>
      <c r="RXP357" s="62"/>
      <c r="RXQ357" s="62"/>
      <c r="RXR357" s="62"/>
      <c r="RXS357" s="325"/>
      <c r="RXT357" s="325"/>
      <c r="RXU357" s="325"/>
      <c r="RXV357" s="325"/>
      <c r="RXW357" s="62"/>
      <c r="RXX357" s="325"/>
      <c r="RXY357" s="325"/>
      <c r="RXZ357" s="325"/>
      <c r="RYA357" s="325"/>
      <c r="RYB357" s="62"/>
      <c r="RYC357" s="325"/>
      <c r="RYD357" s="325"/>
      <c r="RYE357" s="325"/>
      <c r="RYF357" s="325"/>
      <c r="RYG357" s="325"/>
      <c r="RYH357" s="325"/>
      <c r="RYI357" s="325"/>
      <c r="RYJ357" s="325"/>
      <c r="RYK357" s="325"/>
      <c r="RYL357" s="325"/>
      <c r="RYM357" s="325"/>
      <c r="RYN357" s="325"/>
      <c r="RYO357" s="325"/>
      <c r="RYP357" s="325"/>
      <c r="RYQ357" s="325"/>
      <c r="RYR357" s="325"/>
      <c r="RYS357" s="325"/>
      <c r="RYT357" s="324"/>
      <c r="RYU357" s="62"/>
      <c r="RYV357" s="62"/>
      <c r="RYW357" s="62"/>
      <c r="RYX357" s="62"/>
      <c r="RYY357" s="62"/>
      <c r="RYZ357" s="62"/>
      <c r="RZA357" s="62"/>
      <c r="RZB357" s="62"/>
      <c r="RZC357" s="62"/>
      <c r="RZD357" s="62"/>
      <c r="RZE357" s="325"/>
      <c r="RZF357" s="325"/>
      <c r="RZG357" s="325"/>
      <c r="RZH357" s="325"/>
      <c r="RZI357" s="62"/>
      <c r="RZJ357" s="325"/>
      <c r="RZK357" s="325"/>
      <c r="RZL357" s="325"/>
      <c r="RZM357" s="325"/>
      <c r="RZN357" s="62"/>
      <c r="RZO357" s="325"/>
      <c r="RZP357" s="325"/>
      <c r="RZQ357" s="325"/>
      <c r="RZR357" s="325"/>
      <c r="RZS357" s="325"/>
      <c r="RZT357" s="325"/>
      <c r="RZU357" s="325"/>
      <c r="RZV357" s="325"/>
      <c r="RZW357" s="325"/>
      <c r="RZX357" s="325"/>
      <c r="RZY357" s="325"/>
      <c r="RZZ357" s="325"/>
      <c r="SAA357" s="325"/>
      <c r="SAB357" s="325"/>
      <c r="SAC357" s="325"/>
      <c r="SAD357" s="325"/>
      <c r="SAE357" s="325"/>
      <c r="SAF357" s="324"/>
      <c r="SAG357" s="62"/>
      <c r="SAH357" s="62"/>
      <c r="SAI357" s="62"/>
      <c r="SAJ357" s="62"/>
      <c r="SAK357" s="62"/>
      <c r="SAL357" s="62"/>
      <c r="SAM357" s="62"/>
      <c r="SAN357" s="62"/>
      <c r="SAO357" s="62"/>
      <c r="SAP357" s="62"/>
      <c r="SAQ357" s="325"/>
      <c r="SAR357" s="325"/>
      <c r="SAS357" s="325"/>
      <c r="SAT357" s="325"/>
      <c r="SAU357" s="62"/>
      <c r="SAV357" s="325"/>
      <c r="SAW357" s="325"/>
      <c r="SAX357" s="325"/>
      <c r="SAY357" s="325"/>
      <c r="SAZ357" s="62"/>
      <c r="SBA357" s="325"/>
      <c r="SBB357" s="325"/>
      <c r="SBC357" s="325"/>
      <c r="SBD357" s="325"/>
      <c r="SBE357" s="325"/>
      <c r="SBF357" s="325"/>
      <c r="SBG357" s="325"/>
      <c r="SBH357" s="325"/>
      <c r="SBI357" s="325"/>
      <c r="SBJ357" s="325"/>
      <c r="SBK357" s="325"/>
      <c r="SBL357" s="325"/>
      <c r="SBM357" s="325"/>
      <c r="SBN357" s="325"/>
      <c r="SBO357" s="325"/>
      <c r="SBP357" s="325"/>
      <c r="SBQ357" s="325"/>
      <c r="SBR357" s="324"/>
      <c r="SBS357" s="62"/>
      <c r="SBT357" s="62"/>
      <c r="SBU357" s="62"/>
      <c r="SBV357" s="62"/>
      <c r="SBW357" s="62"/>
      <c r="SBX357" s="62"/>
      <c r="SBY357" s="62"/>
      <c r="SBZ357" s="62"/>
      <c r="SCA357" s="62"/>
      <c r="SCB357" s="62"/>
      <c r="SCC357" s="325"/>
      <c r="SCD357" s="325"/>
      <c r="SCE357" s="325"/>
      <c r="SCF357" s="325"/>
      <c r="SCG357" s="62"/>
      <c r="SCH357" s="325"/>
      <c r="SCI357" s="325"/>
      <c r="SCJ357" s="325"/>
      <c r="SCK357" s="325"/>
      <c r="SCL357" s="62"/>
      <c r="SCM357" s="325"/>
      <c r="SCN357" s="325"/>
      <c r="SCO357" s="325"/>
      <c r="SCP357" s="325"/>
      <c r="SCQ357" s="325"/>
      <c r="SCR357" s="325"/>
      <c r="SCS357" s="325"/>
      <c r="SCT357" s="325"/>
      <c r="SCU357" s="325"/>
      <c r="SCV357" s="325"/>
      <c r="SCW357" s="325"/>
      <c r="SCX357" s="325"/>
      <c r="SCY357" s="325"/>
      <c r="SCZ357" s="325"/>
      <c r="SDA357" s="325"/>
      <c r="SDB357" s="325"/>
      <c r="SDC357" s="325"/>
      <c r="SDD357" s="324"/>
      <c r="SDE357" s="62"/>
      <c r="SDF357" s="62"/>
      <c r="SDG357" s="62"/>
      <c r="SDH357" s="62"/>
      <c r="SDI357" s="62"/>
      <c r="SDJ357" s="62"/>
      <c r="SDK357" s="62"/>
      <c r="SDL357" s="62"/>
      <c r="SDM357" s="62"/>
      <c r="SDN357" s="62"/>
      <c r="SDO357" s="325"/>
      <c r="SDP357" s="325"/>
      <c r="SDQ357" s="325"/>
      <c r="SDR357" s="325"/>
      <c r="SDS357" s="62"/>
      <c r="SDT357" s="325"/>
      <c r="SDU357" s="325"/>
      <c r="SDV357" s="325"/>
      <c r="SDW357" s="325"/>
      <c r="SDX357" s="62"/>
      <c r="SDY357" s="325"/>
      <c r="SDZ357" s="325"/>
      <c r="SEA357" s="325"/>
      <c r="SEB357" s="325"/>
      <c r="SEC357" s="325"/>
      <c r="SED357" s="325"/>
      <c r="SEE357" s="325"/>
      <c r="SEF357" s="325"/>
      <c r="SEG357" s="325"/>
      <c r="SEH357" s="325"/>
      <c r="SEI357" s="325"/>
      <c r="SEJ357" s="325"/>
      <c r="SEK357" s="325"/>
      <c r="SEL357" s="325"/>
      <c r="SEM357" s="325"/>
      <c r="SEN357" s="325"/>
      <c r="SEO357" s="325"/>
      <c r="SEP357" s="324"/>
      <c r="SEQ357" s="62"/>
      <c r="SER357" s="62"/>
      <c r="SES357" s="62"/>
      <c r="SET357" s="62"/>
      <c r="SEU357" s="62"/>
      <c r="SEV357" s="62"/>
      <c r="SEW357" s="62"/>
      <c r="SEX357" s="62"/>
      <c r="SEY357" s="62"/>
      <c r="SEZ357" s="62"/>
      <c r="SFA357" s="325"/>
      <c r="SFB357" s="325"/>
      <c r="SFC357" s="325"/>
      <c r="SFD357" s="325"/>
      <c r="SFE357" s="62"/>
      <c r="SFF357" s="325"/>
      <c r="SFG357" s="325"/>
      <c r="SFH357" s="325"/>
      <c r="SFI357" s="325"/>
      <c r="SFJ357" s="62"/>
      <c r="SFK357" s="325"/>
      <c r="SFL357" s="325"/>
      <c r="SFM357" s="325"/>
      <c r="SFN357" s="325"/>
      <c r="SFO357" s="325"/>
      <c r="SFP357" s="325"/>
      <c r="SFQ357" s="325"/>
      <c r="SFR357" s="325"/>
      <c r="SFS357" s="325"/>
      <c r="SFT357" s="325"/>
      <c r="SFU357" s="325"/>
      <c r="SFV357" s="325"/>
      <c r="SFW357" s="325"/>
      <c r="SFX357" s="325"/>
      <c r="SFY357" s="325"/>
      <c r="SFZ357" s="325"/>
      <c r="SGA357" s="325"/>
      <c r="SGB357" s="324"/>
      <c r="SGC357" s="62"/>
      <c r="SGD357" s="62"/>
      <c r="SGE357" s="62"/>
      <c r="SGF357" s="62"/>
      <c r="SGG357" s="62"/>
      <c r="SGH357" s="62"/>
      <c r="SGI357" s="62"/>
      <c r="SGJ357" s="62"/>
      <c r="SGK357" s="62"/>
      <c r="SGL357" s="62"/>
      <c r="SGM357" s="325"/>
      <c r="SGN357" s="325"/>
      <c r="SGO357" s="325"/>
      <c r="SGP357" s="325"/>
      <c r="SGQ357" s="62"/>
      <c r="SGR357" s="325"/>
      <c r="SGS357" s="325"/>
      <c r="SGT357" s="325"/>
      <c r="SGU357" s="325"/>
      <c r="SGV357" s="62"/>
      <c r="SGW357" s="325"/>
      <c r="SGX357" s="325"/>
      <c r="SGY357" s="325"/>
      <c r="SGZ357" s="325"/>
      <c r="SHA357" s="325"/>
      <c r="SHB357" s="325"/>
      <c r="SHC357" s="325"/>
      <c r="SHD357" s="325"/>
      <c r="SHE357" s="325"/>
      <c r="SHF357" s="325"/>
      <c r="SHG357" s="325"/>
      <c r="SHH357" s="325"/>
      <c r="SHI357" s="325"/>
      <c r="SHJ357" s="325"/>
      <c r="SHK357" s="325"/>
      <c r="SHL357" s="325"/>
      <c r="SHM357" s="325"/>
      <c r="SHN357" s="324"/>
      <c r="SHO357" s="62"/>
      <c r="SHP357" s="62"/>
      <c r="SHQ357" s="62"/>
      <c r="SHR357" s="62"/>
      <c r="SHS357" s="62"/>
      <c r="SHT357" s="62"/>
      <c r="SHU357" s="62"/>
      <c r="SHV357" s="62"/>
      <c r="SHW357" s="62"/>
      <c r="SHX357" s="62"/>
      <c r="SHY357" s="325"/>
      <c r="SHZ357" s="325"/>
      <c r="SIA357" s="325"/>
      <c r="SIB357" s="325"/>
      <c r="SIC357" s="62"/>
      <c r="SID357" s="325"/>
      <c r="SIE357" s="325"/>
      <c r="SIF357" s="325"/>
      <c r="SIG357" s="325"/>
      <c r="SIH357" s="62"/>
      <c r="SII357" s="325"/>
      <c r="SIJ357" s="325"/>
      <c r="SIK357" s="325"/>
      <c r="SIL357" s="325"/>
      <c r="SIM357" s="325"/>
      <c r="SIN357" s="325"/>
      <c r="SIO357" s="325"/>
      <c r="SIP357" s="325"/>
      <c r="SIQ357" s="325"/>
      <c r="SIR357" s="325"/>
      <c r="SIS357" s="325"/>
      <c r="SIT357" s="325"/>
      <c r="SIU357" s="325"/>
      <c r="SIV357" s="325"/>
      <c r="SIW357" s="325"/>
      <c r="SIX357" s="325"/>
      <c r="SIY357" s="325"/>
      <c r="SIZ357" s="324"/>
      <c r="SJA357" s="62"/>
      <c r="SJB357" s="62"/>
      <c r="SJC357" s="62"/>
      <c r="SJD357" s="62"/>
      <c r="SJE357" s="62"/>
      <c r="SJF357" s="62"/>
      <c r="SJG357" s="62"/>
      <c r="SJH357" s="62"/>
      <c r="SJI357" s="62"/>
      <c r="SJJ357" s="62"/>
      <c r="SJK357" s="325"/>
      <c r="SJL357" s="325"/>
      <c r="SJM357" s="325"/>
      <c r="SJN357" s="325"/>
      <c r="SJO357" s="62"/>
      <c r="SJP357" s="325"/>
      <c r="SJQ357" s="325"/>
      <c r="SJR357" s="325"/>
      <c r="SJS357" s="325"/>
      <c r="SJT357" s="62"/>
      <c r="SJU357" s="325"/>
      <c r="SJV357" s="325"/>
      <c r="SJW357" s="325"/>
      <c r="SJX357" s="325"/>
      <c r="SJY357" s="325"/>
      <c r="SJZ357" s="325"/>
      <c r="SKA357" s="325"/>
      <c r="SKB357" s="325"/>
      <c r="SKC357" s="325"/>
      <c r="SKD357" s="325"/>
      <c r="SKE357" s="325"/>
      <c r="SKF357" s="325"/>
      <c r="SKG357" s="325"/>
      <c r="SKH357" s="325"/>
      <c r="SKI357" s="325"/>
      <c r="SKJ357" s="325"/>
      <c r="SKK357" s="325"/>
      <c r="SKL357" s="324"/>
      <c r="SKM357" s="62"/>
      <c r="SKN357" s="62"/>
      <c r="SKO357" s="62"/>
      <c r="SKP357" s="62"/>
      <c r="SKQ357" s="62"/>
      <c r="SKR357" s="62"/>
      <c r="SKS357" s="62"/>
      <c r="SKT357" s="62"/>
      <c r="SKU357" s="62"/>
      <c r="SKV357" s="62"/>
      <c r="SKW357" s="325"/>
      <c r="SKX357" s="325"/>
      <c r="SKY357" s="325"/>
      <c r="SKZ357" s="325"/>
      <c r="SLA357" s="62"/>
      <c r="SLB357" s="325"/>
      <c r="SLC357" s="325"/>
      <c r="SLD357" s="325"/>
      <c r="SLE357" s="325"/>
      <c r="SLF357" s="62"/>
      <c r="SLG357" s="325"/>
      <c r="SLH357" s="325"/>
      <c r="SLI357" s="325"/>
      <c r="SLJ357" s="325"/>
      <c r="SLK357" s="325"/>
      <c r="SLL357" s="325"/>
      <c r="SLM357" s="325"/>
      <c r="SLN357" s="325"/>
      <c r="SLO357" s="325"/>
      <c r="SLP357" s="325"/>
      <c r="SLQ357" s="325"/>
      <c r="SLR357" s="325"/>
      <c r="SLS357" s="325"/>
      <c r="SLT357" s="325"/>
      <c r="SLU357" s="325"/>
      <c r="SLV357" s="325"/>
      <c r="SLW357" s="325"/>
      <c r="SLX357" s="324"/>
      <c r="SLY357" s="62"/>
      <c r="SLZ357" s="62"/>
      <c r="SMA357" s="62"/>
      <c r="SMB357" s="62"/>
      <c r="SMC357" s="62"/>
      <c r="SMD357" s="62"/>
      <c r="SME357" s="62"/>
      <c r="SMF357" s="62"/>
      <c r="SMG357" s="62"/>
      <c r="SMH357" s="62"/>
      <c r="SMI357" s="325"/>
      <c r="SMJ357" s="325"/>
      <c r="SMK357" s="325"/>
      <c r="SML357" s="325"/>
      <c r="SMM357" s="62"/>
      <c r="SMN357" s="325"/>
      <c r="SMO357" s="325"/>
      <c r="SMP357" s="325"/>
      <c r="SMQ357" s="325"/>
      <c r="SMR357" s="62"/>
      <c r="SMS357" s="325"/>
      <c r="SMT357" s="325"/>
      <c r="SMU357" s="325"/>
      <c r="SMV357" s="325"/>
      <c r="SMW357" s="325"/>
      <c r="SMX357" s="325"/>
      <c r="SMY357" s="325"/>
      <c r="SMZ357" s="325"/>
      <c r="SNA357" s="325"/>
      <c r="SNB357" s="325"/>
      <c r="SNC357" s="325"/>
      <c r="SND357" s="325"/>
      <c r="SNE357" s="325"/>
      <c r="SNF357" s="325"/>
      <c r="SNG357" s="325"/>
      <c r="SNH357" s="325"/>
      <c r="SNI357" s="325"/>
      <c r="SNJ357" s="324"/>
      <c r="SNK357" s="62"/>
      <c r="SNL357" s="62"/>
      <c r="SNM357" s="62"/>
      <c r="SNN357" s="62"/>
      <c r="SNO357" s="62"/>
      <c r="SNP357" s="62"/>
      <c r="SNQ357" s="62"/>
      <c r="SNR357" s="62"/>
      <c r="SNS357" s="62"/>
      <c r="SNT357" s="62"/>
      <c r="SNU357" s="325"/>
      <c r="SNV357" s="325"/>
      <c r="SNW357" s="325"/>
      <c r="SNX357" s="325"/>
      <c r="SNY357" s="62"/>
      <c r="SNZ357" s="325"/>
      <c r="SOA357" s="325"/>
      <c r="SOB357" s="325"/>
      <c r="SOC357" s="325"/>
      <c r="SOD357" s="62"/>
      <c r="SOE357" s="325"/>
      <c r="SOF357" s="325"/>
      <c r="SOG357" s="325"/>
      <c r="SOH357" s="325"/>
      <c r="SOI357" s="325"/>
      <c r="SOJ357" s="325"/>
      <c r="SOK357" s="325"/>
      <c r="SOL357" s="325"/>
      <c r="SOM357" s="325"/>
      <c r="SON357" s="325"/>
      <c r="SOO357" s="325"/>
      <c r="SOP357" s="325"/>
      <c r="SOQ357" s="325"/>
      <c r="SOR357" s="325"/>
      <c r="SOS357" s="325"/>
      <c r="SOT357" s="325"/>
      <c r="SOU357" s="325"/>
      <c r="SOV357" s="324"/>
      <c r="SOW357" s="62"/>
      <c r="SOX357" s="62"/>
      <c r="SOY357" s="62"/>
      <c r="SOZ357" s="62"/>
      <c r="SPA357" s="62"/>
      <c r="SPB357" s="62"/>
      <c r="SPC357" s="62"/>
      <c r="SPD357" s="62"/>
      <c r="SPE357" s="62"/>
      <c r="SPF357" s="62"/>
      <c r="SPG357" s="325"/>
      <c r="SPH357" s="325"/>
      <c r="SPI357" s="325"/>
      <c r="SPJ357" s="325"/>
      <c r="SPK357" s="62"/>
      <c r="SPL357" s="325"/>
      <c r="SPM357" s="325"/>
      <c r="SPN357" s="325"/>
      <c r="SPO357" s="325"/>
      <c r="SPP357" s="62"/>
      <c r="SPQ357" s="325"/>
      <c r="SPR357" s="325"/>
      <c r="SPS357" s="325"/>
      <c r="SPT357" s="325"/>
      <c r="SPU357" s="325"/>
      <c r="SPV357" s="325"/>
      <c r="SPW357" s="325"/>
      <c r="SPX357" s="325"/>
      <c r="SPY357" s="325"/>
      <c r="SPZ357" s="325"/>
      <c r="SQA357" s="325"/>
      <c r="SQB357" s="325"/>
      <c r="SQC357" s="325"/>
      <c r="SQD357" s="325"/>
      <c r="SQE357" s="325"/>
      <c r="SQF357" s="325"/>
      <c r="SQG357" s="325"/>
      <c r="SQH357" s="324"/>
      <c r="SQI357" s="62"/>
      <c r="SQJ357" s="62"/>
      <c r="SQK357" s="62"/>
      <c r="SQL357" s="62"/>
      <c r="SQM357" s="62"/>
      <c r="SQN357" s="62"/>
      <c r="SQO357" s="62"/>
      <c r="SQP357" s="62"/>
      <c r="SQQ357" s="62"/>
      <c r="SQR357" s="62"/>
      <c r="SQS357" s="325"/>
      <c r="SQT357" s="325"/>
      <c r="SQU357" s="325"/>
      <c r="SQV357" s="325"/>
      <c r="SQW357" s="62"/>
      <c r="SQX357" s="325"/>
      <c r="SQY357" s="325"/>
      <c r="SQZ357" s="325"/>
      <c r="SRA357" s="325"/>
      <c r="SRB357" s="62"/>
      <c r="SRC357" s="325"/>
      <c r="SRD357" s="325"/>
      <c r="SRE357" s="325"/>
      <c r="SRF357" s="325"/>
      <c r="SRG357" s="325"/>
      <c r="SRH357" s="325"/>
      <c r="SRI357" s="325"/>
      <c r="SRJ357" s="325"/>
      <c r="SRK357" s="325"/>
      <c r="SRL357" s="325"/>
      <c r="SRM357" s="325"/>
      <c r="SRN357" s="325"/>
      <c r="SRO357" s="325"/>
      <c r="SRP357" s="325"/>
      <c r="SRQ357" s="325"/>
      <c r="SRR357" s="325"/>
      <c r="SRS357" s="325"/>
      <c r="SRT357" s="324"/>
      <c r="SRU357" s="62"/>
      <c r="SRV357" s="62"/>
      <c r="SRW357" s="62"/>
      <c r="SRX357" s="62"/>
      <c r="SRY357" s="62"/>
      <c r="SRZ357" s="62"/>
      <c r="SSA357" s="62"/>
      <c r="SSB357" s="62"/>
      <c r="SSC357" s="62"/>
      <c r="SSD357" s="62"/>
      <c r="SSE357" s="325"/>
      <c r="SSF357" s="325"/>
      <c r="SSG357" s="325"/>
      <c r="SSH357" s="325"/>
      <c r="SSI357" s="62"/>
      <c r="SSJ357" s="325"/>
      <c r="SSK357" s="325"/>
      <c r="SSL357" s="325"/>
      <c r="SSM357" s="325"/>
      <c r="SSN357" s="62"/>
      <c r="SSO357" s="325"/>
      <c r="SSP357" s="325"/>
      <c r="SSQ357" s="325"/>
      <c r="SSR357" s="325"/>
      <c r="SSS357" s="325"/>
      <c r="SST357" s="325"/>
      <c r="SSU357" s="325"/>
      <c r="SSV357" s="325"/>
      <c r="SSW357" s="325"/>
      <c r="SSX357" s="325"/>
      <c r="SSY357" s="325"/>
      <c r="SSZ357" s="325"/>
      <c r="STA357" s="325"/>
      <c r="STB357" s="325"/>
      <c r="STC357" s="325"/>
      <c r="STD357" s="325"/>
      <c r="STE357" s="325"/>
      <c r="STF357" s="324"/>
      <c r="STG357" s="62"/>
      <c r="STH357" s="62"/>
      <c r="STI357" s="62"/>
      <c r="STJ357" s="62"/>
      <c r="STK357" s="62"/>
      <c r="STL357" s="62"/>
      <c r="STM357" s="62"/>
      <c r="STN357" s="62"/>
      <c r="STO357" s="62"/>
      <c r="STP357" s="62"/>
      <c r="STQ357" s="325"/>
      <c r="STR357" s="325"/>
      <c r="STS357" s="325"/>
      <c r="STT357" s="325"/>
      <c r="STU357" s="62"/>
      <c r="STV357" s="325"/>
      <c r="STW357" s="325"/>
      <c r="STX357" s="325"/>
      <c r="STY357" s="325"/>
      <c r="STZ357" s="62"/>
      <c r="SUA357" s="325"/>
      <c r="SUB357" s="325"/>
      <c r="SUC357" s="325"/>
      <c r="SUD357" s="325"/>
      <c r="SUE357" s="325"/>
      <c r="SUF357" s="325"/>
      <c r="SUG357" s="325"/>
      <c r="SUH357" s="325"/>
      <c r="SUI357" s="325"/>
      <c r="SUJ357" s="325"/>
      <c r="SUK357" s="325"/>
      <c r="SUL357" s="325"/>
      <c r="SUM357" s="325"/>
      <c r="SUN357" s="325"/>
      <c r="SUO357" s="325"/>
      <c r="SUP357" s="325"/>
      <c r="SUQ357" s="325"/>
      <c r="SUR357" s="324"/>
      <c r="SUS357" s="62"/>
      <c r="SUT357" s="62"/>
      <c r="SUU357" s="62"/>
      <c r="SUV357" s="62"/>
      <c r="SUW357" s="62"/>
      <c r="SUX357" s="62"/>
      <c r="SUY357" s="62"/>
      <c r="SUZ357" s="62"/>
      <c r="SVA357" s="62"/>
      <c r="SVB357" s="62"/>
      <c r="SVC357" s="325"/>
      <c r="SVD357" s="325"/>
      <c r="SVE357" s="325"/>
      <c r="SVF357" s="325"/>
      <c r="SVG357" s="62"/>
      <c r="SVH357" s="325"/>
      <c r="SVI357" s="325"/>
      <c r="SVJ357" s="325"/>
      <c r="SVK357" s="325"/>
      <c r="SVL357" s="62"/>
      <c r="SVM357" s="325"/>
      <c r="SVN357" s="325"/>
      <c r="SVO357" s="325"/>
      <c r="SVP357" s="325"/>
      <c r="SVQ357" s="325"/>
      <c r="SVR357" s="325"/>
      <c r="SVS357" s="325"/>
      <c r="SVT357" s="325"/>
      <c r="SVU357" s="325"/>
      <c r="SVV357" s="325"/>
      <c r="SVW357" s="325"/>
      <c r="SVX357" s="325"/>
      <c r="SVY357" s="325"/>
      <c r="SVZ357" s="325"/>
      <c r="SWA357" s="325"/>
      <c r="SWB357" s="325"/>
      <c r="SWC357" s="325"/>
      <c r="SWD357" s="324"/>
      <c r="SWE357" s="62"/>
      <c r="SWF357" s="62"/>
      <c r="SWG357" s="62"/>
      <c r="SWH357" s="62"/>
      <c r="SWI357" s="62"/>
      <c r="SWJ357" s="62"/>
      <c r="SWK357" s="62"/>
      <c r="SWL357" s="62"/>
      <c r="SWM357" s="62"/>
      <c r="SWN357" s="62"/>
      <c r="SWO357" s="325"/>
      <c r="SWP357" s="325"/>
      <c r="SWQ357" s="325"/>
      <c r="SWR357" s="325"/>
      <c r="SWS357" s="62"/>
      <c r="SWT357" s="325"/>
      <c r="SWU357" s="325"/>
      <c r="SWV357" s="325"/>
      <c r="SWW357" s="325"/>
      <c r="SWX357" s="62"/>
      <c r="SWY357" s="325"/>
      <c r="SWZ357" s="325"/>
      <c r="SXA357" s="325"/>
      <c r="SXB357" s="325"/>
      <c r="SXC357" s="325"/>
      <c r="SXD357" s="325"/>
      <c r="SXE357" s="325"/>
      <c r="SXF357" s="325"/>
      <c r="SXG357" s="325"/>
      <c r="SXH357" s="325"/>
      <c r="SXI357" s="325"/>
      <c r="SXJ357" s="325"/>
      <c r="SXK357" s="325"/>
      <c r="SXL357" s="325"/>
      <c r="SXM357" s="325"/>
      <c r="SXN357" s="325"/>
      <c r="SXO357" s="325"/>
      <c r="SXP357" s="324"/>
      <c r="SXQ357" s="62"/>
      <c r="SXR357" s="62"/>
      <c r="SXS357" s="62"/>
      <c r="SXT357" s="62"/>
      <c r="SXU357" s="62"/>
      <c r="SXV357" s="62"/>
      <c r="SXW357" s="62"/>
      <c r="SXX357" s="62"/>
      <c r="SXY357" s="62"/>
      <c r="SXZ357" s="62"/>
      <c r="SYA357" s="325"/>
      <c r="SYB357" s="325"/>
      <c r="SYC357" s="325"/>
      <c r="SYD357" s="325"/>
      <c r="SYE357" s="62"/>
      <c r="SYF357" s="325"/>
      <c r="SYG357" s="325"/>
      <c r="SYH357" s="325"/>
      <c r="SYI357" s="325"/>
      <c r="SYJ357" s="62"/>
      <c r="SYK357" s="325"/>
      <c r="SYL357" s="325"/>
      <c r="SYM357" s="325"/>
      <c r="SYN357" s="325"/>
      <c r="SYO357" s="325"/>
      <c r="SYP357" s="325"/>
      <c r="SYQ357" s="325"/>
      <c r="SYR357" s="325"/>
      <c r="SYS357" s="325"/>
      <c r="SYT357" s="325"/>
      <c r="SYU357" s="325"/>
      <c r="SYV357" s="325"/>
      <c r="SYW357" s="325"/>
      <c r="SYX357" s="325"/>
      <c r="SYY357" s="325"/>
      <c r="SYZ357" s="325"/>
      <c r="SZA357" s="325"/>
      <c r="SZB357" s="324"/>
      <c r="SZC357" s="62"/>
      <c r="SZD357" s="62"/>
      <c r="SZE357" s="62"/>
      <c r="SZF357" s="62"/>
      <c r="SZG357" s="62"/>
      <c r="SZH357" s="62"/>
      <c r="SZI357" s="62"/>
      <c r="SZJ357" s="62"/>
      <c r="SZK357" s="62"/>
      <c r="SZL357" s="62"/>
      <c r="SZM357" s="325"/>
      <c r="SZN357" s="325"/>
      <c r="SZO357" s="325"/>
      <c r="SZP357" s="325"/>
      <c r="SZQ357" s="62"/>
      <c r="SZR357" s="325"/>
      <c r="SZS357" s="325"/>
      <c r="SZT357" s="325"/>
      <c r="SZU357" s="325"/>
      <c r="SZV357" s="62"/>
      <c r="SZW357" s="325"/>
      <c r="SZX357" s="325"/>
      <c r="SZY357" s="325"/>
      <c r="SZZ357" s="325"/>
      <c r="TAA357" s="325"/>
      <c r="TAB357" s="325"/>
      <c r="TAC357" s="325"/>
      <c r="TAD357" s="325"/>
      <c r="TAE357" s="325"/>
      <c r="TAF357" s="325"/>
      <c r="TAG357" s="325"/>
      <c r="TAH357" s="325"/>
      <c r="TAI357" s="325"/>
      <c r="TAJ357" s="325"/>
      <c r="TAK357" s="325"/>
      <c r="TAL357" s="325"/>
      <c r="TAM357" s="325"/>
      <c r="TAN357" s="324"/>
      <c r="TAO357" s="62"/>
      <c r="TAP357" s="62"/>
      <c r="TAQ357" s="62"/>
      <c r="TAR357" s="62"/>
      <c r="TAS357" s="62"/>
      <c r="TAT357" s="62"/>
      <c r="TAU357" s="62"/>
      <c r="TAV357" s="62"/>
      <c r="TAW357" s="62"/>
      <c r="TAX357" s="62"/>
      <c r="TAY357" s="325"/>
      <c r="TAZ357" s="325"/>
      <c r="TBA357" s="325"/>
      <c r="TBB357" s="325"/>
      <c r="TBC357" s="62"/>
      <c r="TBD357" s="325"/>
      <c r="TBE357" s="325"/>
      <c r="TBF357" s="325"/>
      <c r="TBG357" s="325"/>
      <c r="TBH357" s="62"/>
      <c r="TBI357" s="325"/>
      <c r="TBJ357" s="325"/>
      <c r="TBK357" s="325"/>
      <c r="TBL357" s="325"/>
      <c r="TBM357" s="325"/>
      <c r="TBN357" s="325"/>
      <c r="TBO357" s="325"/>
      <c r="TBP357" s="325"/>
      <c r="TBQ357" s="325"/>
      <c r="TBR357" s="325"/>
      <c r="TBS357" s="325"/>
      <c r="TBT357" s="325"/>
      <c r="TBU357" s="325"/>
      <c r="TBV357" s="325"/>
      <c r="TBW357" s="325"/>
      <c r="TBX357" s="325"/>
      <c r="TBY357" s="325"/>
      <c r="TBZ357" s="324"/>
      <c r="TCA357" s="62"/>
      <c r="TCB357" s="62"/>
      <c r="TCC357" s="62"/>
      <c r="TCD357" s="62"/>
      <c r="TCE357" s="62"/>
      <c r="TCF357" s="62"/>
      <c r="TCG357" s="62"/>
      <c r="TCH357" s="62"/>
      <c r="TCI357" s="62"/>
      <c r="TCJ357" s="62"/>
      <c r="TCK357" s="325"/>
      <c r="TCL357" s="325"/>
      <c r="TCM357" s="325"/>
      <c r="TCN357" s="325"/>
      <c r="TCO357" s="62"/>
      <c r="TCP357" s="325"/>
      <c r="TCQ357" s="325"/>
      <c r="TCR357" s="325"/>
      <c r="TCS357" s="325"/>
      <c r="TCT357" s="62"/>
      <c r="TCU357" s="325"/>
      <c r="TCV357" s="325"/>
      <c r="TCW357" s="325"/>
      <c r="TCX357" s="325"/>
      <c r="TCY357" s="325"/>
      <c r="TCZ357" s="325"/>
      <c r="TDA357" s="325"/>
      <c r="TDB357" s="325"/>
      <c r="TDC357" s="325"/>
      <c r="TDD357" s="325"/>
      <c r="TDE357" s="325"/>
      <c r="TDF357" s="325"/>
      <c r="TDG357" s="325"/>
      <c r="TDH357" s="325"/>
      <c r="TDI357" s="325"/>
      <c r="TDJ357" s="325"/>
      <c r="TDK357" s="325"/>
      <c r="TDL357" s="324"/>
      <c r="TDM357" s="62"/>
      <c r="TDN357" s="62"/>
      <c r="TDO357" s="62"/>
      <c r="TDP357" s="62"/>
      <c r="TDQ357" s="62"/>
      <c r="TDR357" s="62"/>
      <c r="TDS357" s="62"/>
      <c r="TDT357" s="62"/>
      <c r="TDU357" s="62"/>
      <c r="TDV357" s="62"/>
      <c r="TDW357" s="325"/>
      <c r="TDX357" s="325"/>
      <c r="TDY357" s="325"/>
      <c r="TDZ357" s="325"/>
      <c r="TEA357" s="62"/>
      <c r="TEB357" s="325"/>
      <c r="TEC357" s="325"/>
      <c r="TED357" s="325"/>
      <c r="TEE357" s="325"/>
      <c r="TEF357" s="62"/>
      <c r="TEG357" s="325"/>
      <c r="TEH357" s="325"/>
      <c r="TEI357" s="325"/>
      <c r="TEJ357" s="325"/>
      <c r="TEK357" s="325"/>
      <c r="TEL357" s="325"/>
      <c r="TEM357" s="325"/>
      <c r="TEN357" s="325"/>
      <c r="TEO357" s="325"/>
      <c r="TEP357" s="325"/>
      <c r="TEQ357" s="325"/>
      <c r="TER357" s="325"/>
      <c r="TES357" s="325"/>
      <c r="TET357" s="325"/>
      <c r="TEU357" s="325"/>
      <c r="TEV357" s="325"/>
      <c r="TEW357" s="325"/>
      <c r="TEX357" s="324"/>
      <c r="TEY357" s="62"/>
      <c r="TEZ357" s="62"/>
      <c r="TFA357" s="62"/>
      <c r="TFB357" s="62"/>
      <c r="TFC357" s="62"/>
      <c r="TFD357" s="62"/>
      <c r="TFE357" s="62"/>
      <c r="TFF357" s="62"/>
      <c r="TFG357" s="62"/>
      <c r="TFH357" s="62"/>
      <c r="TFI357" s="325"/>
      <c r="TFJ357" s="325"/>
      <c r="TFK357" s="325"/>
      <c r="TFL357" s="325"/>
      <c r="TFM357" s="62"/>
      <c r="TFN357" s="325"/>
      <c r="TFO357" s="325"/>
      <c r="TFP357" s="325"/>
      <c r="TFQ357" s="325"/>
      <c r="TFR357" s="62"/>
      <c r="TFS357" s="325"/>
      <c r="TFT357" s="325"/>
      <c r="TFU357" s="325"/>
      <c r="TFV357" s="325"/>
      <c r="TFW357" s="325"/>
      <c r="TFX357" s="325"/>
      <c r="TFY357" s="325"/>
      <c r="TFZ357" s="325"/>
      <c r="TGA357" s="325"/>
      <c r="TGB357" s="325"/>
      <c r="TGC357" s="325"/>
      <c r="TGD357" s="325"/>
      <c r="TGE357" s="325"/>
      <c r="TGF357" s="325"/>
      <c r="TGG357" s="325"/>
      <c r="TGH357" s="325"/>
      <c r="TGI357" s="325"/>
      <c r="TGJ357" s="324"/>
      <c r="TGK357" s="62"/>
      <c r="TGL357" s="62"/>
      <c r="TGM357" s="62"/>
      <c r="TGN357" s="62"/>
      <c r="TGO357" s="62"/>
      <c r="TGP357" s="62"/>
      <c r="TGQ357" s="62"/>
      <c r="TGR357" s="62"/>
      <c r="TGS357" s="62"/>
      <c r="TGT357" s="62"/>
      <c r="TGU357" s="325"/>
      <c r="TGV357" s="325"/>
      <c r="TGW357" s="325"/>
      <c r="TGX357" s="325"/>
      <c r="TGY357" s="62"/>
      <c r="TGZ357" s="325"/>
      <c r="THA357" s="325"/>
      <c r="THB357" s="325"/>
      <c r="THC357" s="325"/>
      <c r="THD357" s="62"/>
      <c r="THE357" s="325"/>
      <c r="THF357" s="325"/>
      <c r="THG357" s="325"/>
      <c r="THH357" s="325"/>
      <c r="THI357" s="325"/>
      <c r="THJ357" s="325"/>
      <c r="THK357" s="325"/>
      <c r="THL357" s="325"/>
      <c r="THM357" s="325"/>
      <c r="THN357" s="325"/>
      <c r="THO357" s="325"/>
      <c r="THP357" s="325"/>
      <c r="THQ357" s="325"/>
      <c r="THR357" s="325"/>
      <c r="THS357" s="325"/>
      <c r="THT357" s="325"/>
      <c r="THU357" s="325"/>
      <c r="THV357" s="324"/>
      <c r="THW357" s="62"/>
      <c r="THX357" s="62"/>
      <c r="THY357" s="62"/>
      <c r="THZ357" s="62"/>
      <c r="TIA357" s="62"/>
      <c r="TIB357" s="62"/>
      <c r="TIC357" s="62"/>
      <c r="TID357" s="62"/>
      <c r="TIE357" s="62"/>
      <c r="TIF357" s="62"/>
      <c r="TIG357" s="325"/>
      <c r="TIH357" s="325"/>
      <c r="TII357" s="325"/>
      <c r="TIJ357" s="325"/>
      <c r="TIK357" s="62"/>
      <c r="TIL357" s="325"/>
      <c r="TIM357" s="325"/>
      <c r="TIN357" s="325"/>
      <c r="TIO357" s="325"/>
      <c r="TIP357" s="62"/>
      <c r="TIQ357" s="325"/>
      <c r="TIR357" s="325"/>
      <c r="TIS357" s="325"/>
      <c r="TIT357" s="325"/>
      <c r="TIU357" s="325"/>
      <c r="TIV357" s="325"/>
      <c r="TIW357" s="325"/>
      <c r="TIX357" s="325"/>
      <c r="TIY357" s="325"/>
      <c r="TIZ357" s="325"/>
      <c r="TJA357" s="325"/>
      <c r="TJB357" s="325"/>
      <c r="TJC357" s="325"/>
      <c r="TJD357" s="325"/>
      <c r="TJE357" s="325"/>
      <c r="TJF357" s="325"/>
      <c r="TJG357" s="325"/>
      <c r="TJH357" s="324"/>
      <c r="TJI357" s="62"/>
      <c r="TJJ357" s="62"/>
      <c r="TJK357" s="62"/>
      <c r="TJL357" s="62"/>
      <c r="TJM357" s="62"/>
      <c r="TJN357" s="62"/>
      <c r="TJO357" s="62"/>
      <c r="TJP357" s="62"/>
      <c r="TJQ357" s="62"/>
      <c r="TJR357" s="62"/>
      <c r="TJS357" s="325"/>
      <c r="TJT357" s="325"/>
      <c r="TJU357" s="325"/>
      <c r="TJV357" s="325"/>
      <c r="TJW357" s="62"/>
      <c r="TJX357" s="325"/>
      <c r="TJY357" s="325"/>
      <c r="TJZ357" s="325"/>
      <c r="TKA357" s="325"/>
      <c r="TKB357" s="62"/>
      <c r="TKC357" s="325"/>
      <c r="TKD357" s="325"/>
      <c r="TKE357" s="325"/>
      <c r="TKF357" s="325"/>
      <c r="TKG357" s="325"/>
      <c r="TKH357" s="325"/>
      <c r="TKI357" s="325"/>
      <c r="TKJ357" s="325"/>
      <c r="TKK357" s="325"/>
      <c r="TKL357" s="325"/>
      <c r="TKM357" s="325"/>
      <c r="TKN357" s="325"/>
      <c r="TKO357" s="325"/>
      <c r="TKP357" s="325"/>
      <c r="TKQ357" s="325"/>
      <c r="TKR357" s="325"/>
      <c r="TKS357" s="325"/>
      <c r="TKT357" s="324"/>
      <c r="TKU357" s="62"/>
      <c r="TKV357" s="62"/>
      <c r="TKW357" s="62"/>
      <c r="TKX357" s="62"/>
      <c r="TKY357" s="62"/>
      <c r="TKZ357" s="62"/>
      <c r="TLA357" s="62"/>
      <c r="TLB357" s="62"/>
      <c r="TLC357" s="62"/>
      <c r="TLD357" s="62"/>
      <c r="TLE357" s="325"/>
      <c r="TLF357" s="325"/>
      <c r="TLG357" s="325"/>
      <c r="TLH357" s="325"/>
      <c r="TLI357" s="62"/>
      <c r="TLJ357" s="325"/>
      <c r="TLK357" s="325"/>
      <c r="TLL357" s="325"/>
      <c r="TLM357" s="325"/>
      <c r="TLN357" s="62"/>
      <c r="TLO357" s="325"/>
      <c r="TLP357" s="325"/>
      <c r="TLQ357" s="325"/>
      <c r="TLR357" s="325"/>
      <c r="TLS357" s="325"/>
      <c r="TLT357" s="325"/>
      <c r="TLU357" s="325"/>
      <c r="TLV357" s="325"/>
      <c r="TLW357" s="325"/>
      <c r="TLX357" s="325"/>
      <c r="TLY357" s="325"/>
      <c r="TLZ357" s="325"/>
      <c r="TMA357" s="325"/>
      <c r="TMB357" s="325"/>
      <c r="TMC357" s="325"/>
      <c r="TMD357" s="325"/>
      <c r="TME357" s="325"/>
      <c r="TMF357" s="324"/>
      <c r="TMG357" s="62"/>
      <c r="TMH357" s="62"/>
      <c r="TMI357" s="62"/>
      <c r="TMJ357" s="62"/>
      <c r="TMK357" s="62"/>
      <c r="TML357" s="62"/>
      <c r="TMM357" s="62"/>
      <c r="TMN357" s="62"/>
      <c r="TMO357" s="62"/>
      <c r="TMP357" s="62"/>
      <c r="TMQ357" s="325"/>
      <c r="TMR357" s="325"/>
      <c r="TMS357" s="325"/>
      <c r="TMT357" s="325"/>
      <c r="TMU357" s="62"/>
      <c r="TMV357" s="325"/>
      <c r="TMW357" s="325"/>
      <c r="TMX357" s="325"/>
      <c r="TMY357" s="325"/>
      <c r="TMZ357" s="62"/>
      <c r="TNA357" s="325"/>
      <c r="TNB357" s="325"/>
      <c r="TNC357" s="325"/>
      <c r="TND357" s="325"/>
      <c r="TNE357" s="325"/>
      <c r="TNF357" s="325"/>
      <c r="TNG357" s="325"/>
      <c r="TNH357" s="325"/>
      <c r="TNI357" s="325"/>
      <c r="TNJ357" s="325"/>
      <c r="TNK357" s="325"/>
      <c r="TNL357" s="325"/>
      <c r="TNM357" s="325"/>
      <c r="TNN357" s="325"/>
      <c r="TNO357" s="325"/>
      <c r="TNP357" s="325"/>
      <c r="TNQ357" s="325"/>
      <c r="TNR357" s="324"/>
      <c r="TNS357" s="62"/>
      <c r="TNT357" s="62"/>
      <c r="TNU357" s="62"/>
      <c r="TNV357" s="62"/>
      <c r="TNW357" s="62"/>
      <c r="TNX357" s="62"/>
      <c r="TNY357" s="62"/>
      <c r="TNZ357" s="62"/>
      <c r="TOA357" s="62"/>
      <c r="TOB357" s="62"/>
      <c r="TOC357" s="325"/>
      <c r="TOD357" s="325"/>
      <c r="TOE357" s="325"/>
      <c r="TOF357" s="325"/>
      <c r="TOG357" s="62"/>
      <c r="TOH357" s="325"/>
      <c r="TOI357" s="325"/>
      <c r="TOJ357" s="325"/>
      <c r="TOK357" s="325"/>
      <c r="TOL357" s="62"/>
      <c r="TOM357" s="325"/>
      <c r="TON357" s="325"/>
      <c r="TOO357" s="325"/>
      <c r="TOP357" s="325"/>
      <c r="TOQ357" s="325"/>
      <c r="TOR357" s="325"/>
      <c r="TOS357" s="325"/>
      <c r="TOT357" s="325"/>
      <c r="TOU357" s="325"/>
      <c r="TOV357" s="325"/>
      <c r="TOW357" s="325"/>
      <c r="TOX357" s="325"/>
      <c r="TOY357" s="325"/>
      <c r="TOZ357" s="325"/>
      <c r="TPA357" s="325"/>
      <c r="TPB357" s="325"/>
      <c r="TPC357" s="325"/>
      <c r="TPD357" s="324"/>
      <c r="TPE357" s="62"/>
      <c r="TPF357" s="62"/>
      <c r="TPG357" s="62"/>
      <c r="TPH357" s="62"/>
      <c r="TPI357" s="62"/>
      <c r="TPJ357" s="62"/>
      <c r="TPK357" s="62"/>
      <c r="TPL357" s="62"/>
      <c r="TPM357" s="62"/>
      <c r="TPN357" s="62"/>
      <c r="TPO357" s="325"/>
      <c r="TPP357" s="325"/>
      <c r="TPQ357" s="325"/>
      <c r="TPR357" s="325"/>
      <c r="TPS357" s="62"/>
      <c r="TPT357" s="325"/>
      <c r="TPU357" s="325"/>
      <c r="TPV357" s="325"/>
      <c r="TPW357" s="325"/>
      <c r="TPX357" s="62"/>
      <c r="TPY357" s="325"/>
      <c r="TPZ357" s="325"/>
      <c r="TQA357" s="325"/>
      <c r="TQB357" s="325"/>
      <c r="TQC357" s="325"/>
      <c r="TQD357" s="325"/>
      <c r="TQE357" s="325"/>
      <c r="TQF357" s="325"/>
      <c r="TQG357" s="325"/>
      <c r="TQH357" s="325"/>
      <c r="TQI357" s="325"/>
      <c r="TQJ357" s="325"/>
      <c r="TQK357" s="325"/>
      <c r="TQL357" s="325"/>
      <c r="TQM357" s="325"/>
      <c r="TQN357" s="325"/>
      <c r="TQO357" s="325"/>
      <c r="TQP357" s="324"/>
      <c r="TQQ357" s="62"/>
      <c r="TQR357" s="62"/>
      <c r="TQS357" s="62"/>
      <c r="TQT357" s="62"/>
      <c r="TQU357" s="62"/>
      <c r="TQV357" s="62"/>
      <c r="TQW357" s="62"/>
      <c r="TQX357" s="62"/>
      <c r="TQY357" s="62"/>
      <c r="TQZ357" s="62"/>
      <c r="TRA357" s="325"/>
      <c r="TRB357" s="325"/>
      <c r="TRC357" s="325"/>
      <c r="TRD357" s="325"/>
      <c r="TRE357" s="62"/>
      <c r="TRF357" s="325"/>
      <c r="TRG357" s="325"/>
      <c r="TRH357" s="325"/>
      <c r="TRI357" s="325"/>
      <c r="TRJ357" s="62"/>
      <c r="TRK357" s="325"/>
      <c r="TRL357" s="325"/>
      <c r="TRM357" s="325"/>
      <c r="TRN357" s="325"/>
      <c r="TRO357" s="325"/>
      <c r="TRP357" s="325"/>
      <c r="TRQ357" s="325"/>
      <c r="TRR357" s="325"/>
      <c r="TRS357" s="325"/>
      <c r="TRT357" s="325"/>
      <c r="TRU357" s="325"/>
      <c r="TRV357" s="325"/>
      <c r="TRW357" s="325"/>
      <c r="TRX357" s="325"/>
      <c r="TRY357" s="325"/>
      <c r="TRZ357" s="325"/>
      <c r="TSA357" s="325"/>
      <c r="TSB357" s="324"/>
      <c r="TSC357" s="62"/>
      <c r="TSD357" s="62"/>
      <c r="TSE357" s="62"/>
      <c r="TSF357" s="62"/>
      <c r="TSG357" s="62"/>
      <c r="TSH357" s="62"/>
      <c r="TSI357" s="62"/>
      <c r="TSJ357" s="62"/>
      <c r="TSK357" s="62"/>
      <c r="TSL357" s="62"/>
      <c r="TSM357" s="325"/>
      <c r="TSN357" s="325"/>
      <c r="TSO357" s="325"/>
      <c r="TSP357" s="325"/>
      <c r="TSQ357" s="62"/>
      <c r="TSR357" s="325"/>
      <c r="TSS357" s="325"/>
      <c r="TST357" s="325"/>
      <c r="TSU357" s="325"/>
      <c r="TSV357" s="62"/>
      <c r="TSW357" s="325"/>
      <c r="TSX357" s="325"/>
      <c r="TSY357" s="325"/>
      <c r="TSZ357" s="325"/>
      <c r="TTA357" s="325"/>
      <c r="TTB357" s="325"/>
      <c r="TTC357" s="325"/>
      <c r="TTD357" s="325"/>
      <c r="TTE357" s="325"/>
      <c r="TTF357" s="325"/>
      <c r="TTG357" s="325"/>
      <c r="TTH357" s="325"/>
      <c r="TTI357" s="325"/>
      <c r="TTJ357" s="325"/>
      <c r="TTK357" s="325"/>
      <c r="TTL357" s="325"/>
      <c r="TTM357" s="325"/>
      <c r="TTN357" s="324"/>
      <c r="TTO357" s="62"/>
      <c r="TTP357" s="62"/>
      <c r="TTQ357" s="62"/>
      <c r="TTR357" s="62"/>
      <c r="TTS357" s="62"/>
      <c r="TTT357" s="62"/>
      <c r="TTU357" s="62"/>
      <c r="TTV357" s="62"/>
      <c r="TTW357" s="62"/>
      <c r="TTX357" s="62"/>
      <c r="TTY357" s="325"/>
      <c r="TTZ357" s="325"/>
      <c r="TUA357" s="325"/>
      <c r="TUB357" s="325"/>
      <c r="TUC357" s="62"/>
      <c r="TUD357" s="325"/>
      <c r="TUE357" s="325"/>
      <c r="TUF357" s="325"/>
      <c r="TUG357" s="325"/>
      <c r="TUH357" s="62"/>
      <c r="TUI357" s="325"/>
      <c r="TUJ357" s="325"/>
      <c r="TUK357" s="325"/>
      <c r="TUL357" s="325"/>
      <c r="TUM357" s="325"/>
      <c r="TUN357" s="325"/>
      <c r="TUO357" s="325"/>
      <c r="TUP357" s="325"/>
      <c r="TUQ357" s="325"/>
      <c r="TUR357" s="325"/>
      <c r="TUS357" s="325"/>
      <c r="TUT357" s="325"/>
      <c r="TUU357" s="325"/>
      <c r="TUV357" s="325"/>
      <c r="TUW357" s="325"/>
      <c r="TUX357" s="325"/>
      <c r="TUY357" s="325"/>
      <c r="TUZ357" s="324"/>
      <c r="TVA357" s="62"/>
      <c r="TVB357" s="62"/>
      <c r="TVC357" s="62"/>
      <c r="TVD357" s="62"/>
      <c r="TVE357" s="62"/>
      <c r="TVF357" s="62"/>
      <c r="TVG357" s="62"/>
      <c r="TVH357" s="62"/>
      <c r="TVI357" s="62"/>
      <c r="TVJ357" s="62"/>
      <c r="TVK357" s="325"/>
      <c r="TVL357" s="325"/>
      <c r="TVM357" s="325"/>
      <c r="TVN357" s="325"/>
      <c r="TVO357" s="62"/>
      <c r="TVP357" s="325"/>
      <c r="TVQ357" s="325"/>
      <c r="TVR357" s="325"/>
      <c r="TVS357" s="325"/>
      <c r="TVT357" s="62"/>
      <c r="TVU357" s="325"/>
      <c r="TVV357" s="325"/>
      <c r="TVW357" s="325"/>
      <c r="TVX357" s="325"/>
      <c r="TVY357" s="325"/>
      <c r="TVZ357" s="325"/>
      <c r="TWA357" s="325"/>
      <c r="TWB357" s="325"/>
      <c r="TWC357" s="325"/>
      <c r="TWD357" s="325"/>
      <c r="TWE357" s="325"/>
      <c r="TWF357" s="325"/>
      <c r="TWG357" s="325"/>
      <c r="TWH357" s="325"/>
      <c r="TWI357" s="325"/>
      <c r="TWJ357" s="325"/>
      <c r="TWK357" s="325"/>
      <c r="TWL357" s="324"/>
      <c r="TWM357" s="62"/>
      <c r="TWN357" s="62"/>
      <c r="TWO357" s="62"/>
      <c r="TWP357" s="62"/>
      <c r="TWQ357" s="62"/>
      <c r="TWR357" s="62"/>
      <c r="TWS357" s="62"/>
      <c r="TWT357" s="62"/>
      <c r="TWU357" s="62"/>
      <c r="TWV357" s="62"/>
      <c r="TWW357" s="325"/>
      <c r="TWX357" s="325"/>
      <c r="TWY357" s="325"/>
      <c r="TWZ357" s="325"/>
      <c r="TXA357" s="62"/>
      <c r="TXB357" s="325"/>
      <c r="TXC357" s="325"/>
      <c r="TXD357" s="325"/>
      <c r="TXE357" s="325"/>
      <c r="TXF357" s="62"/>
      <c r="TXG357" s="325"/>
      <c r="TXH357" s="325"/>
      <c r="TXI357" s="325"/>
      <c r="TXJ357" s="325"/>
      <c r="TXK357" s="325"/>
      <c r="TXL357" s="325"/>
      <c r="TXM357" s="325"/>
      <c r="TXN357" s="325"/>
      <c r="TXO357" s="325"/>
      <c r="TXP357" s="325"/>
      <c r="TXQ357" s="325"/>
      <c r="TXR357" s="325"/>
      <c r="TXS357" s="325"/>
      <c r="TXT357" s="325"/>
      <c r="TXU357" s="325"/>
      <c r="TXV357" s="325"/>
      <c r="TXW357" s="325"/>
      <c r="TXX357" s="324"/>
      <c r="TXY357" s="62"/>
      <c r="TXZ357" s="62"/>
      <c r="TYA357" s="62"/>
      <c r="TYB357" s="62"/>
      <c r="TYC357" s="62"/>
      <c r="TYD357" s="62"/>
      <c r="TYE357" s="62"/>
      <c r="TYF357" s="62"/>
      <c r="TYG357" s="62"/>
      <c r="TYH357" s="62"/>
      <c r="TYI357" s="325"/>
      <c r="TYJ357" s="325"/>
      <c r="TYK357" s="325"/>
      <c r="TYL357" s="325"/>
      <c r="TYM357" s="62"/>
      <c r="TYN357" s="325"/>
      <c r="TYO357" s="325"/>
      <c r="TYP357" s="325"/>
      <c r="TYQ357" s="325"/>
      <c r="TYR357" s="62"/>
      <c r="TYS357" s="325"/>
      <c r="TYT357" s="325"/>
      <c r="TYU357" s="325"/>
      <c r="TYV357" s="325"/>
      <c r="TYW357" s="325"/>
      <c r="TYX357" s="325"/>
      <c r="TYY357" s="325"/>
      <c r="TYZ357" s="325"/>
      <c r="TZA357" s="325"/>
      <c r="TZB357" s="325"/>
      <c r="TZC357" s="325"/>
      <c r="TZD357" s="325"/>
      <c r="TZE357" s="325"/>
      <c r="TZF357" s="325"/>
      <c r="TZG357" s="325"/>
      <c r="TZH357" s="325"/>
      <c r="TZI357" s="325"/>
      <c r="TZJ357" s="324"/>
      <c r="TZK357" s="62"/>
      <c r="TZL357" s="62"/>
      <c r="TZM357" s="62"/>
      <c r="TZN357" s="62"/>
      <c r="TZO357" s="62"/>
      <c r="TZP357" s="62"/>
      <c r="TZQ357" s="62"/>
      <c r="TZR357" s="62"/>
      <c r="TZS357" s="62"/>
      <c r="TZT357" s="62"/>
      <c r="TZU357" s="325"/>
      <c r="TZV357" s="325"/>
      <c r="TZW357" s="325"/>
      <c r="TZX357" s="325"/>
      <c r="TZY357" s="62"/>
      <c r="TZZ357" s="325"/>
      <c r="UAA357" s="325"/>
      <c r="UAB357" s="325"/>
      <c r="UAC357" s="325"/>
      <c r="UAD357" s="62"/>
      <c r="UAE357" s="325"/>
      <c r="UAF357" s="325"/>
      <c r="UAG357" s="325"/>
      <c r="UAH357" s="325"/>
      <c r="UAI357" s="325"/>
      <c r="UAJ357" s="325"/>
      <c r="UAK357" s="325"/>
      <c r="UAL357" s="325"/>
      <c r="UAM357" s="325"/>
      <c r="UAN357" s="325"/>
      <c r="UAO357" s="325"/>
      <c r="UAP357" s="325"/>
      <c r="UAQ357" s="325"/>
      <c r="UAR357" s="325"/>
      <c r="UAS357" s="325"/>
      <c r="UAT357" s="325"/>
      <c r="UAU357" s="325"/>
      <c r="UAV357" s="324"/>
      <c r="UAW357" s="62"/>
      <c r="UAX357" s="62"/>
      <c r="UAY357" s="62"/>
      <c r="UAZ357" s="62"/>
      <c r="UBA357" s="62"/>
      <c r="UBB357" s="62"/>
      <c r="UBC357" s="62"/>
      <c r="UBD357" s="62"/>
      <c r="UBE357" s="62"/>
      <c r="UBF357" s="62"/>
      <c r="UBG357" s="325"/>
      <c r="UBH357" s="325"/>
      <c r="UBI357" s="325"/>
      <c r="UBJ357" s="325"/>
      <c r="UBK357" s="62"/>
      <c r="UBL357" s="325"/>
      <c r="UBM357" s="325"/>
      <c r="UBN357" s="325"/>
      <c r="UBO357" s="325"/>
      <c r="UBP357" s="62"/>
      <c r="UBQ357" s="325"/>
      <c r="UBR357" s="325"/>
      <c r="UBS357" s="325"/>
      <c r="UBT357" s="325"/>
      <c r="UBU357" s="325"/>
      <c r="UBV357" s="325"/>
      <c r="UBW357" s="325"/>
      <c r="UBX357" s="325"/>
      <c r="UBY357" s="325"/>
      <c r="UBZ357" s="325"/>
      <c r="UCA357" s="325"/>
      <c r="UCB357" s="325"/>
      <c r="UCC357" s="325"/>
      <c r="UCD357" s="325"/>
      <c r="UCE357" s="325"/>
      <c r="UCF357" s="325"/>
      <c r="UCG357" s="325"/>
      <c r="UCH357" s="324"/>
      <c r="UCI357" s="62"/>
      <c r="UCJ357" s="62"/>
      <c r="UCK357" s="62"/>
      <c r="UCL357" s="62"/>
      <c r="UCM357" s="62"/>
      <c r="UCN357" s="62"/>
      <c r="UCO357" s="62"/>
      <c r="UCP357" s="62"/>
      <c r="UCQ357" s="62"/>
      <c r="UCR357" s="62"/>
      <c r="UCS357" s="325"/>
      <c r="UCT357" s="325"/>
      <c r="UCU357" s="325"/>
      <c r="UCV357" s="325"/>
      <c r="UCW357" s="62"/>
      <c r="UCX357" s="325"/>
      <c r="UCY357" s="325"/>
      <c r="UCZ357" s="325"/>
      <c r="UDA357" s="325"/>
      <c r="UDB357" s="62"/>
      <c r="UDC357" s="325"/>
      <c r="UDD357" s="325"/>
      <c r="UDE357" s="325"/>
      <c r="UDF357" s="325"/>
      <c r="UDG357" s="325"/>
      <c r="UDH357" s="325"/>
      <c r="UDI357" s="325"/>
      <c r="UDJ357" s="325"/>
      <c r="UDK357" s="325"/>
      <c r="UDL357" s="325"/>
      <c r="UDM357" s="325"/>
      <c r="UDN357" s="325"/>
      <c r="UDO357" s="325"/>
      <c r="UDP357" s="325"/>
      <c r="UDQ357" s="325"/>
      <c r="UDR357" s="325"/>
      <c r="UDS357" s="325"/>
      <c r="UDT357" s="324"/>
      <c r="UDU357" s="62"/>
      <c r="UDV357" s="62"/>
      <c r="UDW357" s="62"/>
      <c r="UDX357" s="62"/>
      <c r="UDY357" s="62"/>
      <c r="UDZ357" s="62"/>
      <c r="UEA357" s="62"/>
      <c r="UEB357" s="62"/>
      <c r="UEC357" s="62"/>
      <c r="UED357" s="62"/>
      <c r="UEE357" s="325"/>
      <c r="UEF357" s="325"/>
      <c r="UEG357" s="325"/>
      <c r="UEH357" s="325"/>
      <c r="UEI357" s="62"/>
      <c r="UEJ357" s="325"/>
      <c r="UEK357" s="325"/>
      <c r="UEL357" s="325"/>
      <c r="UEM357" s="325"/>
      <c r="UEN357" s="62"/>
      <c r="UEO357" s="325"/>
      <c r="UEP357" s="325"/>
      <c r="UEQ357" s="325"/>
      <c r="UER357" s="325"/>
      <c r="UES357" s="325"/>
      <c r="UET357" s="325"/>
      <c r="UEU357" s="325"/>
      <c r="UEV357" s="325"/>
      <c r="UEW357" s="325"/>
      <c r="UEX357" s="325"/>
      <c r="UEY357" s="325"/>
      <c r="UEZ357" s="325"/>
      <c r="UFA357" s="325"/>
      <c r="UFB357" s="325"/>
      <c r="UFC357" s="325"/>
      <c r="UFD357" s="325"/>
      <c r="UFE357" s="325"/>
      <c r="UFF357" s="324"/>
      <c r="UFG357" s="62"/>
      <c r="UFH357" s="62"/>
      <c r="UFI357" s="62"/>
      <c r="UFJ357" s="62"/>
      <c r="UFK357" s="62"/>
      <c r="UFL357" s="62"/>
      <c r="UFM357" s="62"/>
      <c r="UFN357" s="62"/>
      <c r="UFO357" s="62"/>
      <c r="UFP357" s="62"/>
      <c r="UFQ357" s="325"/>
      <c r="UFR357" s="325"/>
      <c r="UFS357" s="325"/>
      <c r="UFT357" s="325"/>
      <c r="UFU357" s="62"/>
      <c r="UFV357" s="325"/>
      <c r="UFW357" s="325"/>
      <c r="UFX357" s="325"/>
      <c r="UFY357" s="325"/>
      <c r="UFZ357" s="62"/>
      <c r="UGA357" s="325"/>
      <c r="UGB357" s="325"/>
      <c r="UGC357" s="325"/>
      <c r="UGD357" s="325"/>
      <c r="UGE357" s="325"/>
      <c r="UGF357" s="325"/>
      <c r="UGG357" s="325"/>
      <c r="UGH357" s="325"/>
      <c r="UGI357" s="325"/>
      <c r="UGJ357" s="325"/>
      <c r="UGK357" s="325"/>
      <c r="UGL357" s="325"/>
      <c r="UGM357" s="325"/>
      <c r="UGN357" s="325"/>
      <c r="UGO357" s="325"/>
      <c r="UGP357" s="325"/>
      <c r="UGQ357" s="325"/>
      <c r="UGR357" s="324"/>
      <c r="UGS357" s="62"/>
      <c r="UGT357" s="62"/>
      <c r="UGU357" s="62"/>
      <c r="UGV357" s="62"/>
      <c r="UGW357" s="62"/>
      <c r="UGX357" s="62"/>
      <c r="UGY357" s="62"/>
      <c r="UGZ357" s="62"/>
      <c r="UHA357" s="62"/>
      <c r="UHB357" s="62"/>
      <c r="UHC357" s="325"/>
      <c r="UHD357" s="325"/>
      <c r="UHE357" s="325"/>
      <c r="UHF357" s="325"/>
      <c r="UHG357" s="62"/>
      <c r="UHH357" s="325"/>
      <c r="UHI357" s="325"/>
      <c r="UHJ357" s="325"/>
      <c r="UHK357" s="325"/>
      <c r="UHL357" s="62"/>
      <c r="UHM357" s="325"/>
      <c r="UHN357" s="325"/>
      <c r="UHO357" s="325"/>
      <c r="UHP357" s="325"/>
      <c r="UHQ357" s="325"/>
      <c r="UHR357" s="325"/>
      <c r="UHS357" s="325"/>
      <c r="UHT357" s="325"/>
      <c r="UHU357" s="325"/>
      <c r="UHV357" s="325"/>
      <c r="UHW357" s="325"/>
      <c r="UHX357" s="325"/>
      <c r="UHY357" s="325"/>
      <c r="UHZ357" s="325"/>
      <c r="UIA357" s="325"/>
      <c r="UIB357" s="325"/>
      <c r="UIC357" s="325"/>
      <c r="UID357" s="324"/>
      <c r="UIE357" s="62"/>
      <c r="UIF357" s="62"/>
      <c r="UIG357" s="62"/>
      <c r="UIH357" s="62"/>
      <c r="UII357" s="62"/>
      <c r="UIJ357" s="62"/>
      <c r="UIK357" s="62"/>
      <c r="UIL357" s="62"/>
      <c r="UIM357" s="62"/>
      <c r="UIN357" s="62"/>
      <c r="UIO357" s="325"/>
      <c r="UIP357" s="325"/>
      <c r="UIQ357" s="325"/>
      <c r="UIR357" s="325"/>
      <c r="UIS357" s="62"/>
      <c r="UIT357" s="325"/>
      <c r="UIU357" s="325"/>
      <c r="UIV357" s="325"/>
      <c r="UIW357" s="325"/>
      <c r="UIX357" s="62"/>
      <c r="UIY357" s="325"/>
      <c r="UIZ357" s="325"/>
      <c r="UJA357" s="325"/>
      <c r="UJB357" s="325"/>
      <c r="UJC357" s="325"/>
      <c r="UJD357" s="325"/>
      <c r="UJE357" s="325"/>
      <c r="UJF357" s="325"/>
      <c r="UJG357" s="325"/>
      <c r="UJH357" s="325"/>
      <c r="UJI357" s="325"/>
      <c r="UJJ357" s="325"/>
      <c r="UJK357" s="325"/>
      <c r="UJL357" s="325"/>
      <c r="UJM357" s="325"/>
      <c r="UJN357" s="325"/>
      <c r="UJO357" s="325"/>
      <c r="UJP357" s="324"/>
      <c r="UJQ357" s="62"/>
      <c r="UJR357" s="62"/>
      <c r="UJS357" s="62"/>
      <c r="UJT357" s="62"/>
      <c r="UJU357" s="62"/>
      <c r="UJV357" s="62"/>
      <c r="UJW357" s="62"/>
      <c r="UJX357" s="62"/>
      <c r="UJY357" s="62"/>
      <c r="UJZ357" s="62"/>
      <c r="UKA357" s="325"/>
      <c r="UKB357" s="325"/>
      <c r="UKC357" s="325"/>
      <c r="UKD357" s="325"/>
      <c r="UKE357" s="62"/>
      <c r="UKF357" s="325"/>
      <c r="UKG357" s="325"/>
      <c r="UKH357" s="325"/>
      <c r="UKI357" s="325"/>
      <c r="UKJ357" s="62"/>
      <c r="UKK357" s="325"/>
      <c r="UKL357" s="325"/>
      <c r="UKM357" s="325"/>
      <c r="UKN357" s="325"/>
      <c r="UKO357" s="325"/>
      <c r="UKP357" s="325"/>
      <c r="UKQ357" s="325"/>
      <c r="UKR357" s="325"/>
      <c r="UKS357" s="325"/>
      <c r="UKT357" s="325"/>
      <c r="UKU357" s="325"/>
      <c r="UKV357" s="325"/>
      <c r="UKW357" s="325"/>
      <c r="UKX357" s="325"/>
      <c r="UKY357" s="325"/>
      <c r="UKZ357" s="325"/>
      <c r="ULA357" s="325"/>
      <c r="ULB357" s="324"/>
      <c r="ULC357" s="62"/>
      <c r="ULD357" s="62"/>
      <c r="ULE357" s="62"/>
      <c r="ULF357" s="62"/>
      <c r="ULG357" s="62"/>
      <c r="ULH357" s="62"/>
      <c r="ULI357" s="62"/>
      <c r="ULJ357" s="62"/>
      <c r="ULK357" s="62"/>
      <c r="ULL357" s="62"/>
      <c r="ULM357" s="325"/>
      <c r="ULN357" s="325"/>
      <c r="ULO357" s="325"/>
      <c r="ULP357" s="325"/>
      <c r="ULQ357" s="62"/>
      <c r="ULR357" s="325"/>
      <c r="ULS357" s="325"/>
      <c r="ULT357" s="325"/>
      <c r="ULU357" s="325"/>
      <c r="ULV357" s="62"/>
      <c r="ULW357" s="325"/>
      <c r="ULX357" s="325"/>
      <c r="ULY357" s="325"/>
      <c r="ULZ357" s="325"/>
      <c r="UMA357" s="325"/>
      <c r="UMB357" s="325"/>
      <c r="UMC357" s="325"/>
      <c r="UMD357" s="325"/>
      <c r="UME357" s="325"/>
      <c r="UMF357" s="325"/>
      <c r="UMG357" s="325"/>
      <c r="UMH357" s="325"/>
      <c r="UMI357" s="325"/>
      <c r="UMJ357" s="325"/>
      <c r="UMK357" s="325"/>
      <c r="UML357" s="325"/>
      <c r="UMM357" s="325"/>
      <c r="UMN357" s="324"/>
      <c r="UMO357" s="62"/>
      <c r="UMP357" s="62"/>
      <c r="UMQ357" s="62"/>
      <c r="UMR357" s="62"/>
      <c r="UMS357" s="62"/>
      <c r="UMT357" s="62"/>
      <c r="UMU357" s="62"/>
      <c r="UMV357" s="62"/>
      <c r="UMW357" s="62"/>
      <c r="UMX357" s="62"/>
      <c r="UMY357" s="325"/>
      <c r="UMZ357" s="325"/>
      <c r="UNA357" s="325"/>
      <c r="UNB357" s="325"/>
      <c r="UNC357" s="62"/>
      <c r="UND357" s="325"/>
      <c r="UNE357" s="325"/>
      <c r="UNF357" s="325"/>
      <c r="UNG357" s="325"/>
      <c r="UNH357" s="62"/>
      <c r="UNI357" s="325"/>
      <c r="UNJ357" s="325"/>
      <c r="UNK357" s="325"/>
      <c r="UNL357" s="325"/>
      <c r="UNM357" s="325"/>
      <c r="UNN357" s="325"/>
      <c r="UNO357" s="325"/>
      <c r="UNP357" s="325"/>
      <c r="UNQ357" s="325"/>
      <c r="UNR357" s="325"/>
      <c r="UNS357" s="325"/>
      <c r="UNT357" s="325"/>
      <c r="UNU357" s="325"/>
      <c r="UNV357" s="325"/>
      <c r="UNW357" s="325"/>
      <c r="UNX357" s="325"/>
      <c r="UNY357" s="325"/>
      <c r="UNZ357" s="324"/>
      <c r="UOA357" s="62"/>
      <c r="UOB357" s="62"/>
      <c r="UOC357" s="62"/>
      <c r="UOD357" s="62"/>
      <c r="UOE357" s="62"/>
      <c r="UOF357" s="62"/>
      <c r="UOG357" s="62"/>
      <c r="UOH357" s="62"/>
      <c r="UOI357" s="62"/>
      <c r="UOJ357" s="62"/>
      <c r="UOK357" s="325"/>
      <c r="UOL357" s="325"/>
      <c r="UOM357" s="325"/>
      <c r="UON357" s="325"/>
      <c r="UOO357" s="62"/>
      <c r="UOP357" s="325"/>
      <c r="UOQ357" s="325"/>
      <c r="UOR357" s="325"/>
      <c r="UOS357" s="325"/>
      <c r="UOT357" s="62"/>
      <c r="UOU357" s="325"/>
      <c r="UOV357" s="325"/>
      <c r="UOW357" s="325"/>
      <c r="UOX357" s="325"/>
      <c r="UOY357" s="325"/>
      <c r="UOZ357" s="325"/>
      <c r="UPA357" s="325"/>
      <c r="UPB357" s="325"/>
      <c r="UPC357" s="325"/>
      <c r="UPD357" s="325"/>
      <c r="UPE357" s="325"/>
      <c r="UPF357" s="325"/>
      <c r="UPG357" s="325"/>
      <c r="UPH357" s="325"/>
      <c r="UPI357" s="325"/>
      <c r="UPJ357" s="325"/>
      <c r="UPK357" s="325"/>
      <c r="UPL357" s="324"/>
      <c r="UPM357" s="62"/>
      <c r="UPN357" s="62"/>
      <c r="UPO357" s="62"/>
      <c r="UPP357" s="62"/>
      <c r="UPQ357" s="62"/>
      <c r="UPR357" s="62"/>
      <c r="UPS357" s="62"/>
      <c r="UPT357" s="62"/>
      <c r="UPU357" s="62"/>
      <c r="UPV357" s="62"/>
      <c r="UPW357" s="325"/>
      <c r="UPX357" s="325"/>
      <c r="UPY357" s="325"/>
      <c r="UPZ357" s="325"/>
      <c r="UQA357" s="62"/>
      <c r="UQB357" s="325"/>
      <c r="UQC357" s="325"/>
      <c r="UQD357" s="325"/>
      <c r="UQE357" s="325"/>
      <c r="UQF357" s="62"/>
      <c r="UQG357" s="325"/>
      <c r="UQH357" s="325"/>
      <c r="UQI357" s="325"/>
      <c r="UQJ357" s="325"/>
      <c r="UQK357" s="325"/>
      <c r="UQL357" s="325"/>
      <c r="UQM357" s="325"/>
      <c r="UQN357" s="325"/>
      <c r="UQO357" s="325"/>
      <c r="UQP357" s="325"/>
      <c r="UQQ357" s="325"/>
      <c r="UQR357" s="325"/>
      <c r="UQS357" s="325"/>
      <c r="UQT357" s="325"/>
      <c r="UQU357" s="325"/>
      <c r="UQV357" s="325"/>
      <c r="UQW357" s="325"/>
      <c r="UQX357" s="324"/>
      <c r="UQY357" s="62"/>
      <c r="UQZ357" s="62"/>
      <c r="URA357" s="62"/>
      <c r="URB357" s="62"/>
      <c r="URC357" s="62"/>
      <c r="URD357" s="62"/>
      <c r="URE357" s="62"/>
      <c r="URF357" s="62"/>
      <c r="URG357" s="62"/>
      <c r="URH357" s="62"/>
      <c r="URI357" s="325"/>
      <c r="URJ357" s="325"/>
      <c r="URK357" s="325"/>
      <c r="URL357" s="325"/>
      <c r="URM357" s="62"/>
      <c r="URN357" s="325"/>
      <c r="URO357" s="325"/>
      <c r="URP357" s="325"/>
      <c r="URQ357" s="325"/>
      <c r="URR357" s="62"/>
      <c r="URS357" s="325"/>
      <c r="URT357" s="325"/>
      <c r="URU357" s="325"/>
      <c r="URV357" s="325"/>
      <c r="URW357" s="325"/>
      <c r="URX357" s="325"/>
      <c r="URY357" s="325"/>
      <c r="URZ357" s="325"/>
      <c r="USA357" s="325"/>
      <c r="USB357" s="325"/>
      <c r="USC357" s="325"/>
      <c r="USD357" s="325"/>
      <c r="USE357" s="325"/>
      <c r="USF357" s="325"/>
      <c r="USG357" s="325"/>
      <c r="USH357" s="325"/>
      <c r="USI357" s="325"/>
      <c r="USJ357" s="324"/>
      <c r="USK357" s="62"/>
      <c r="USL357" s="62"/>
      <c r="USM357" s="62"/>
      <c r="USN357" s="62"/>
      <c r="USO357" s="62"/>
      <c r="USP357" s="62"/>
      <c r="USQ357" s="62"/>
      <c r="USR357" s="62"/>
      <c r="USS357" s="62"/>
      <c r="UST357" s="62"/>
      <c r="USU357" s="325"/>
      <c r="USV357" s="325"/>
      <c r="USW357" s="325"/>
      <c r="USX357" s="325"/>
      <c r="USY357" s="62"/>
      <c r="USZ357" s="325"/>
      <c r="UTA357" s="325"/>
      <c r="UTB357" s="325"/>
      <c r="UTC357" s="325"/>
      <c r="UTD357" s="62"/>
      <c r="UTE357" s="325"/>
      <c r="UTF357" s="325"/>
      <c r="UTG357" s="325"/>
      <c r="UTH357" s="325"/>
      <c r="UTI357" s="325"/>
      <c r="UTJ357" s="325"/>
      <c r="UTK357" s="325"/>
      <c r="UTL357" s="325"/>
      <c r="UTM357" s="325"/>
      <c r="UTN357" s="325"/>
      <c r="UTO357" s="325"/>
      <c r="UTP357" s="325"/>
      <c r="UTQ357" s="325"/>
      <c r="UTR357" s="325"/>
      <c r="UTS357" s="325"/>
      <c r="UTT357" s="325"/>
      <c r="UTU357" s="325"/>
      <c r="UTV357" s="324"/>
      <c r="UTW357" s="62"/>
      <c r="UTX357" s="62"/>
      <c r="UTY357" s="62"/>
      <c r="UTZ357" s="62"/>
      <c r="UUA357" s="62"/>
      <c r="UUB357" s="62"/>
      <c r="UUC357" s="62"/>
      <c r="UUD357" s="62"/>
      <c r="UUE357" s="62"/>
      <c r="UUF357" s="62"/>
      <c r="UUG357" s="325"/>
      <c r="UUH357" s="325"/>
      <c r="UUI357" s="325"/>
      <c r="UUJ357" s="325"/>
      <c r="UUK357" s="62"/>
      <c r="UUL357" s="325"/>
      <c r="UUM357" s="325"/>
      <c r="UUN357" s="325"/>
      <c r="UUO357" s="325"/>
      <c r="UUP357" s="62"/>
      <c r="UUQ357" s="325"/>
      <c r="UUR357" s="325"/>
      <c r="UUS357" s="325"/>
      <c r="UUT357" s="325"/>
      <c r="UUU357" s="325"/>
      <c r="UUV357" s="325"/>
      <c r="UUW357" s="325"/>
      <c r="UUX357" s="325"/>
      <c r="UUY357" s="325"/>
      <c r="UUZ357" s="325"/>
      <c r="UVA357" s="325"/>
      <c r="UVB357" s="325"/>
      <c r="UVC357" s="325"/>
      <c r="UVD357" s="325"/>
      <c r="UVE357" s="325"/>
      <c r="UVF357" s="325"/>
      <c r="UVG357" s="325"/>
      <c r="UVH357" s="324"/>
      <c r="UVI357" s="62"/>
      <c r="UVJ357" s="62"/>
      <c r="UVK357" s="62"/>
      <c r="UVL357" s="62"/>
      <c r="UVM357" s="62"/>
      <c r="UVN357" s="62"/>
      <c r="UVO357" s="62"/>
      <c r="UVP357" s="62"/>
      <c r="UVQ357" s="62"/>
      <c r="UVR357" s="62"/>
      <c r="UVS357" s="325"/>
      <c r="UVT357" s="325"/>
      <c r="UVU357" s="325"/>
      <c r="UVV357" s="325"/>
      <c r="UVW357" s="62"/>
      <c r="UVX357" s="325"/>
      <c r="UVY357" s="325"/>
      <c r="UVZ357" s="325"/>
      <c r="UWA357" s="325"/>
      <c r="UWB357" s="62"/>
      <c r="UWC357" s="325"/>
      <c r="UWD357" s="325"/>
      <c r="UWE357" s="325"/>
      <c r="UWF357" s="325"/>
      <c r="UWG357" s="325"/>
      <c r="UWH357" s="325"/>
      <c r="UWI357" s="325"/>
      <c r="UWJ357" s="325"/>
      <c r="UWK357" s="325"/>
      <c r="UWL357" s="325"/>
      <c r="UWM357" s="325"/>
      <c r="UWN357" s="325"/>
      <c r="UWO357" s="325"/>
      <c r="UWP357" s="325"/>
      <c r="UWQ357" s="325"/>
      <c r="UWR357" s="325"/>
      <c r="UWS357" s="325"/>
      <c r="UWT357" s="324"/>
      <c r="UWU357" s="62"/>
      <c r="UWV357" s="62"/>
      <c r="UWW357" s="62"/>
      <c r="UWX357" s="62"/>
      <c r="UWY357" s="62"/>
      <c r="UWZ357" s="62"/>
      <c r="UXA357" s="62"/>
      <c r="UXB357" s="62"/>
      <c r="UXC357" s="62"/>
      <c r="UXD357" s="62"/>
      <c r="UXE357" s="325"/>
      <c r="UXF357" s="325"/>
      <c r="UXG357" s="325"/>
      <c r="UXH357" s="325"/>
      <c r="UXI357" s="62"/>
      <c r="UXJ357" s="325"/>
      <c r="UXK357" s="325"/>
      <c r="UXL357" s="325"/>
      <c r="UXM357" s="325"/>
      <c r="UXN357" s="62"/>
      <c r="UXO357" s="325"/>
      <c r="UXP357" s="325"/>
      <c r="UXQ357" s="325"/>
      <c r="UXR357" s="325"/>
      <c r="UXS357" s="325"/>
      <c r="UXT357" s="325"/>
      <c r="UXU357" s="325"/>
      <c r="UXV357" s="325"/>
      <c r="UXW357" s="325"/>
      <c r="UXX357" s="325"/>
      <c r="UXY357" s="325"/>
      <c r="UXZ357" s="325"/>
      <c r="UYA357" s="325"/>
      <c r="UYB357" s="325"/>
      <c r="UYC357" s="325"/>
      <c r="UYD357" s="325"/>
      <c r="UYE357" s="325"/>
      <c r="UYF357" s="324"/>
      <c r="UYG357" s="62"/>
      <c r="UYH357" s="62"/>
      <c r="UYI357" s="62"/>
      <c r="UYJ357" s="62"/>
      <c r="UYK357" s="62"/>
      <c r="UYL357" s="62"/>
      <c r="UYM357" s="62"/>
      <c r="UYN357" s="62"/>
      <c r="UYO357" s="62"/>
      <c r="UYP357" s="62"/>
      <c r="UYQ357" s="325"/>
      <c r="UYR357" s="325"/>
      <c r="UYS357" s="325"/>
      <c r="UYT357" s="325"/>
      <c r="UYU357" s="62"/>
      <c r="UYV357" s="325"/>
      <c r="UYW357" s="325"/>
      <c r="UYX357" s="325"/>
      <c r="UYY357" s="325"/>
      <c r="UYZ357" s="62"/>
      <c r="UZA357" s="325"/>
      <c r="UZB357" s="325"/>
      <c r="UZC357" s="325"/>
      <c r="UZD357" s="325"/>
      <c r="UZE357" s="325"/>
      <c r="UZF357" s="325"/>
      <c r="UZG357" s="325"/>
      <c r="UZH357" s="325"/>
      <c r="UZI357" s="325"/>
      <c r="UZJ357" s="325"/>
      <c r="UZK357" s="325"/>
      <c r="UZL357" s="325"/>
      <c r="UZM357" s="325"/>
      <c r="UZN357" s="325"/>
      <c r="UZO357" s="325"/>
      <c r="UZP357" s="325"/>
      <c r="UZQ357" s="325"/>
      <c r="UZR357" s="324"/>
      <c r="UZS357" s="62"/>
      <c r="UZT357" s="62"/>
      <c r="UZU357" s="62"/>
      <c r="UZV357" s="62"/>
      <c r="UZW357" s="62"/>
      <c r="UZX357" s="62"/>
      <c r="UZY357" s="62"/>
      <c r="UZZ357" s="62"/>
      <c r="VAA357" s="62"/>
      <c r="VAB357" s="62"/>
      <c r="VAC357" s="325"/>
      <c r="VAD357" s="325"/>
      <c r="VAE357" s="325"/>
      <c r="VAF357" s="325"/>
      <c r="VAG357" s="62"/>
      <c r="VAH357" s="325"/>
      <c r="VAI357" s="325"/>
      <c r="VAJ357" s="325"/>
      <c r="VAK357" s="325"/>
      <c r="VAL357" s="62"/>
      <c r="VAM357" s="325"/>
      <c r="VAN357" s="325"/>
      <c r="VAO357" s="325"/>
      <c r="VAP357" s="325"/>
      <c r="VAQ357" s="325"/>
      <c r="VAR357" s="325"/>
      <c r="VAS357" s="325"/>
      <c r="VAT357" s="325"/>
      <c r="VAU357" s="325"/>
      <c r="VAV357" s="325"/>
      <c r="VAW357" s="325"/>
      <c r="VAX357" s="325"/>
      <c r="VAY357" s="325"/>
      <c r="VAZ357" s="325"/>
      <c r="VBA357" s="325"/>
      <c r="VBB357" s="325"/>
      <c r="VBC357" s="325"/>
      <c r="VBD357" s="324"/>
      <c r="VBE357" s="62"/>
      <c r="VBF357" s="62"/>
      <c r="VBG357" s="62"/>
      <c r="VBH357" s="62"/>
      <c r="VBI357" s="62"/>
      <c r="VBJ357" s="62"/>
      <c r="VBK357" s="62"/>
      <c r="VBL357" s="62"/>
      <c r="VBM357" s="62"/>
      <c r="VBN357" s="62"/>
      <c r="VBO357" s="325"/>
      <c r="VBP357" s="325"/>
      <c r="VBQ357" s="325"/>
      <c r="VBR357" s="325"/>
      <c r="VBS357" s="62"/>
      <c r="VBT357" s="325"/>
      <c r="VBU357" s="325"/>
      <c r="VBV357" s="325"/>
      <c r="VBW357" s="325"/>
      <c r="VBX357" s="62"/>
      <c r="VBY357" s="325"/>
      <c r="VBZ357" s="325"/>
      <c r="VCA357" s="325"/>
      <c r="VCB357" s="325"/>
      <c r="VCC357" s="325"/>
      <c r="VCD357" s="325"/>
      <c r="VCE357" s="325"/>
      <c r="VCF357" s="325"/>
      <c r="VCG357" s="325"/>
      <c r="VCH357" s="325"/>
      <c r="VCI357" s="325"/>
      <c r="VCJ357" s="325"/>
      <c r="VCK357" s="325"/>
      <c r="VCL357" s="325"/>
      <c r="VCM357" s="325"/>
      <c r="VCN357" s="325"/>
      <c r="VCO357" s="325"/>
      <c r="VCP357" s="324"/>
      <c r="VCQ357" s="62"/>
      <c r="VCR357" s="62"/>
      <c r="VCS357" s="62"/>
      <c r="VCT357" s="62"/>
      <c r="VCU357" s="62"/>
      <c r="VCV357" s="62"/>
      <c r="VCW357" s="62"/>
      <c r="VCX357" s="62"/>
      <c r="VCY357" s="62"/>
      <c r="VCZ357" s="62"/>
      <c r="VDA357" s="325"/>
      <c r="VDB357" s="325"/>
      <c r="VDC357" s="325"/>
      <c r="VDD357" s="325"/>
      <c r="VDE357" s="62"/>
      <c r="VDF357" s="325"/>
      <c r="VDG357" s="325"/>
      <c r="VDH357" s="325"/>
      <c r="VDI357" s="325"/>
      <c r="VDJ357" s="62"/>
      <c r="VDK357" s="325"/>
      <c r="VDL357" s="325"/>
      <c r="VDM357" s="325"/>
      <c r="VDN357" s="325"/>
      <c r="VDO357" s="325"/>
      <c r="VDP357" s="325"/>
      <c r="VDQ357" s="325"/>
      <c r="VDR357" s="325"/>
      <c r="VDS357" s="325"/>
      <c r="VDT357" s="325"/>
      <c r="VDU357" s="325"/>
      <c r="VDV357" s="325"/>
      <c r="VDW357" s="325"/>
      <c r="VDX357" s="325"/>
      <c r="VDY357" s="325"/>
      <c r="VDZ357" s="325"/>
      <c r="VEA357" s="325"/>
      <c r="VEB357" s="324"/>
      <c r="VEC357" s="62"/>
      <c r="VED357" s="62"/>
      <c r="VEE357" s="62"/>
      <c r="VEF357" s="62"/>
      <c r="VEG357" s="62"/>
      <c r="VEH357" s="62"/>
      <c r="VEI357" s="62"/>
      <c r="VEJ357" s="62"/>
      <c r="VEK357" s="62"/>
      <c r="VEL357" s="62"/>
      <c r="VEM357" s="325"/>
      <c r="VEN357" s="325"/>
      <c r="VEO357" s="325"/>
      <c r="VEP357" s="325"/>
      <c r="VEQ357" s="62"/>
      <c r="VER357" s="325"/>
      <c r="VES357" s="325"/>
      <c r="VET357" s="325"/>
      <c r="VEU357" s="325"/>
      <c r="VEV357" s="62"/>
      <c r="VEW357" s="325"/>
      <c r="VEX357" s="325"/>
      <c r="VEY357" s="325"/>
      <c r="VEZ357" s="325"/>
      <c r="VFA357" s="325"/>
      <c r="VFB357" s="325"/>
      <c r="VFC357" s="325"/>
      <c r="VFD357" s="325"/>
      <c r="VFE357" s="325"/>
      <c r="VFF357" s="325"/>
      <c r="VFG357" s="325"/>
      <c r="VFH357" s="325"/>
      <c r="VFI357" s="325"/>
      <c r="VFJ357" s="325"/>
      <c r="VFK357" s="325"/>
      <c r="VFL357" s="325"/>
      <c r="VFM357" s="325"/>
      <c r="VFN357" s="324"/>
      <c r="VFO357" s="62"/>
      <c r="VFP357" s="62"/>
      <c r="VFQ357" s="62"/>
      <c r="VFR357" s="62"/>
      <c r="VFS357" s="62"/>
      <c r="VFT357" s="62"/>
      <c r="VFU357" s="62"/>
      <c r="VFV357" s="62"/>
      <c r="VFW357" s="62"/>
      <c r="VFX357" s="62"/>
      <c r="VFY357" s="325"/>
      <c r="VFZ357" s="325"/>
      <c r="VGA357" s="325"/>
      <c r="VGB357" s="325"/>
      <c r="VGC357" s="62"/>
      <c r="VGD357" s="325"/>
      <c r="VGE357" s="325"/>
      <c r="VGF357" s="325"/>
      <c r="VGG357" s="325"/>
      <c r="VGH357" s="62"/>
      <c r="VGI357" s="325"/>
      <c r="VGJ357" s="325"/>
      <c r="VGK357" s="325"/>
      <c r="VGL357" s="325"/>
      <c r="VGM357" s="325"/>
      <c r="VGN357" s="325"/>
      <c r="VGO357" s="325"/>
      <c r="VGP357" s="325"/>
      <c r="VGQ357" s="325"/>
      <c r="VGR357" s="325"/>
      <c r="VGS357" s="325"/>
      <c r="VGT357" s="325"/>
      <c r="VGU357" s="325"/>
      <c r="VGV357" s="325"/>
      <c r="VGW357" s="325"/>
      <c r="VGX357" s="325"/>
      <c r="VGY357" s="325"/>
      <c r="VGZ357" s="324"/>
      <c r="VHA357" s="62"/>
      <c r="VHB357" s="62"/>
      <c r="VHC357" s="62"/>
      <c r="VHD357" s="62"/>
      <c r="VHE357" s="62"/>
      <c r="VHF357" s="62"/>
      <c r="VHG357" s="62"/>
      <c r="VHH357" s="62"/>
      <c r="VHI357" s="62"/>
      <c r="VHJ357" s="62"/>
      <c r="VHK357" s="325"/>
      <c r="VHL357" s="325"/>
      <c r="VHM357" s="325"/>
      <c r="VHN357" s="325"/>
      <c r="VHO357" s="62"/>
      <c r="VHP357" s="325"/>
      <c r="VHQ357" s="325"/>
      <c r="VHR357" s="325"/>
      <c r="VHS357" s="325"/>
      <c r="VHT357" s="62"/>
      <c r="VHU357" s="325"/>
      <c r="VHV357" s="325"/>
      <c r="VHW357" s="325"/>
      <c r="VHX357" s="325"/>
      <c r="VHY357" s="325"/>
      <c r="VHZ357" s="325"/>
      <c r="VIA357" s="325"/>
      <c r="VIB357" s="325"/>
      <c r="VIC357" s="325"/>
      <c r="VID357" s="325"/>
      <c r="VIE357" s="325"/>
      <c r="VIF357" s="325"/>
      <c r="VIG357" s="325"/>
      <c r="VIH357" s="325"/>
      <c r="VII357" s="325"/>
      <c r="VIJ357" s="325"/>
      <c r="VIK357" s="325"/>
      <c r="VIL357" s="324"/>
      <c r="VIM357" s="62"/>
      <c r="VIN357" s="62"/>
      <c r="VIO357" s="62"/>
      <c r="VIP357" s="62"/>
      <c r="VIQ357" s="62"/>
      <c r="VIR357" s="62"/>
      <c r="VIS357" s="62"/>
      <c r="VIT357" s="62"/>
      <c r="VIU357" s="62"/>
      <c r="VIV357" s="62"/>
      <c r="VIW357" s="325"/>
      <c r="VIX357" s="325"/>
      <c r="VIY357" s="325"/>
      <c r="VIZ357" s="325"/>
      <c r="VJA357" s="62"/>
      <c r="VJB357" s="325"/>
      <c r="VJC357" s="325"/>
      <c r="VJD357" s="325"/>
      <c r="VJE357" s="325"/>
      <c r="VJF357" s="62"/>
      <c r="VJG357" s="325"/>
      <c r="VJH357" s="325"/>
      <c r="VJI357" s="325"/>
      <c r="VJJ357" s="325"/>
      <c r="VJK357" s="325"/>
      <c r="VJL357" s="325"/>
      <c r="VJM357" s="325"/>
      <c r="VJN357" s="325"/>
      <c r="VJO357" s="325"/>
      <c r="VJP357" s="325"/>
      <c r="VJQ357" s="325"/>
      <c r="VJR357" s="325"/>
      <c r="VJS357" s="325"/>
      <c r="VJT357" s="325"/>
      <c r="VJU357" s="325"/>
      <c r="VJV357" s="325"/>
      <c r="VJW357" s="325"/>
      <c r="VJX357" s="324"/>
      <c r="VJY357" s="62"/>
      <c r="VJZ357" s="62"/>
      <c r="VKA357" s="62"/>
      <c r="VKB357" s="62"/>
      <c r="VKC357" s="62"/>
      <c r="VKD357" s="62"/>
      <c r="VKE357" s="62"/>
      <c r="VKF357" s="62"/>
      <c r="VKG357" s="62"/>
      <c r="VKH357" s="62"/>
      <c r="VKI357" s="325"/>
      <c r="VKJ357" s="325"/>
      <c r="VKK357" s="325"/>
      <c r="VKL357" s="325"/>
      <c r="VKM357" s="62"/>
      <c r="VKN357" s="325"/>
      <c r="VKO357" s="325"/>
      <c r="VKP357" s="325"/>
      <c r="VKQ357" s="325"/>
      <c r="VKR357" s="62"/>
      <c r="VKS357" s="325"/>
      <c r="VKT357" s="325"/>
      <c r="VKU357" s="325"/>
      <c r="VKV357" s="325"/>
      <c r="VKW357" s="325"/>
      <c r="VKX357" s="325"/>
      <c r="VKY357" s="325"/>
      <c r="VKZ357" s="325"/>
      <c r="VLA357" s="325"/>
      <c r="VLB357" s="325"/>
      <c r="VLC357" s="325"/>
      <c r="VLD357" s="325"/>
      <c r="VLE357" s="325"/>
      <c r="VLF357" s="325"/>
      <c r="VLG357" s="325"/>
      <c r="VLH357" s="325"/>
      <c r="VLI357" s="325"/>
      <c r="VLJ357" s="324"/>
      <c r="VLK357" s="62"/>
      <c r="VLL357" s="62"/>
      <c r="VLM357" s="62"/>
      <c r="VLN357" s="62"/>
      <c r="VLO357" s="62"/>
      <c r="VLP357" s="62"/>
      <c r="VLQ357" s="62"/>
      <c r="VLR357" s="62"/>
      <c r="VLS357" s="62"/>
      <c r="VLT357" s="62"/>
      <c r="VLU357" s="325"/>
      <c r="VLV357" s="325"/>
      <c r="VLW357" s="325"/>
      <c r="VLX357" s="325"/>
      <c r="VLY357" s="62"/>
      <c r="VLZ357" s="325"/>
      <c r="VMA357" s="325"/>
      <c r="VMB357" s="325"/>
      <c r="VMC357" s="325"/>
      <c r="VMD357" s="62"/>
      <c r="VME357" s="325"/>
      <c r="VMF357" s="325"/>
      <c r="VMG357" s="325"/>
      <c r="VMH357" s="325"/>
      <c r="VMI357" s="325"/>
      <c r="VMJ357" s="325"/>
      <c r="VMK357" s="325"/>
      <c r="VML357" s="325"/>
      <c r="VMM357" s="325"/>
      <c r="VMN357" s="325"/>
      <c r="VMO357" s="325"/>
      <c r="VMP357" s="325"/>
      <c r="VMQ357" s="325"/>
      <c r="VMR357" s="325"/>
      <c r="VMS357" s="325"/>
      <c r="VMT357" s="325"/>
      <c r="VMU357" s="325"/>
      <c r="VMV357" s="324"/>
      <c r="VMW357" s="62"/>
      <c r="VMX357" s="62"/>
      <c r="VMY357" s="62"/>
      <c r="VMZ357" s="62"/>
      <c r="VNA357" s="62"/>
      <c r="VNB357" s="62"/>
      <c r="VNC357" s="62"/>
      <c r="VND357" s="62"/>
      <c r="VNE357" s="62"/>
      <c r="VNF357" s="62"/>
      <c r="VNG357" s="325"/>
      <c r="VNH357" s="325"/>
      <c r="VNI357" s="325"/>
      <c r="VNJ357" s="325"/>
      <c r="VNK357" s="62"/>
      <c r="VNL357" s="325"/>
      <c r="VNM357" s="325"/>
      <c r="VNN357" s="325"/>
      <c r="VNO357" s="325"/>
      <c r="VNP357" s="62"/>
      <c r="VNQ357" s="325"/>
      <c r="VNR357" s="325"/>
      <c r="VNS357" s="325"/>
      <c r="VNT357" s="325"/>
      <c r="VNU357" s="325"/>
      <c r="VNV357" s="325"/>
      <c r="VNW357" s="325"/>
      <c r="VNX357" s="325"/>
      <c r="VNY357" s="325"/>
      <c r="VNZ357" s="325"/>
      <c r="VOA357" s="325"/>
      <c r="VOB357" s="325"/>
      <c r="VOC357" s="325"/>
      <c r="VOD357" s="325"/>
      <c r="VOE357" s="325"/>
      <c r="VOF357" s="325"/>
      <c r="VOG357" s="325"/>
      <c r="VOH357" s="324"/>
      <c r="VOI357" s="62"/>
      <c r="VOJ357" s="62"/>
      <c r="VOK357" s="62"/>
      <c r="VOL357" s="62"/>
      <c r="VOM357" s="62"/>
      <c r="VON357" s="62"/>
      <c r="VOO357" s="62"/>
      <c r="VOP357" s="62"/>
      <c r="VOQ357" s="62"/>
      <c r="VOR357" s="62"/>
      <c r="VOS357" s="325"/>
      <c r="VOT357" s="325"/>
      <c r="VOU357" s="325"/>
      <c r="VOV357" s="325"/>
      <c r="VOW357" s="62"/>
      <c r="VOX357" s="325"/>
      <c r="VOY357" s="325"/>
      <c r="VOZ357" s="325"/>
      <c r="VPA357" s="325"/>
      <c r="VPB357" s="62"/>
      <c r="VPC357" s="325"/>
      <c r="VPD357" s="325"/>
      <c r="VPE357" s="325"/>
      <c r="VPF357" s="325"/>
      <c r="VPG357" s="325"/>
      <c r="VPH357" s="325"/>
      <c r="VPI357" s="325"/>
      <c r="VPJ357" s="325"/>
      <c r="VPK357" s="325"/>
      <c r="VPL357" s="325"/>
      <c r="VPM357" s="325"/>
      <c r="VPN357" s="325"/>
      <c r="VPO357" s="325"/>
      <c r="VPP357" s="325"/>
      <c r="VPQ357" s="325"/>
      <c r="VPR357" s="325"/>
      <c r="VPS357" s="325"/>
      <c r="VPT357" s="324"/>
      <c r="VPU357" s="62"/>
      <c r="VPV357" s="62"/>
      <c r="VPW357" s="62"/>
      <c r="VPX357" s="62"/>
      <c r="VPY357" s="62"/>
      <c r="VPZ357" s="62"/>
      <c r="VQA357" s="62"/>
      <c r="VQB357" s="62"/>
      <c r="VQC357" s="62"/>
      <c r="VQD357" s="62"/>
      <c r="VQE357" s="325"/>
      <c r="VQF357" s="325"/>
      <c r="VQG357" s="325"/>
      <c r="VQH357" s="325"/>
      <c r="VQI357" s="62"/>
      <c r="VQJ357" s="325"/>
      <c r="VQK357" s="325"/>
      <c r="VQL357" s="325"/>
      <c r="VQM357" s="325"/>
      <c r="VQN357" s="62"/>
      <c r="VQO357" s="325"/>
      <c r="VQP357" s="325"/>
      <c r="VQQ357" s="325"/>
      <c r="VQR357" s="325"/>
      <c r="VQS357" s="325"/>
      <c r="VQT357" s="325"/>
      <c r="VQU357" s="325"/>
      <c r="VQV357" s="325"/>
      <c r="VQW357" s="325"/>
      <c r="VQX357" s="325"/>
      <c r="VQY357" s="325"/>
      <c r="VQZ357" s="325"/>
      <c r="VRA357" s="325"/>
      <c r="VRB357" s="325"/>
      <c r="VRC357" s="325"/>
      <c r="VRD357" s="325"/>
      <c r="VRE357" s="325"/>
      <c r="VRF357" s="324"/>
      <c r="VRG357" s="62"/>
      <c r="VRH357" s="62"/>
      <c r="VRI357" s="62"/>
      <c r="VRJ357" s="62"/>
      <c r="VRK357" s="62"/>
      <c r="VRL357" s="62"/>
      <c r="VRM357" s="62"/>
      <c r="VRN357" s="62"/>
      <c r="VRO357" s="62"/>
      <c r="VRP357" s="62"/>
      <c r="VRQ357" s="325"/>
      <c r="VRR357" s="325"/>
      <c r="VRS357" s="325"/>
      <c r="VRT357" s="325"/>
      <c r="VRU357" s="62"/>
      <c r="VRV357" s="325"/>
      <c r="VRW357" s="325"/>
      <c r="VRX357" s="325"/>
      <c r="VRY357" s="325"/>
      <c r="VRZ357" s="62"/>
      <c r="VSA357" s="325"/>
      <c r="VSB357" s="325"/>
      <c r="VSC357" s="325"/>
      <c r="VSD357" s="325"/>
      <c r="VSE357" s="325"/>
      <c r="VSF357" s="325"/>
      <c r="VSG357" s="325"/>
      <c r="VSH357" s="325"/>
      <c r="VSI357" s="325"/>
      <c r="VSJ357" s="325"/>
      <c r="VSK357" s="325"/>
      <c r="VSL357" s="325"/>
      <c r="VSM357" s="325"/>
      <c r="VSN357" s="325"/>
      <c r="VSO357" s="325"/>
      <c r="VSP357" s="325"/>
      <c r="VSQ357" s="325"/>
      <c r="VSR357" s="324"/>
      <c r="VSS357" s="62"/>
      <c r="VST357" s="62"/>
      <c r="VSU357" s="62"/>
      <c r="VSV357" s="62"/>
      <c r="VSW357" s="62"/>
      <c r="VSX357" s="62"/>
      <c r="VSY357" s="62"/>
      <c r="VSZ357" s="62"/>
      <c r="VTA357" s="62"/>
      <c r="VTB357" s="62"/>
      <c r="VTC357" s="325"/>
      <c r="VTD357" s="325"/>
      <c r="VTE357" s="325"/>
      <c r="VTF357" s="325"/>
      <c r="VTG357" s="62"/>
      <c r="VTH357" s="325"/>
      <c r="VTI357" s="325"/>
      <c r="VTJ357" s="325"/>
      <c r="VTK357" s="325"/>
      <c r="VTL357" s="62"/>
      <c r="VTM357" s="325"/>
      <c r="VTN357" s="325"/>
      <c r="VTO357" s="325"/>
      <c r="VTP357" s="325"/>
      <c r="VTQ357" s="325"/>
      <c r="VTR357" s="325"/>
      <c r="VTS357" s="325"/>
      <c r="VTT357" s="325"/>
      <c r="VTU357" s="325"/>
      <c r="VTV357" s="325"/>
      <c r="VTW357" s="325"/>
      <c r="VTX357" s="325"/>
      <c r="VTY357" s="325"/>
      <c r="VTZ357" s="325"/>
      <c r="VUA357" s="325"/>
      <c r="VUB357" s="325"/>
      <c r="VUC357" s="325"/>
      <c r="VUD357" s="324"/>
      <c r="VUE357" s="62"/>
      <c r="VUF357" s="62"/>
      <c r="VUG357" s="62"/>
      <c r="VUH357" s="62"/>
      <c r="VUI357" s="62"/>
      <c r="VUJ357" s="62"/>
      <c r="VUK357" s="62"/>
      <c r="VUL357" s="62"/>
      <c r="VUM357" s="62"/>
      <c r="VUN357" s="62"/>
      <c r="VUO357" s="325"/>
      <c r="VUP357" s="325"/>
      <c r="VUQ357" s="325"/>
      <c r="VUR357" s="325"/>
      <c r="VUS357" s="62"/>
      <c r="VUT357" s="325"/>
      <c r="VUU357" s="325"/>
      <c r="VUV357" s="325"/>
      <c r="VUW357" s="325"/>
      <c r="VUX357" s="62"/>
      <c r="VUY357" s="325"/>
      <c r="VUZ357" s="325"/>
      <c r="VVA357" s="325"/>
      <c r="VVB357" s="325"/>
      <c r="VVC357" s="325"/>
      <c r="VVD357" s="325"/>
      <c r="VVE357" s="325"/>
      <c r="VVF357" s="325"/>
      <c r="VVG357" s="325"/>
      <c r="VVH357" s="325"/>
      <c r="VVI357" s="325"/>
      <c r="VVJ357" s="325"/>
      <c r="VVK357" s="325"/>
      <c r="VVL357" s="325"/>
      <c r="VVM357" s="325"/>
      <c r="VVN357" s="325"/>
      <c r="VVO357" s="325"/>
      <c r="VVP357" s="324"/>
      <c r="VVQ357" s="62"/>
      <c r="VVR357" s="62"/>
      <c r="VVS357" s="62"/>
      <c r="VVT357" s="62"/>
      <c r="VVU357" s="62"/>
      <c r="VVV357" s="62"/>
      <c r="VVW357" s="62"/>
      <c r="VVX357" s="62"/>
      <c r="VVY357" s="62"/>
      <c r="VVZ357" s="62"/>
      <c r="VWA357" s="325"/>
      <c r="VWB357" s="325"/>
      <c r="VWC357" s="325"/>
      <c r="VWD357" s="325"/>
      <c r="VWE357" s="62"/>
      <c r="VWF357" s="325"/>
      <c r="VWG357" s="325"/>
      <c r="VWH357" s="325"/>
      <c r="VWI357" s="325"/>
      <c r="VWJ357" s="62"/>
      <c r="VWK357" s="325"/>
      <c r="VWL357" s="325"/>
      <c r="VWM357" s="325"/>
      <c r="VWN357" s="325"/>
      <c r="VWO357" s="325"/>
      <c r="VWP357" s="325"/>
      <c r="VWQ357" s="325"/>
      <c r="VWR357" s="325"/>
      <c r="VWS357" s="325"/>
      <c r="VWT357" s="325"/>
      <c r="VWU357" s="325"/>
      <c r="VWV357" s="325"/>
      <c r="VWW357" s="325"/>
      <c r="VWX357" s="325"/>
      <c r="VWY357" s="325"/>
      <c r="VWZ357" s="325"/>
      <c r="VXA357" s="325"/>
      <c r="VXB357" s="324"/>
      <c r="VXC357" s="62"/>
      <c r="VXD357" s="62"/>
      <c r="VXE357" s="62"/>
      <c r="VXF357" s="62"/>
      <c r="VXG357" s="62"/>
      <c r="VXH357" s="62"/>
      <c r="VXI357" s="62"/>
      <c r="VXJ357" s="62"/>
      <c r="VXK357" s="62"/>
      <c r="VXL357" s="62"/>
      <c r="VXM357" s="325"/>
      <c r="VXN357" s="325"/>
      <c r="VXO357" s="325"/>
      <c r="VXP357" s="325"/>
      <c r="VXQ357" s="62"/>
      <c r="VXR357" s="325"/>
      <c r="VXS357" s="325"/>
      <c r="VXT357" s="325"/>
      <c r="VXU357" s="325"/>
      <c r="VXV357" s="62"/>
      <c r="VXW357" s="325"/>
      <c r="VXX357" s="325"/>
      <c r="VXY357" s="325"/>
      <c r="VXZ357" s="325"/>
      <c r="VYA357" s="325"/>
      <c r="VYB357" s="325"/>
      <c r="VYC357" s="325"/>
      <c r="VYD357" s="325"/>
      <c r="VYE357" s="325"/>
      <c r="VYF357" s="325"/>
      <c r="VYG357" s="325"/>
      <c r="VYH357" s="325"/>
      <c r="VYI357" s="325"/>
      <c r="VYJ357" s="325"/>
      <c r="VYK357" s="325"/>
      <c r="VYL357" s="325"/>
      <c r="VYM357" s="325"/>
      <c r="VYN357" s="324"/>
      <c r="VYO357" s="62"/>
      <c r="VYP357" s="62"/>
      <c r="VYQ357" s="62"/>
      <c r="VYR357" s="62"/>
      <c r="VYS357" s="62"/>
      <c r="VYT357" s="62"/>
      <c r="VYU357" s="62"/>
      <c r="VYV357" s="62"/>
      <c r="VYW357" s="62"/>
      <c r="VYX357" s="62"/>
      <c r="VYY357" s="325"/>
      <c r="VYZ357" s="325"/>
      <c r="VZA357" s="325"/>
      <c r="VZB357" s="325"/>
      <c r="VZC357" s="62"/>
      <c r="VZD357" s="325"/>
      <c r="VZE357" s="325"/>
      <c r="VZF357" s="325"/>
      <c r="VZG357" s="325"/>
      <c r="VZH357" s="62"/>
      <c r="VZI357" s="325"/>
      <c r="VZJ357" s="325"/>
      <c r="VZK357" s="325"/>
      <c r="VZL357" s="325"/>
      <c r="VZM357" s="325"/>
      <c r="VZN357" s="325"/>
      <c r="VZO357" s="325"/>
      <c r="VZP357" s="325"/>
      <c r="VZQ357" s="325"/>
      <c r="VZR357" s="325"/>
      <c r="VZS357" s="325"/>
      <c r="VZT357" s="325"/>
      <c r="VZU357" s="325"/>
      <c r="VZV357" s="325"/>
      <c r="VZW357" s="325"/>
      <c r="VZX357" s="325"/>
      <c r="VZY357" s="325"/>
      <c r="VZZ357" s="324"/>
      <c r="WAA357" s="62"/>
      <c r="WAB357" s="62"/>
      <c r="WAC357" s="62"/>
      <c r="WAD357" s="62"/>
      <c r="WAE357" s="62"/>
      <c r="WAF357" s="62"/>
      <c r="WAG357" s="62"/>
      <c r="WAH357" s="62"/>
      <c r="WAI357" s="62"/>
      <c r="WAJ357" s="62"/>
      <c r="WAK357" s="325"/>
      <c r="WAL357" s="325"/>
      <c r="WAM357" s="325"/>
      <c r="WAN357" s="325"/>
      <c r="WAO357" s="62"/>
      <c r="WAP357" s="325"/>
      <c r="WAQ357" s="325"/>
      <c r="WAR357" s="325"/>
      <c r="WAS357" s="325"/>
      <c r="WAT357" s="62"/>
      <c r="WAU357" s="325"/>
      <c r="WAV357" s="325"/>
      <c r="WAW357" s="325"/>
      <c r="WAX357" s="325"/>
      <c r="WAY357" s="325"/>
      <c r="WAZ357" s="325"/>
      <c r="WBA357" s="325"/>
      <c r="WBB357" s="325"/>
      <c r="WBC357" s="325"/>
      <c r="WBD357" s="325"/>
      <c r="WBE357" s="325"/>
      <c r="WBF357" s="325"/>
      <c r="WBG357" s="325"/>
      <c r="WBH357" s="325"/>
      <c r="WBI357" s="325"/>
      <c r="WBJ357" s="325"/>
      <c r="WBK357" s="325"/>
      <c r="WBL357" s="324"/>
      <c r="WBM357" s="62"/>
      <c r="WBN357" s="62"/>
      <c r="WBO357" s="62"/>
      <c r="WBP357" s="62"/>
      <c r="WBQ357" s="62"/>
      <c r="WBR357" s="62"/>
      <c r="WBS357" s="62"/>
      <c r="WBT357" s="62"/>
      <c r="WBU357" s="62"/>
      <c r="WBV357" s="62"/>
      <c r="WBW357" s="325"/>
      <c r="WBX357" s="325"/>
      <c r="WBY357" s="325"/>
      <c r="WBZ357" s="325"/>
      <c r="WCA357" s="62"/>
      <c r="WCB357" s="325"/>
      <c r="WCC357" s="325"/>
      <c r="WCD357" s="325"/>
      <c r="WCE357" s="325"/>
      <c r="WCF357" s="62"/>
      <c r="WCG357" s="325"/>
      <c r="WCH357" s="325"/>
      <c r="WCI357" s="325"/>
      <c r="WCJ357" s="325"/>
      <c r="WCK357" s="325"/>
      <c r="WCL357" s="325"/>
      <c r="WCM357" s="325"/>
      <c r="WCN357" s="325"/>
      <c r="WCO357" s="325"/>
      <c r="WCP357" s="325"/>
      <c r="WCQ357" s="325"/>
      <c r="WCR357" s="325"/>
      <c r="WCS357" s="325"/>
      <c r="WCT357" s="325"/>
      <c r="WCU357" s="325"/>
      <c r="WCV357" s="325"/>
      <c r="WCW357" s="325"/>
      <c r="WCX357" s="324"/>
      <c r="WCY357" s="62"/>
      <c r="WCZ357" s="62"/>
      <c r="WDA357" s="62"/>
      <c r="WDB357" s="62"/>
      <c r="WDC357" s="62"/>
      <c r="WDD357" s="62"/>
      <c r="WDE357" s="62"/>
      <c r="WDF357" s="62"/>
      <c r="WDG357" s="62"/>
      <c r="WDH357" s="62"/>
      <c r="WDI357" s="325"/>
      <c r="WDJ357" s="325"/>
      <c r="WDK357" s="325"/>
      <c r="WDL357" s="325"/>
      <c r="WDM357" s="62"/>
      <c r="WDN357" s="325"/>
      <c r="WDO357" s="325"/>
      <c r="WDP357" s="325"/>
      <c r="WDQ357" s="325"/>
      <c r="WDR357" s="62"/>
      <c r="WDS357" s="325"/>
      <c r="WDT357" s="325"/>
      <c r="WDU357" s="325"/>
      <c r="WDV357" s="325"/>
      <c r="WDW357" s="325"/>
      <c r="WDX357" s="325"/>
      <c r="WDY357" s="325"/>
      <c r="WDZ357" s="325"/>
      <c r="WEA357" s="325"/>
      <c r="WEB357" s="325"/>
      <c r="WEC357" s="325"/>
      <c r="WED357" s="325"/>
      <c r="WEE357" s="325"/>
      <c r="WEF357" s="325"/>
      <c r="WEG357" s="325"/>
      <c r="WEH357" s="325"/>
      <c r="WEI357" s="325"/>
      <c r="WEJ357" s="324"/>
      <c r="WEK357" s="62"/>
      <c r="WEL357" s="62"/>
      <c r="WEM357" s="62"/>
      <c r="WEN357" s="62"/>
      <c r="WEO357" s="62"/>
      <c r="WEP357" s="62"/>
      <c r="WEQ357" s="62"/>
      <c r="WER357" s="62"/>
      <c r="WES357" s="62"/>
      <c r="WET357" s="62"/>
      <c r="WEU357" s="325"/>
      <c r="WEV357" s="325"/>
      <c r="WEW357" s="325"/>
      <c r="WEX357" s="325"/>
      <c r="WEY357" s="62"/>
      <c r="WEZ357" s="325"/>
      <c r="WFA357" s="325"/>
      <c r="WFB357" s="325"/>
      <c r="WFC357" s="325"/>
      <c r="WFD357" s="62"/>
      <c r="WFE357" s="325"/>
      <c r="WFF357" s="325"/>
      <c r="WFG357" s="325"/>
      <c r="WFH357" s="325"/>
      <c r="WFI357" s="325"/>
      <c r="WFJ357" s="325"/>
      <c r="WFK357" s="325"/>
      <c r="WFL357" s="325"/>
      <c r="WFM357" s="325"/>
      <c r="WFN357" s="325"/>
      <c r="WFO357" s="325"/>
      <c r="WFP357" s="325"/>
      <c r="WFQ357" s="325"/>
      <c r="WFR357" s="325"/>
      <c r="WFS357" s="325"/>
      <c r="WFT357" s="325"/>
      <c r="WFU357" s="325"/>
      <c r="WFV357" s="324"/>
      <c r="WFW357" s="62"/>
      <c r="WFX357" s="62"/>
      <c r="WFY357" s="62"/>
      <c r="WFZ357" s="62"/>
      <c r="WGA357" s="62"/>
      <c r="WGB357" s="62"/>
      <c r="WGC357" s="62"/>
      <c r="WGD357" s="62"/>
      <c r="WGE357" s="62"/>
      <c r="WGF357" s="62"/>
      <c r="WGG357" s="325"/>
      <c r="WGH357" s="325"/>
      <c r="WGI357" s="325"/>
      <c r="WGJ357" s="325"/>
      <c r="WGK357" s="62"/>
      <c r="WGL357" s="325"/>
      <c r="WGM357" s="325"/>
      <c r="WGN357" s="325"/>
      <c r="WGO357" s="325"/>
      <c r="WGP357" s="62"/>
      <c r="WGQ357" s="325"/>
      <c r="WGR357" s="325"/>
      <c r="WGS357" s="325"/>
      <c r="WGT357" s="325"/>
      <c r="WGU357" s="325"/>
      <c r="WGV357" s="325"/>
      <c r="WGW357" s="325"/>
      <c r="WGX357" s="325"/>
      <c r="WGY357" s="325"/>
      <c r="WGZ357" s="325"/>
      <c r="WHA357" s="325"/>
      <c r="WHB357" s="325"/>
      <c r="WHC357" s="325"/>
      <c r="WHD357" s="325"/>
      <c r="WHE357" s="325"/>
      <c r="WHF357" s="325"/>
      <c r="WHG357" s="325"/>
      <c r="WHH357" s="324"/>
      <c r="WHI357" s="62"/>
      <c r="WHJ357" s="62"/>
      <c r="WHK357" s="62"/>
      <c r="WHL357" s="62"/>
      <c r="WHM357" s="62"/>
      <c r="WHN357" s="62"/>
      <c r="WHO357" s="62"/>
      <c r="WHP357" s="62"/>
      <c r="WHQ357" s="62"/>
      <c r="WHR357" s="62"/>
      <c r="WHS357" s="325"/>
      <c r="WHT357" s="325"/>
      <c r="WHU357" s="325"/>
      <c r="WHV357" s="325"/>
      <c r="WHW357" s="62"/>
      <c r="WHX357" s="325"/>
      <c r="WHY357" s="325"/>
      <c r="WHZ357" s="325"/>
      <c r="WIA357" s="325"/>
      <c r="WIB357" s="62"/>
      <c r="WIC357" s="325"/>
      <c r="WID357" s="325"/>
      <c r="WIE357" s="325"/>
      <c r="WIF357" s="325"/>
      <c r="WIG357" s="325"/>
      <c r="WIH357" s="325"/>
      <c r="WII357" s="325"/>
      <c r="WIJ357" s="325"/>
      <c r="WIK357" s="325"/>
      <c r="WIL357" s="325"/>
      <c r="WIM357" s="325"/>
      <c r="WIN357" s="325"/>
      <c r="WIO357" s="325"/>
      <c r="WIP357" s="325"/>
      <c r="WIQ357" s="325"/>
      <c r="WIR357" s="325"/>
      <c r="WIS357" s="325"/>
      <c r="WIT357" s="324"/>
      <c r="WIU357" s="62"/>
      <c r="WIV357" s="62"/>
      <c r="WIW357" s="62"/>
      <c r="WIX357" s="62"/>
      <c r="WIY357" s="62"/>
      <c r="WIZ357" s="62"/>
      <c r="WJA357" s="62"/>
      <c r="WJB357" s="62"/>
      <c r="WJC357" s="62"/>
      <c r="WJD357" s="62"/>
      <c r="WJE357" s="325"/>
      <c r="WJF357" s="325"/>
      <c r="WJG357" s="325"/>
      <c r="WJH357" s="325"/>
      <c r="WJI357" s="62"/>
      <c r="WJJ357" s="325"/>
      <c r="WJK357" s="325"/>
      <c r="WJL357" s="325"/>
      <c r="WJM357" s="325"/>
      <c r="WJN357" s="62"/>
      <c r="WJO357" s="325"/>
      <c r="WJP357" s="325"/>
      <c r="WJQ357" s="325"/>
      <c r="WJR357" s="325"/>
      <c r="WJS357" s="325"/>
      <c r="WJT357" s="325"/>
      <c r="WJU357" s="325"/>
      <c r="WJV357" s="325"/>
      <c r="WJW357" s="325"/>
      <c r="WJX357" s="325"/>
      <c r="WJY357" s="325"/>
      <c r="WJZ357" s="325"/>
      <c r="WKA357" s="325"/>
      <c r="WKB357" s="325"/>
      <c r="WKC357" s="325"/>
      <c r="WKD357" s="325"/>
      <c r="WKE357" s="325"/>
      <c r="WKF357" s="324"/>
      <c r="WKG357" s="62"/>
      <c r="WKH357" s="62"/>
      <c r="WKI357" s="62"/>
      <c r="WKJ357" s="62"/>
      <c r="WKK357" s="62"/>
      <c r="WKL357" s="62"/>
      <c r="WKM357" s="62"/>
      <c r="WKN357" s="62"/>
      <c r="WKO357" s="62"/>
      <c r="WKP357" s="62"/>
      <c r="WKQ357" s="325"/>
      <c r="WKR357" s="325"/>
      <c r="WKS357" s="325"/>
      <c r="WKT357" s="325"/>
      <c r="WKU357" s="62"/>
      <c r="WKV357" s="325"/>
      <c r="WKW357" s="325"/>
      <c r="WKX357" s="325"/>
      <c r="WKY357" s="325"/>
      <c r="WKZ357" s="62"/>
      <c r="WLA357" s="325"/>
      <c r="WLB357" s="325"/>
      <c r="WLC357" s="325"/>
      <c r="WLD357" s="325"/>
      <c r="WLE357" s="325"/>
      <c r="WLF357" s="325"/>
      <c r="WLG357" s="325"/>
      <c r="WLH357" s="325"/>
      <c r="WLI357" s="325"/>
      <c r="WLJ357" s="325"/>
      <c r="WLK357" s="325"/>
      <c r="WLL357" s="325"/>
      <c r="WLM357" s="325"/>
      <c r="WLN357" s="325"/>
      <c r="WLO357" s="325"/>
      <c r="WLP357" s="325"/>
      <c r="WLQ357" s="325"/>
      <c r="WLR357" s="324"/>
      <c r="WLS357" s="62"/>
      <c r="WLT357" s="62"/>
      <c r="WLU357" s="62"/>
      <c r="WLV357" s="62"/>
      <c r="WLW357" s="62"/>
      <c r="WLX357" s="62"/>
      <c r="WLY357" s="62"/>
      <c r="WLZ357" s="62"/>
      <c r="WMA357" s="62"/>
      <c r="WMB357" s="62"/>
      <c r="WMC357" s="325"/>
      <c r="WMD357" s="325"/>
      <c r="WME357" s="325"/>
      <c r="WMF357" s="325"/>
      <c r="WMG357" s="62"/>
      <c r="WMH357" s="325"/>
      <c r="WMI357" s="325"/>
      <c r="WMJ357" s="325"/>
      <c r="WMK357" s="325"/>
      <c r="WML357" s="62"/>
      <c r="WMM357" s="325"/>
      <c r="WMN357" s="325"/>
      <c r="WMO357" s="325"/>
      <c r="WMP357" s="325"/>
      <c r="WMQ357" s="325"/>
      <c r="WMR357" s="325"/>
      <c r="WMS357" s="325"/>
      <c r="WMT357" s="325"/>
      <c r="WMU357" s="325"/>
      <c r="WMV357" s="325"/>
      <c r="WMW357" s="325"/>
      <c r="WMX357" s="325"/>
      <c r="WMY357" s="325"/>
      <c r="WMZ357" s="325"/>
      <c r="WNA357" s="325"/>
      <c r="WNB357" s="325"/>
      <c r="WNC357" s="325"/>
      <c r="WND357" s="324"/>
      <c r="WNE357" s="62"/>
      <c r="WNF357" s="62"/>
      <c r="WNG357" s="62"/>
      <c r="WNH357" s="62"/>
      <c r="WNI357" s="62"/>
      <c r="WNJ357" s="62"/>
      <c r="WNK357" s="62"/>
      <c r="WNL357" s="62"/>
      <c r="WNM357" s="62"/>
      <c r="WNN357" s="62"/>
      <c r="WNO357" s="325"/>
      <c r="WNP357" s="325"/>
      <c r="WNQ357" s="325"/>
      <c r="WNR357" s="325"/>
      <c r="WNS357" s="62"/>
      <c r="WNT357" s="325"/>
      <c r="WNU357" s="325"/>
      <c r="WNV357" s="325"/>
      <c r="WNW357" s="325"/>
      <c r="WNX357" s="62"/>
      <c r="WNY357" s="325"/>
      <c r="WNZ357" s="325"/>
      <c r="WOA357" s="325"/>
      <c r="WOB357" s="325"/>
      <c r="WOC357" s="325"/>
      <c r="WOD357" s="325"/>
      <c r="WOE357" s="325"/>
      <c r="WOF357" s="325"/>
      <c r="WOG357" s="325"/>
      <c r="WOH357" s="325"/>
      <c r="WOI357" s="325"/>
      <c r="WOJ357" s="325"/>
      <c r="WOK357" s="325"/>
      <c r="WOL357" s="325"/>
      <c r="WOM357" s="325"/>
      <c r="WON357" s="325"/>
      <c r="WOO357" s="325"/>
      <c r="WOP357" s="324"/>
      <c r="WOQ357" s="62"/>
      <c r="WOR357" s="62"/>
      <c r="WOS357" s="62"/>
      <c r="WOT357" s="62"/>
      <c r="WOU357" s="62"/>
      <c r="WOV357" s="62"/>
      <c r="WOW357" s="62"/>
      <c r="WOX357" s="62"/>
      <c r="WOY357" s="62"/>
      <c r="WOZ357" s="62"/>
      <c r="WPA357" s="325"/>
      <c r="WPB357" s="325"/>
      <c r="WPC357" s="325"/>
      <c r="WPD357" s="325"/>
      <c r="WPE357" s="62"/>
      <c r="WPF357" s="325"/>
      <c r="WPG357" s="325"/>
      <c r="WPH357" s="325"/>
      <c r="WPI357" s="325"/>
      <c r="WPJ357" s="62"/>
      <c r="WPK357" s="325"/>
      <c r="WPL357" s="325"/>
      <c r="WPM357" s="325"/>
      <c r="WPN357" s="325"/>
      <c r="WPO357" s="325"/>
      <c r="WPP357" s="325"/>
      <c r="WPQ357" s="325"/>
      <c r="WPR357" s="325"/>
      <c r="WPS357" s="325"/>
      <c r="WPT357" s="325"/>
      <c r="WPU357" s="325"/>
      <c r="WPV357" s="325"/>
      <c r="WPW357" s="325"/>
      <c r="WPX357" s="325"/>
      <c r="WPY357" s="325"/>
      <c r="WPZ357" s="325"/>
      <c r="WQA357" s="325"/>
      <c r="WQB357" s="324"/>
      <c r="WQC357" s="62"/>
      <c r="WQD357" s="62"/>
      <c r="WQE357" s="62"/>
      <c r="WQF357" s="62"/>
      <c r="WQG357" s="62"/>
      <c r="WQH357" s="62"/>
      <c r="WQI357" s="62"/>
      <c r="WQJ357" s="62"/>
      <c r="WQK357" s="62"/>
      <c r="WQL357" s="62"/>
      <c r="WQM357" s="325"/>
      <c r="WQN357" s="325"/>
      <c r="WQO357" s="325"/>
      <c r="WQP357" s="325"/>
      <c r="WQQ357" s="62"/>
      <c r="WQR357" s="325"/>
      <c r="WQS357" s="325"/>
      <c r="WQT357" s="325"/>
      <c r="WQU357" s="325"/>
      <c r="WQV357" s="62"/>
      <c r="WQW357" s="325"/>
      <c r="WQX357" s="325"/>
      <c r="WQY357" s="325"/>
      <c r="WQZ357" s="325"/>
      <c r="WRA357" s="325"/>
      <c r="WRB357" s="325"/>
      <c r="WRC357" s="325"/>
      <c r="WRD357" s="325"/>
      <c r="WRE357" s="325"/>
      <c r="WRF357" s="325"/>
      <c r="WRG357" s="325"/>
      <c r="WRH357" s="325"/>
      <c r="WRI357" s="325"/>
      <c r="WRJ357" s="325"/>
      <c r="WRK357" s="325"/>
      <c r="WRL357" s="325"/>
      <c r="WRM357" s="325"/>
      <c r="WRN357" s="324"/>
      <c r="WRO357" s="62"/>
      <c r="WRP357" s="62"/>
      <c r="WRQ357" s="62"/>
      <c r="WRR357" s="62"/>
      <c r="WRS357" s="62"/>
      <c r="WRT357" s="62"/>
      <c r="WRU357" s="62"/>
      <c r="WRV357" s="62"/>
      <c r="WRW357" s="62"/>
      <c r="WRX357" s="62"/>
      <c r="WRY357" s="325"/>
      <c r="WRZ357" s="325"/>
      <c r="WSA357" s="325"/>
      <c r="WSB357" s="325"/>
      <c r="WSC357" s="62"/>
      <c r="WSD357" s="325"/>
      <c r="WSE357" s="325"/>
      <c r="WSF357" s="325"/>
      <c r="WSG357" s="325"/>
      <c r="WSH357" s="62"/>
      <c r="WSI357" s="325"/>
      <c r="WSJ357" s="325"/>
      <c r="WSK357" s="325"/>
      <c r="WSL357" s="325"/>
      <c r="WSM357" s="325"/>
      <c r="WSN357" s="325"/>
      <c r="WSO357" s="325"/>
      <c r="WSP357" s="325"/>
      <c r="WSQ357" s="325"/>
      <c r="WSR357" s="325"/>
      <c r="WSS357" s="325"/>
      <c r="WST357" s="325"/>
      <c r="WSU357" s="325"/>
      <c r="WSV357" s="325"/>
      <c r="WSW357" s="325"/>
      <c r="WSX357" s="325"/>
      <c r="WSY357" s="325"/>
      <c r="WSZ357" s="324"/>
      <c r="WTA357" s="62"/>
      <c r="WTB357" s="62"/>
      <c r="WTC357" s="62"/>
      <c r="WTD357" s="62"/>
      <c r="WTE357" s="62"/>
      <c r="WTF357" s="62"/>
      <c r="WTG357" s="62"/>
      <c r="WTH357" s="62"/>
      <c r="WTI357" s="62"/>
      <c r="WTJ357" s="62"/>
      <c r="WTK357" s="325"/>
      <c r="WTL357" s="325"/>
      <c r="WTM357" s="325"/>
      <c r="WTN357" s="325"/>
      <c r="WTO357" s="62"/>
      <c r="WTP357" s="325"/>
      <c r="WTQ357" s="325"/>
      <c r="WTR357" s="325"/>
      <c r="WTS357" s="325"/>
      <c r="WTT357" s="62"/>
      <c r="WTU357" s="325"/>
      <c r="WTV357" s="325"/>
      <c r="WTW357" s="325"/>
      <c r="WTX357" s="325"/>
      <c r="WTY357" s="325"/>
      <c r="WTZ357" s="325"/>
      <c r="WUA357" s="325"/>
      <c r="WUB357" s="325"/>
      <c r="WUC357" s="325"/>
      <c r="WUD357" s="325"/>
      <c r="WUE357" s="325"/>
      <c r="WUF357" s="325"/>
      <c r="WUG357" s="325"/>
      <c r="WUH357" s="325"/>
      <c r="WUI357" s="325"/>
      <c r="WUJ357" s="325"/>
      <c r="WUK357" s="325"/>
      <c r="WUL357" s="324"/>
      <c r="WUM357" s="62"/>
      <c r="WUN357" s="62"/>
      <c r="WUO357" s="62"/>
      <c r="WUP357" s="62"/>
      <c r="WUQ357" s="62"/>
      <c r="WUR357" s="62"/>
      <c r="WUS357" s="62"/>
      <c r="WUT357" s="62"/>
      <c r="WUU357" s="62"/>
      <c r="WUV357" s="62"/>
      <c r="WUW357" s="325"/>
      <c r="WUX357" s="325"/>
      <c r="WUY357" s="325"/>
      <c r="WUZ357" s="325"/>
      <c r="WVA357" s="62"/>
      <c r="WVB357" s="325"/>
      <c r="WVC357" s="325"/>
      <c r="WVD357" s="325"/>
      <c r="WVE357" s="325"/>
      <c r="WVF357" s="62"/>
      <c r="WVG357" s="325"/>
      <c r="WVH357" s="325"/>
      <c r="WVI357" s="325"/>
      <c r="WVJ357" s="325"/>
      <c r="WVK357" s="325"/>
      <c r="WVL357" s="325"/>
      <c r="WVM357" s="325"/>
      <c r="WVN357" s="325"/>
      <c r="WVO357" s="325"/>
      <c r="WVP357" s="325"/>
      <c r="WVQ357" s="325"/>
      <c r="WVR357" s="325"/>
      <c r="WVS357" s="325"/>
      <c r="WVT357" s="325"/>
      <c r="WVU357" s="325"/>
      <c r="WVV357" s="325"/>
      <c r="WVW357" s="325"/>
      <c r="WVX357" s="324"/>
      <c r="WVY357" s="62"/>
      <c r="WVZ357" s="62"/>
      <c r="WWA357" s="62"/>
      <c r="WWB357" s="62"/>
      <c r="WWC357" s="62"/>
      <c r="WWD357" s="62"/>
      <c r="WWE357" s="62"/>
      <c r="WWF357" s="62"/>
      <c r="WWG357" s="62"/>
      <c r="WWH357" s="62"/>
      <c r="WWI357" s="325"/>
      <c r="WWJ357" s="325"/>
      <c r="WWK357" s="325"/>
      <c r="WWL357" s="325"/>
      <c r="WWM357" s="62"/>
      <c r="WWN357" s="325"/>
      <c r="WWO357" s="325"/>
      <c r="WWP357" s="325"/>
      <c r="WWQ357" s="325"/>
      <c r="WWR357" s="62"/>
      <c r="WWS357" s="325"/>
      <c r="WWT357" s="325"/>
      <c r="WWU357" s="325"/>
      <c r="WWV357" s="325"/>
      <c r="WWW357" s="325"/>
      <c r="WWX357" s="325"/>
      <c r="WWY357" s="325"/>
      <c r="WWZ357" s="325"/>
      <c r="WXA357" s="325"/>
      <c r="WXB357" s="325"/>
      <c r="WXC357" s="325"/>
      <c r="WXD357" s="325"/>
      <c r="WXE357" s="325"/>
      <c r="WXF357" s="325"/>
      <c r="WXG357" s="325"/>
      <c r="WXH357" s="325"/>
      <c r="WXI357" s="325"/>
      <c r="WXJ357" s="324"/>
      <c r="WXK357" s="62"/>
      <c r="WXL357" s="62"/>
      <c r="WXM357" s="62"/>
      <c r="WXN357" s="62"/>
      <c r="WXO357" s="62"/>
      <c r="WXP357" s="62"/>
      <c r="WXQ357" s="62"/>
      <c r="WXR357" s="62"/>
      <c r="WXS357" s="62"/>
      <c r="WXT357" s="62"/>
      <c r="WXU357" s="325"/>
      <c r="WXV357" s="325"/>
      <c r="WXW357" s="325"/>
      <c r="WXX357" s="325"/>
      <c r="WXY357" s="62"/>
      <c r="WXZ357" s="325"/>
      <c r="WYA357" s="325"/>
      <c r="WYB357" s="325"/>
      <c r="WYC357" s="325"/>
      <c r="WYD357" s="62"/>
      <c r="WYE357" s="325"/>
      <c r="WYF357" s="325"/>
      <c r="WYG357" s="325"/>
      <c r="WYH357" s="325"/>
      <c r="WYI357" s="325"/>
      <c r="WYJ357" s="325"/>
      <c r="WYK357" s="325"/>
      <c r="WYL357" s="325"/>
      <c r="WYM357" s="325"/>
      <c r="WYN357" s="325"/>
      <c r="WYO357" s="325"/>
      <c r="WYP357" s="325"/>
      <c r="WYQ357" s="325"/>
      <c r="WYR357" s="325"/>
      <c r="WYS357" s="325"/>
      <c r="WYT357" s="325"/>
      <c r="WYU357" s="325"/>
      <c r="WYV357" s="324"/>
      <c r="WYW357" s="62"/>
      <c r="WYX357" s="62"/>
      <c r="WYY357" s="62"/>
      <c r="WYZ357" s="62"/>
      <c r="WZA357" s="62"/>
      <c r="WZB357" s="62"/>
      <c r="WZC357" s="62"/>
      <c r="WZD357" s="62"/>
      <c r="WZE357" s="62"/>
      <c r="WZF357" s="62"/>
      <c r="WZG357" s="325"/>
      <c r="WZH357" s="325"/>
      <c r="WZI357" s="325"/>
      <c r="WZJ357" s="325"/>
      <c r="WZK357" s="62"/>
      <c r="WZL357" s="325"/>
      <c r="WZM357" s="325"/>
      <c r="WZN357" s="325"/>
      <c r="WZO357" s="325"/>
      <c r="WZP357" s="62"/>
      <c r="WZQ357" s="325"/>
      <c r="WZR357" s="325"/>
      <c r="WZS357" s="325"/>
      <c r="WZT357" s="325"/>
      <c r="WZU357" s="325"/>
      <c r="WZV357" s="325"/>
      <c r="WZW357" s="325"/>
      <c r="WZX357" s="325"/>
      <c r="WZY357" s="325"/>
      <c r="WZZ357" s="325"/>
      <c r="XAA357" s="325"/>
      <c r="XAB357" s="325"/>
      <c r="XAC357" s="325"/>
      <c r="XAD357" s="325"/>
      <c r="XAE357" s="325"/>
      <c r="XAF357" s="325"/>
      <c r="XAG357" s="325"/>
      <c r="XAH357" s="324"/>
      <c r="XAI357" s="62"/>
      <c r="XAJ357" s="62"/>
      <c r="XAK357" s="62"/>
      <c r="XAL357" s="62"/>
      <c r="XAM357" s="62"/>
      <c r="XAN357" s="62"/>
      <c r="XAO357" s="62"/>
      <c r="XAP357" s="62"/>
      <c r="XAQ357" s="62"/>
      <c r="XAR357" s="62"/>
      <c r="XAS357" s="325"/>
      <c r="XAT357" s="325"/>
      <c r="XAU357" s="325"/>
      <c r="XAV357" s="325"/>
      <c r="XAW357" s="62"/>
      <c r="XAX357" s="325"/>
      <c r="XAY357" s="325"/>
      <c r="XAZ357" s="325"/>
      <c r="XBA357" s="325"/>
      <c r="XBB357" s="62"/>
      <c r="XBC357" s="325"/>
      <c r="XBD357" s="325"/>
      <c r="XBE357" s="325"/>
      <c r="XBF357" s="325"/>
      <c r="XBG357" s="325"/>
      <c r="XBH357" s="325"/>
      <c r="XBI357" s="325"/>
      <c r="XBJ357" s="325"/>
      <c r="XBK357" s="325"/>
      <c r="XBL357" s="325"/>
      <c r="XBM357" s="325"/>
      <c r="XBN357" s="325"/>
      <c r="XBO357" s="325"/>
      <c r="XBP357" s="325"/>
      <c r="XBQ357" s="325"/>
      <c r="XBR357" s="325"/>
      <c r="XBS357" s="325"/>
      <c r="XBT357" s="324"/>
      <c r="XBU357" s="62"/>
      <c r="XBV357" s="62"/>
      <c r="XBW357" s="62"/>
      <c r="XBX357" s="62"/>
      <c r="XBY357" s="62"/>
      <c r="XBZ357" s="62"/>
      <c r="XCA357" s="62"/>
      <c r="XCB357" s="62"/>
      <c r="XCC357" s="62"/>
      <c r="XCD357" s="62"/>
      <c r="XCE357" s="325"/>
      <c r="XCF357" s="325"/>
      <c r="XCG357" s="325"/>
      <c r="XCH357" s="325"/>
      <c r="XCI357" s="62"/>
      <c r="XCJ357" s="325"/>
      <c r="XCK357" s="325"/>
      <c r="XCL357" s="325"/>
      <c r="XCM357" s="325"/>
      <c r="XCN357" s="62"/>
      <c r="XCO357" s="325"/>
      <c r="XCP357" s="325"/>
      <c r="XCQ357" s="325"/>
      <c r="XCR357" s="325"/>
      <c r="XCS357" s="325"/>
      <c r="XCT357" s="325"/>
      <c r="XCU357" s="325"/>
      <c r="XCV357" s="325"/>
      <c r="XCW357" s="325"/>
      <c r="XCX357" s="325"/>
      <c r="XCY357" s="325"/>
      <c r="XCZ357" s="325"/>
      <c r="XDA357" s="325"/>
      <c r="XDB357" s="325"/>
      <c r="XDC357" s="325"/>
      <c r="XDD357" s="325"/>
      <c r="XDE357" s="325"/>
      <c r="XDF357" s="324"/>
      <c r="XDG357" s="62"/>
      <c r="XDH357" s="62"/>
      <c r="XDI357" s="62"/>
      <c r="XDJ357" s="62"/>
      <c r="XDK357" s="62"/>
      <c r="XDL357" s="62"/>
      <c r="XDM357" s="62"/>
      <c r="XDN357" s="62"/>
      <c r="XDO357" s="62"/>
      <c r="XDP357" s="62"/>
      <c r="XDQ357" s="325"/>
      <c r="XDR357" s="325"/>
      <c r="XDS357" s="325"/>
      <c r="XDT357" s="325"/>
      <c r="XDU357" s="62"/>
      <c r="XDV357" s="325"/>
      <c r="XDW357" s="325"/>
      <c r="XDX357" s="325"/>
      <c r="XDY357" s="325"/>
      <c r="XDZ357" s="62"/>
      <c r="XEA357" s="325"/>
      <c r="XEB357" s="325"/>
      <c r="XEC357" s="325"/>
      <c r="XED357" s="325"/>
      <c r="XEE357" s="325"/>
      <c r="XEF357" s="325"/>
      <c r="XEG357" s="325"/>
      <c r="XEH357" s="325"/>
      <c r="XEI357" s="325"/>
      <c r="XEJ357" s="325"/>
      <c r="XEK357" s="325"/>
      <c r="XEL357" s="325"/>
      <c r="XEM357" s="325"/>
      <c r="XEN357" s="325"/>
      <c r="XEO357" s="325"/>
      <c r="XEP357" s="325"/>
      <c r="XEQ357" s="325"/>
      <c r="XER357" s="324"/>
      <c r="XES357" s="62"/>
      <c r="XET357" s="62"/>
    </row>
    <row r="358" spans="1:16374" hidden="1" outlineLevel="1">
      <c r="A358" s="21"/>
      <c r="B358" s="336"/>
      <c r="C358" s="88"/>
      <c r="D358" s="88"/>
      <c r="E358" s="88"/>
      <c r="F358" s="88"/>
      <c r="G358" s="88"/>
      <c r="H358" s="88"/>
      <c r="I358" s="88"/>
      <c r="J358" s="88"/>
      <c r="K358" s="88"/>
      <c r="L358" s="88"/>
      <c r="M358" s="134"/>
      <c r="N358" s="134"/>
      <c r="O358" s="134"/>
      <c r="P358" s="134"/>
      <c r="Q358" s="88"/>
      <c r="R358" s="134"/>
      <c r="S358" s="134"/>
      <c r="T358" s="134"/>
      <c r="U358" s="134"/>
      <c r="V358" s="88"/>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row>
    <row r="359" spans="1:16374" hidden="1" outlineLevel="1">
      <c r="A359" s="21"/>
      <c r="B359" s="337" t="s">
        <v>26</v>
      </c>
      <c r="C359" s="63"/>
      <c r="D359" s="63"/>
      <c r="E359" s="63"/>
      <c r="F359" s="63"/>
      <c r="G359" s="64"/>
      <c r="H359" s="63"/>
      <c r="I359" s="63"/>
      <c r="J359" s="63"/>
      <c r="K359" s="63"/>
      <c r="L359" s="64"/>
      <c r="M359" s="137"/>
      <c r="N359" s="137"/>
      <c r="O359" s="137"/>
      <c r="P359" s="137"/>
      <c r="Q359" s="64"/>
      <c r="R359" s="137"/>
      <c r="S359" s="137"/>
      <c r="T359" s="137"/>
      <c r="U359" s="137"/>
      <c r="V359" s="64"/>
      <c r="W359" s="137"/>
      <c r="X359" s="137"/>
      <c r="Y359" s="137"/>
      <c r="Z359" s="137"/>
      <c r="AA359" s="64"/>
      <c r="AB359" s="137"/>
      <c r="AC359" s="137"/>
      <c r="AD359" s="137"/>
      <c r="AE359" s="137"/>
      <c r="AF359" s="64"/>
      <c r="AG359" s="137"/>
      <c r="AH359" s="137"/>
      <c r="AI359" s="137"/>
      <c r="AJ359" s="137"/>
      <c r="AK359" s="64"/>
      <c r="AL359" s="137"/>
      <c r="AM359" s="137"/>
      <c r="AN359" s="137"/>
      <c r="AO359" s="137"/>
      <c r="AP359" s="137"/>
      <c r="AQ359" s="137"/>
      <c r="AR359" s="137"/>
      <c r="AS359" s="137"/>
      <c r="AT359" s="137"/>
      <c r="AU359" s="137"/>
    </row>
    <row r="360" spans="1:16374" hidden="1" outlineLevel="1">
      <c r="A360" s="21"/>
      <c r="B360" s="338" t="s">
        <v>28</v>
      </c>
      <c r="C360" s="101"/>
      <c r="D360" s="101"/>
      <c r="E360" s="101"/>
      <c r="F360" s="101"/>
      <c r="G360" s="106"/>
      <c r="H360" s="101"/>
      <c r="I360" s="101"/>
      <c r="J360" s="101"/>
      <c r="K360" s="101"/>
      <c r="L360" s="106"/>
      <c r="M360" s="138"/>
      <c r="N360" s="138"/>
      <c r="O360" s="138"/>
      <c r="P360" s="138"/>
      <c r="Q360" s="106"/>
      <c r="R360" s="138"/>
      <c r="S360" s="138"/>
      <c r="T360" s="138"/>
      <c r="U360" s="138"/>
      <c r="V360" s="106"/>
      <c r="W360" s="138"/>
      <c r="X360" s="138"/>
      <c r="Y360" s="138"/>
      <c r="Z360" s="138"/>
      <c r="AA360" s="106"/>
      <c r="AB360" s="138"/>
      <c r="AC360" s="138"/>
      <c r="AD360" s="138"/>
      <c r="AE360" s="138"/>
      <c r="AF360" s="106"/>
      <c r="AG360" s="138"/>
      <c r="AH360" s="138"/>
      <c r="AI360" s="138"/>
      <c r="AJ360" s="138"/>
      <c r="AK360" s="106"/>
      <c r="AL360" s="138"/>
      <c r="AM360" s="138"/>
      <c r="AN360" s="138"/>
      <c r="AO360" s="138"/>
      <c r="AP360" s="138"/>
      <c r="AQ360" s="138"/>
      <c r="AR360" s="138"/>
      <c r="AS360" s="138"/>
      <c r="AT360" s="138"/>
      <c r="AU360" s="138"/>
    </row>
    <row r="361" spans="1:16374" hidden="1" outlineLevel="1">
      <c r="A361" s="21"/>
      <c r="B361" s="337" t="s">
        <v>32</v>
      </c>
      <c r="C361" s="63"/>
      <c r="D361" s="63"/>
      <c r="E361" s="63"/>
      <c r="F361" s="63"/>
      <c r="G361" s="64"/>
      <c r="H361" s="63"/>
      <c r="I361" s="63"/>
      <c r="J361" s="63"/>
      <c r="K361" s="63"/>
      <c r="L361" s="64"/>
      <c r="M361" s="137"/>
      <c r="N361" s="137"/>
      <c r="O361" s="137"/>
      <c r="P361" s="137"/>
      <c r="Q361" s="64"/>
      <c r="R361" s="137"/>
      <c r="S361" s="137"/>
      <c r="T361" s="137"/>
      <c r="U361" s="137"/>
      <c r="V361" s="64"/>
      <c r="W361" s="137"/>
      <c r="X361" s="137"/>
      <c r="Y361" s="137"/>
      <c r="Z361" s="137"/>
      <c r="AA361" s="64"/>
      <c r="AB361" s="137"/>
      <c r="AC361" s="137"/>
      <c r="AD361" s="137"/>
      <c r="AE361" s="137"/>
      <c r="AF361" s="64"/>
      <c r="AG361" s="137"/>
      <c r="AH361" s="137"/>
      <c r="AI361" s="137"/>
      <c r="AJ361" s="137"/>
      <c r="AK361" s="64"/>
      <c r="AL361" s="137"/>
      <c r="AM361" s="137"/>
      <c r="AN361" s="137"/>
      <c r="AO361" s="137"/>
      <c r="AP361" s="137"/>
      <c r="AQ361" s="137"/>
      <c r="AR361" s="137"/>
      <c r="AS361" s="137"/>
      <c r="AT361" s="137"/>
      <c r="AU361" s="137"/>
    </row>
    <row r="362" spans="1:16374" hidden="1" outlineLevel="1">
      <c r="A362" s="21"/>
      <c r="B362" s="338" t="s">
        <v>34</v>
      </c>
      <c r="C362" s="101"/>
      <c r="D362" s="101"/>
      <c r="E362" s="101"/>
      <c r="F362" s="101"/>
      <c r="G362" s="106"/>
      <c r="H362" s="101"/>
      <c r="I362" s="101"/>
      <c r="J362" s="101"/>
      <c r="K362" s="101"/>
      <c r="L362" s="106"/>
      <c r="M362" s="138"/>
      <c r="N362" s="138"/>
      <c r="O362" s="138"/>
      <c r="P362" s="138"/>
      <c r="Q362" s="106"/>
      <c r="R362" s="138"/>
      <c r="S362" s="138"/>
      <c r="T362" s="138"/>
      <c r="U362" s="138"/>
      <c r="V362" s="106"/>
      <c r="W362" s="138"/>
      <c r="X362" s="138"/>
      <c r="Y362" s="138"/>
      <c r="Z362" s="138"/>
      <c r="AA362" s="106"/>
      <c r="AB362" s="138"/>
      <c r="AC362" s="138"/>
      <c r="AD362" s="138"/>
      <c r="AE362" s="138"/>
      <c r="AF362" s="106"/>
      <c r="AG362" s="138"/>
      <c r="AH362" s="138"/>
      <c r="AI362" s="138"/>
      <c r="AJ362" s="138"/>
      <c r="AK362" s="106"/>
      <c r="AL362" s="138"/>
      <c r="AM362" s="138"/>
      <c r="AN362" s="138"/>
      <c r="AO362" s="138"/>
      <c r="AP362" s="138"/>
      <c r="AQ362" s="138"/>
      <c r="AR362" s="138"/>
      <c r="AS362" s="138"/>
      <c r="AT362" s="138"/>
      <c r="AU362" s="138"/>
    </row>
    <row r="363" spans="1:16374" hidden="1" outlineLevel="1">
      <c r="A363" s="21"/>
      <c r="B363" s="338" t="s">
        <v>38</v>
      </c>
      <c r="C363" s="101"/>
      <c r="D363" s="101"/>
      <c r="E363" s="101"/>
      <c r="F363" s="101"/>
      <c r="G363" s="106"/>
      <c r="H363" s="101"/>
      <c r="I363" s="101"/>
      <c r="J363" s="101"/>
      <c r="K363" s="101"/>
      <c r="L363" s="106"/>
      <c r="M363" s="138"/>
      <c r="N363" s="138"/>
      <c r="O363" s="138"/>
      <c r="P363" s="138"/>
      <c r="Q363" s="106"/>
      <c r="R363" s="138"/>
      <c r="S363" s="138"/>
      <c r="T363" s="138"/>
      <c r="U363" s="138"/>
      <c r="V363" s="106"/>
      <c r="W363" s="138"/>
      <c r="X363" s="138"/>
      <c r="Y363" s="138"/>
      <c r="Z363" s="138"/>
      <c r="AA363" s="106"/>
      <c r="AB363" s="138"/>
      <c r="AC363" s="138"/>
      <c r="AD363" s="138"/>
      <c r="AE363" s="138"/>
      <c r="AF363" s="106"/>
      <c r="AG363" s="138"/>
      <c r="AH363" s="138"/>
      <c r="AI363" s="138"/>
      <c r="AJ363" s="138"/>
      <c r="AK363" s="106"/>
      <c r="AL363" s="138"/>
      <c r="AM363" s="138"/>
      <c r="AN363" s="138"/>
      <c r="AO363" s="138"/>
      <c r="AP363" s="138"/>
      <c r="AQ363" s="138"/>
      <c r="AR363" s="138"/>
      <c r="AS363" s="138"/>
      <c r="AT363" s="138"/>
      <c r="AU363" s="138"/>
    </row>
    <row r="364" spans="1:16374" hidden="1" outlineLevel="1">
      <c r="A364" s="21"/>
      <c r="B364" s="338" t="s">
        <v>40</v>
      </c>
      <c r="C364" s="101"/>
      <c r="D364" s="101"/>
      <c r="E364" s="101"/>
      <c r="F364" s="101"/>
      <c r="G364" s="106"/>
      <c r="H364" s="101"/>
      <c r="I364" s="101"/>
      <c r="J364" s="101"/>
      <c r="K364" s="101"/>
      <c r="L364" s="106"/>
      <c r="M364" s="138"/>
      <c r="N364" s="138"/>
      <c r="O364" s="138"/>
      <c r="P364" s="138"/>
      <c r="Q364" s="106"/>
      <c r="R364" s="138"/>
      <c r="S364" s="138"/>
      <c r="T364" s="138"/>
      <c r="U364" s="138"/>
      <c r="V364" s="106"/>
      <c r="W364" s="138"/>
      <c r="X364" s="138"/>
      <c r="Y364" s="138"/>
      <c r="Z364" s="138"/>
      <c r="AA364" s="106"/>
      <c r="AB364" s="138"/>
      <c r="AC364" s="138"/>
      <c r="AD364" s="138"/>
      <c r="AE364" s="138"/>
      <c r="AF364" s="106"/>
      <c r="AG364" s="138"/>
      <c r="AH364" s="138"/>
      <c r="AI364" s="138"/>
      <c r="AJ364" s="138"/>
      <c r="AK364" s="106"/>
      <c r="AL364" s="138"/>
      <c r="AM364" s="138"/>
      <c r="AN364" s="138"/>
      <c r="AO364" s="138"/>
      <c r="AP364" s="138"/>
      <c r="AQ364" s="138"/>
      <c r="AR364" s="138"/>
      <c r="AS364" s="138"/>
      <c r="AT364" s="138"/>
      <c r="AU364" s="138"/>
    </row>
    <row r="365" spans="1:16374" hidden="1" outlineLevel="1">
      <c r="A365" s="21"/>
      <c r="B365" s="338" t="s">
        <v>42</v>
      </c>
      <c r="C365" s="101"/>
      <c r="D365" s="101"/>
      <c r="E365" s="101"/>
      <c r="F365" s="101"/>
      <c r="G365" s="106"/>
      <c r="H365" s="101"/>
      <c r="I365" s="101"/>
      <c r="J365" s="101"/>
      <c r="K365" s="101"/>
      <c r="L365" s="106"/>
      <c r="M365" s="138"/>
      <c r="N365" s="138"/>
      <c r="O365" s="138"/>
      <c r="P365" s="138"/>
      <c r="Q365" s="106"/>
      <c r="R365" s="138"/>
      <c r="S365" s="138"/>
      <c r="T365" s="138"/>
      <c r="U365" s="138"/>
      <c r="V365" s="106"/>
      <c r="W365" s="138"/>
      <c r="X365" s="138"/>
      <c r="Y365" s="138"/>
      <c r="Z365" s="138"/>
      <c r="AA365" s="106"/>
      <c r="AB365" s="138"/>
      <c r="AC365" s="138"/>
      <c r="AD365" s="138"/>
      <c r="AE365" s="138"/>
      <c r="AF365" s="106"/>
      <c r="AG365" s="138"/>
      <c r="AH365" s="138"/>
      <c r="AI365" s="138"/>
      <c r="AJ365" s="138"/>
      <c r="AK365" s="106"/>
      <c r="AL365" s="138"/>
      <c r="AM365" s="138"/>
      <c r="AN365" s="138"/>
      <c r="AO365" s="138"/>
      <c r="AP365" s="138"/>
      <c r="AQ365" s="138"/>
      <c r="AR365" s="138"/>
      <c r="AS365" s="138"/>
      <c r="AT365" s="138"/>
      <c r="AU365" s="138"/>
    </row>
    <row r="366" spans="1:16374" hidden="1" outlineLevel="1">
      <c r="A366" s="21"/>
      <c r="B366" s="337" t="s">
        <v>44</v>
      </c>
      <c r="C366" s="63"/>
      <c r="D366" s="63"/>
      <c r="E366" s="63"/>
      <c r="F366" s="63"/>
      <c r="G366" s="64"/>
      <c r="H366" s="63"/>
      <c r="I366" s="63"/>
      <c r="J366" s="63"/>
      <c r="K366" s="63"/>
      <c r="L366" s="64"/>
      <c r="M366" s="137"/>
      <c r="N366" s="137"/>
      <c r="O366" s="137"/>
      <c r="P366" s="137"/>
      <c r="Q366" s="64"/>
      <c r="R366" s="137"/>
      <c r="S366" s="137"/>
      <c r="T366" s="137"/>
      <c r="U366" s="137"/>
      <c r="V366" s="64"/>
      <c r="W366" s="137"/>
      <c r="X366" s="137"/>
      <c r="Y366" s="137"/>
      <c r="Z366" s="137"/>
      <c r="AA366" s="64"/>
      <c r="AB366" s="137"/>
      <c r="AC366" s="137"/>
      <c r="AD366" s="137"/>
      <c r="AE366" s="137"/>
      <c r="AF366" s="64"/>
      <c r="AG366" s="137"/>
      <c r="AH366" s="137"/>
      <c r="AI366" s="137"/>
      <c r="AJ366" s="137"/>
      <c r="AK366" s="64"/>
      <c r="AL366" s="137"/>
      <c r="AM366" s="137"/>
      <c r="AN366" s="137"/>
      <c r="AO366" s="137"/>
      <c r="AP366" s="137"/>
      <c r="AQ366" s="137"/>
      <c r="AR366" s="137"/>
      <c r="AS366" s="137"/>
      <c r="AT366" s="137"/>
      <c r="AU366" s="137"/>
    </row>
    <row r="367" spans="1:16374" hidden="1" outlineLevel="1">
      <c r="A367" s="21"/>
      <c r="B367" s="338" t="s">
        <v>46</v>
      </c>
      <c r="C367" s="101"/>
      <c r="D367" s="101"/>
      <c r="E367" s="101"/>
      <c r="F367" s="101"/>
      <c r="G367" s="106"/>
      <c r="H367" s="101"/>
      <c r="I367" s="101"/>
      <c r="J367" s="101"/>
      <c r="K367" s="101"/>
      <c r="L367" s="106"/>
      <c r="M367" s="138"/>
      <c r="N367" s="138"/>
      <c r="O367" s="138"/>
      <c r="P367" s="138"/>
      <c r="Q367" s="106"/>
      <c r="R367" s="138"/>
      <c r="S367" s="138"/>
      <c r="T367" s="138"/>
      <c r="U367" s="138"/>
      <c r="V367" s="106"/>
      <c r="W367" s="138"/>
      <c r="X367" s="138"/>
      <c r="Y367" s="138"/>
      <c r="Z367" s="138"/>
      <c r="AA367" s="106"/>
      <c r="AB367" s="138"/>
      <c r="AC367" s="138"/>
      <c r="AD367" s="138"/>
      <c r="AE367" s="138"/>
      <c r="AF367" s="106"/>
      <c r="AG367" s="138"/>
      <c r="AH367" s="138"/>
      <c r="AI367" s="138"/>
      <c r="AJ367" s="138"/>
      <c r="AK367" s="106"/>
      <c r="AL367" s="138"/>
      <c r="AM367" s="138"/>
      <c r="AN367" s="138"/>
      <c r="AO367" s="138"/>
      <c r="AP367" s="138"/>
      <c r="AQ367" s="138"/>
      <c r="AR367" s="138"/>
      <c r="AS367" s="138"/>
      <c r="AT367" s="138"/>
      <c r="AU367" s="138"/>
    </row>
    <row r="368" spans="1:16374" hidden="1" outlineLevel="1">
      <c r="A368" s="21"/>
      <c r="B368" s="338" t="s">
        <v>48</v>
      </c>
      <c r="C368" s="101">
        <v>363</v>
      </c>
      <c r="D368" s="101">
        <v>230</v>
      </c>
      <c r="E368" s="101">
        <v>250</v>
      </c>
      <c r="F368" s="101">
        <v>229</v>
      </c>
      <c r="G368" s="106">
        <f>SUM(C368:F368)</f>
        <v>1072</v>
      </c>
      <c r="H368" s="101">
        <v>0</v>
      </c>
      <c r="I368" s="101">
        <v>0</v>
      </c>
      <c r="J368" s="101">
        <v>0</v>
      </c>
      <c r="K368" s="101">
        <v>0</v>
      </c>
      <c r="L368" s="106">
        <v>0</v>
      </c>
      <c r="M368" s="138">
        <v>0</v>
      </c>
      <c r="N368" s="138">
        <v>0</v>
      </c>
      <c r="O368" s="138">
        <v>0</v>
      </c>
      <c r="P368" s="138">
        <v>0</v>
      </c>
      <c r="Q368" s="106">
        <v>0</v>
      </c>
      <c r="R368" s="138">
        <v>0</v>
      </c>
      <c r="S368" s="138">
        <v>0</v>
      </c>
      <c r="T368" s="138">
        <v>0</v>
      </c>
      <c r="U368" s="138">
        <v>0</v>
      </c>
      <c r="V368" s="106">
        <v>0</v>
      </c>
      <c r="W368" s="138">
        <v>0</v>
      </c>
      <c r="X368" s="138">
        <v>0</v>
      </c>
      <c r="Y368" s="138">
        <v>0</v>
      </c>
      <c r="Z368" s="138">
        <v>0</v>
      </c>
      <c r="AA368" s="106">
        <v>0</v>
      </c>
      <c r="AB368" s="138">
        <v>0</v>
      </c>
      <c r="AC368" s="138">
        <v>0</v>
      </c>
      <c r="AD368" s="138">
        <v>0</v>
      </c>
      <c r="AE368" s="138">
        <v>0</v>
      </c>
      <c r="AF368" s="106">
        <v>0</v>
      </c>
      <c r="AG368" s="138">
        <v>0</v>
      </c>
      <c r="AH368" s="138">
        <v>0</v>
      </c>
      <c r="AI368" s="138">
        <v>0</v>
      </c>
      <c r="AJ368" s="138">
        <v>0</v>
      </c>
      <c r="AK368" s="106">
        <v>0</v>
      </c>
      <c r="AL368" s="138">
        <v>0</v>
      </c>
      <c r="AM368" s="138">
        <v>0</v>
      </c>
      <c r="AN368" s="138">
        <v>0</v>
      </c>
      <c r="AO368" s="138">
        <v>0</v>
      </c>
      <c r="AP368" s="138">
        <v>0</v>
      </c>
      <c r="AQ368" s="138">
        <v>0</v>
      </c>
      <c r="AR368" s="138">
        <v>0</v>
      </c>
      <c r="AS368" s="138">
        <v>0</v>
      </c>
      <c r="AT368" s="138">
        <v>0</v>
      </c>
      <c r="AU368" s="138">
        <v>0</v>
      </c>
    </row>
    <row r="369" spans="1:16374" hidden="1" outlineLevel="1">
      <c r="A369" s="21"/>
      <c r="B369" s="337" t="s">
        <v>50</v>
      </c>
      <c r="C369" s="63">
        <v>363</v>
      </c>
      <c r="D369" s="63">
        <v>230</v>
      </c>
      <c r="E369" s="63">
        <v>250</v>
      </c>
      <c r="F369" s="63">
        <v>229</v>
      </c>
      <c r="G369" s="64">
        <f>SUM(C369:F369)</f>
        <v>1072</v>
      </c>
      <c r="H369" s="63">
        <v>0</v>
      </c>
      <c r="I369" s="63">
        <v>0</v>
      </c>
      <c r="J369" s="63">
        <v>0</v>
      </c>
      <c r="K369" s="63">
        <v>0</v>
      </c>
      <c r="L369" s="64">
        <v>0</v>
      </c>
      <c r="M369" s="137">
        <v>0</v>
      </c>
      <c r="N369" s="137">
        <v>0</v>
      </c>
      <c r="O369" s="137">
        <v>0</v>
      </c>
      <c r="P369" s="137">
        <v>0</v>
      </c>
      <c r="Q369" s="64">
        <v>0</v>
      </c>
      <c r="R369" s="137">
        <v>0</v>
      </c>
      <c r="S369" s="137">
        <v>0</v>
      </c>
      <c r="T369" s="137">
        <v>0</v>
      </c>
      <c r="U369" s="137">
        <v>0</v>
      </c>
      <c r="V369" s="64">
        <v>0</v>
      </c>
      <c r="W369" s="137">
        <v>0</v>
      </c>
      <c r="X369" s="137">
        <v>0</v>
      </c>
      <c r="Y369" s="137">
        <v>0</v>
      </c>
      <c r="Z369" s="137">
        <v>0</v>
      </c>
      <c r="AA369" s="64">
        <v>0</v>
      </c>
      <c r="AB369" s="137">
        <v>0</v>
      </c>
      <c r="AC369" s="137">
        <v>0</v>
      </c>
      <c r="AD369" s="137">
        <v>0</v>
      </c>
      <c r="AE369" s="137">
        <v>0</v>
      </c>
      <c r="AF369" s="64">
        <v>0</v>
      </c>
      <c r="AG369" s="137">
        <v>0</v>
      </c>
      <c r="AH369" s="137">
        <v>0</v>
      </c>
      <c r="AI369" s="137">
        <v>0</v>
      </c>
      <c r="AJ369" s="137">
        <v>0</v>
      </c>
      <c r="AK369" s="64">
        <v>0</v>
      </c>
      <c r="AL369" s="137">
        <v>0</v>
      </c>
      <c r="AM369" s="137">
        <v>0</v>
      </c>
      <c r="AN369" s="137">
        <v>0</v>
      </c>
      <c r="AO369" s="137">
        <v>0</v>
      </c>
      <c r="AP369" s="137">
        <v>0</v>
      </c>
      <c r="AQ369" s="137">
        <v>0</v>
      </c>
      <c r="AR369" s="137">
        <v>0</v>
      </c>
      <c r="AS369" s="137">
        <v>0</v>
      </c>
      <c r="AT369" s="137">
        <v>0</v>
      </c>
      <c r="AU369" s="137">
        <v>0</v>
      </c>
    </row>
    <row r="370" spans="1:16374" hidden="1" outlineLevel="1">
      <c r="A370" s="21"/>
      <c r="B370" s="338" t="s">
        <v>52</v>
      </c>
      <c r="C370" s="101"/>
      <c r="D370" s="101"/>
      <c r="E370" s="101"/>
      <c r="F370" s="101"/>
      <c r="G370" s="106">
        <f>SUM(C370:F370)</f>
        <v>0</v>
      </c>
      <c r="H370" s="101"/>
      <c r="I370" s="101"/>
      <c r="J370" s="101"/>
      <c r="K370" s="101"/>
      <c r="L370" s="106"/>
      <c r="M370" s="138"/>
      <c r="N370" s="138"/>
      <c r="O370" s="138"/>
      <c r="P370" s="138"/>
      <c r="Q370" s="106"/>
      <c r="R370" s="138"/>
      <c r="S370" s="138"/>
      <c r="T370" s="138"/>
      <c r="U370" s="138"/>
      <c r="V370" s="106"/>
      <c r="W370" s="138"/>
      <c r="X370" s="138"/>
      <c r="Y370" s="138"/>
      <c r="Z370" s="138"/>
      <c r="AA370" s="106"/>
      <c r="AB370" s="138"/>
      <c r="AC370" s="138"/>
      <c r="AD370" s="138"/>
      <c r="AE370" s="138"/>
      <c r="AF370" s="106"/>
      <c r="AG370" s="138"/>
      <c r="AH370" s="138"/>
      <c r="AI370" s="138"/>
      <c r="AJ370" s="138"/>
      <c r="AK370" s="106"/>
      <c r="AL370" s="138"/>
      <c r="AM370" s="138"/>
      <c r="AN370" s="138"/>
      <c r="AO370" s="138"/>
      <c r="AP370" s="138"/>
      <c r="AQ370" s="138"/>
      <c r="AR370" s="138"/>
      <c r="AS370" s="138"/>
      <c r="AT370" s="138"/>
      <c r="AU370" s="138"/>
    </row>
    <row r="371" spans="1:16374" hidden="1" outlineLevel="1">
      <c r="A371" s="21"/>
      <c r="B371" s="340" t="s">
        <v>54</v>
      </c>
      <c r="C371" s="64">
        <v>363</v>
      </c>
      <c r="D371" s="64">
        <v>230</v>
      </c>
      <c r="E371" s="64">
        <v>250</v>
      </c>
      <c r="F371" s="64">
        <v>229</v>
      </c>
      <c r="G371" s="64">
        <f>SUM(C371:F371)</f>
        <v>1072</v>
      </c>
      <c r="H371" s="64">
        <v>0</v>
      </c>
      <c r="I371" s="64">
        <v>0</v>
      </c>
      <c r="J371" s="64">
        <v>0</v>
      </c>
      <c r="K371" s="64">
        <v>0</v>
      </c>
      <c r="L371" s="64">
        <v>0</v>
      </c>
      <c r="M371" s="140">
        <v>0</v>
      </c>
      <c r="N371" s="140">
        <v>0</v>
      </c>
      <c r="O371" s="140">
        <v>0</v>
      </c>
      <c r="P371" s="140">
        <v>0</v>
      </c>
      <c r="Q371" s="64">
        <v>0</v>
      </c>
      <c r="R371" s="140">
        <v>0</v>
      </c>
      <c r="S371" s="140">
        <v>0</v>
      </c>
      <c r="T371" s="140">
        <v>0</v>
      </c>
      <c r="U371" s="140">
        <v>0</v>
      </c>
      <c r="V371" s="64">
        <v>0</v>
      </c>
      <c r="W371" s="140">
        <v>0</v>
      </c>
      <c r="X371" s="140">
        <v>0</v>
      </c>
      <c r="Y371" s="140">
        <v>0</v>
      </c>
      <c r="Z371" s="140">
        <v>0</v>
      </c>
      <c r="AA371" s="64">
        <v>0</v>
      </c>
      <c r="AB371" s="140">
        <v>0</v>
      </c>
      <c r="AC371" s="140">
        <v>0</v>
      </c>
      <c r="AD371" s="140">
        <v>0</v>
      </c>
      <c r="AE371" s="140">
        <v>0</v>
      </c>
      <c r="AF371" s="64">
        <v>0</v>
      </c>
      <c r="AG371" s="140">
        <v>0</v>
      </c>
      <c r="AH371" s="140">
        <v>0</v>
      </c>
      <c r="AI371" s="140">
        <v>0</v>
      </c>
      <c r="AJ371" s="140">
        <v>0</v>
      </c>
      <c r="AK371" s="64">
        <v>0</v>
      </c>
      <c r="AL371" s="140">
        <v>0</v>
      </c>
      <c r="AM371" s="140">
        <v>0</v>
      </c>
      <c r="AN371" s="140">
        <v>0</v>
      </c>
      <c r="AO371" s="140">
        <v>0</v>
      </c>
      <c r="AP371" s="140">
        <v>0</v>
      </c>
      <c r="AQ371" s="140">
        <v>0</v>
      </c>
      <c r="AR371" s="140">
        <v>0</v>
      </c>
      <c r="AS371" s="140">
        <v>0</v>
      </c>
      <c r="AT371" s="140">
        <v>0</v>
      </c>
      <c r="AU371" s="140">
        <v>0</v>
      </c>
    </row>
    <row r="372" spans="1:16374" hidden="1" outlineLevel="1">
      <c r="A372" s="123" t="s">
        <v>372</v>
      </c>
      <c r="B372" s="339" t="s">
        <v>373</v>
      </c>
      <c r="C372" s="98">
        <v>-21.5</v>
      </c>
      <c r="D372" s="98">
        <v>-6.5</v>
      </c>
      <c r="E372" s="98">
        <v>2</v>
      </c>
      <c r="F372" s="99">
        <v>26</v>
      </c>
      <c r="G372" s="100">
        <f>SUM(C372:F372)</f>
        <v>0</v>
      </c>
      <c r="H372" s="99">
        <v>0</v>
      </c>
      <c r="I372" s="99">
        <v>0</v>
      </c>
      <c r="J372" s="99">
        <v>0</v>
      </c>
      <c r="K372" s="99">
        <v>0</v>
      </c>
      <c r="L372" s="100">
        <v>0</v>
      </c>
      <c r="M372" s="99">
        <v>0</v>
      </c>
      <c r="N372" s="99">
        <v>0</v>
      </c>
      <c r="O372" s="99">
        <v>0</v>
      </c>
      <c r="P372" s="99">
        <v>0</v>
      </c>
      <c r="Q372" s="100">
        <v>0</v>
      </c>
      <c r="R372" s="99">
        <v>0</v>
      </c>
      <c r="S372" s="99">
        <v>0</v>
      </c>
      <c r="T372" s="99">
        <v>0</v>
      </c>
      <c r="U372" s="99">
        <v>0</v>
      </c>
      <c r="V372" s="100">
        <v>0</v>
      </c>
      <c r="W372" s="99">
        <v>0</v>
      </c>
      <c r="X372" s="99">
        <v>0</v>
      </c>
      <c r="Y372" s="99">
        <v>0</v>
      </c>
      <c r="Z372" s="99">
        <v>0</v>
      </c>
      <c r="AA372" s="100">
        <v>0</v>
      </c>
      <c r="AB372" s="99">
        <v>0</v>
      </c>
      <c r="AC372" s="99">
        <v>0</v>
      </c>
      <c r="AD372" s="99">
        <v>0</v>
      </c>
      <c r="AE372" s="99">
        <v>0</v>
      </c>
      <c r="AF372" s="100">
        <v>0</v>
      </c>
      <c r="AG372" s="99">
        <v>0</v>
      </c>
      <c r="AH372" s="99">
        <v>0</v>
      </c>
      <c r="AI372" s="99">
        <v>0</v>
      </c>
      <c r="AJ372" s="99">
        <v>0</v>
      </c>
      <c r="AK372" s="100">
        <v>0</v>
      </c>
      <c r="AL372" s="99">
        <v>0</v>
      </c>
      <c r="AM372" s="99">
        <v>0</v>
      </c>
      <c r="AN372" s="99">
        <v>0</v>
      </c>
      <c r="AO372" s="99">
        <v>0</v>
      </c>
      <c r="AP372" s="99">
        <v>0</v>
      </c>
      <c r="AQ372" s="99">
        <v>0</v>
      </c>
      <c r="AR372" s="99">
        <v>0</v>
      </c>
      <c r="AS372" s="99">
        <v>0</v>
      </c>
      <c r="AT372" s="99">
        <v>0</v>
      </c>
      <c r="AU372" s="99">
        <v>0</v>
      </c>
    </row>
    <row r="373" spans="1:16374" hidden="1" outlineLevel="1">
      <c r="A373" s="21"/>
      <c r="B373" s="184"/>
      <c r="C373" s="113"/>
      <c r="D373" s="113"/>
      <c r="E373" s="113"/>
      <c r="F373" s="126"/>
      <c r="G373" s="126"/>
      <c r="H373" s="126"/>
      <c r="I373" s="126"/>
      <c r="J373" s="126"/>
      <c r="K373" s="126"/>
      <c r="L373" s="126"/>
      <c r="M373" s="165"/>
      <c r="N373" s="165"/>
      <c r="O373" s="165"/>
      <c r="P373" s="165"/>
      <c r="Q373" s="126"/>
      <c r="R373" s="165"/>
      <c r="S373" s="165"/>
      <c r="T373" s="165"/>
      <c r="U373" s="165"/>
      <c r="V373" s="126"/>
      <c r="W373" s="165"/>
      <c r="X373" s="165"/>
      <c r="Y373" s="165"/>
      <c r="Z373" s="165"/>
      <c r="AA373" s="126"/>
      <c r="AB373" s="165"/>
      <c r="AC373" s="165"/>
      <c r="AD373" s="165"/>
      <c r="AE373" s="165"/>
      <c r="AF373" s="126"/>
      <c r="AG373" s="165"/>
      <c r="AH373" s="165"/>
      <c r="AI373" s="165"/>
      <c r="AJ373" s="165"/>
      <c r="AK373" s="126"/>
      <c r="AL373" s="165"/>
      <c r="AM373" s="165"/>
      <c r="AN373" s="165"/>
      <c r="AO373" s="165"/>
      <c r="AP373" s="165"/>
      <c r="AQ373" s="165"/>
      <c r="AR373" s="165"/>
      <c r="AS373" s="165"/>
      <c r="AT373" s="165"/>
      <c r="AU373" s="165"/>
    </row>
    <row r="374" spans="1:16374" collapsed="1">
      <c r="A374" s="21"/>
      <c r="B374" s="184"/>
      <c r="C374" s="113"/>
      <c r="D374" s="113"/>
      <c r="E374" s="113"/>
      <c r="F374" s="126"/>
      <c r="G374" s="126"/>
      <c r="H374" s="126"/>
      <c r="I374" s="126"/>
      <c r="J374" s="126"/>
      <c r="K374" s="126"/>
      <c r="L374" s="126"/>
      <c r="M374" s="165"/>
      <c r="N374" s="165"/>
      <c r="O374" s="165"/>
      <c r="P374" s="165"/>
      <c r="Q374" s="126"/>
      <c r="R374" s="165"/>
      <c r="S374" s="165"/>
      <c r="T374" s="165"/>
      <c r="U374" s="165"/>
      <c r="V374" s="126"/>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65"/>
      <c r="AR374" s="165"/>
      <c r="AS374" s="165"/>
      <c r="AT374" s="165"/>
      <c r="AU374" s="165"/>
    </row>
    <row r="375" spans="1:16374" ht="16.5" thickBot="1">
      <c r="A375" s="21"/>
      <c r="B375" s="24" t="s">
        <v>374</v>
      </c>
      <c r="C375" s="90"/>
      <c r="D375" s="90"/>
      <c r="E375" s="90"/>
      <c r="F375" s="90"/>
      <c r="G375" s="90"/>
      <c r="H375" s="90"/>
      <c r="I375" s="90"/>
      <c r="J375" s="90"/>
      <c r="K375" s="90"/>
      <c r="L375" s="90"/>
      <c r="M375" s="136"/>
      <c r="N375" s="136"/>
      <c r="O375" s="136"/>
      <c r="P375" s="136"/>
      <c r="Q375" s="90"/>
      <c r="R375" s="136"/>
      <c r="S375" s="136"/>
      <c r="T375" s="136"/>
      <c r="U375" s="136"/>
      <c r="V375" s="90"/>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row>
    <row r="376" spans="1:16374">
      <c r="A376" s="21"/>
      <c r="B376" s="88"/>
      <c r="C376" s="88"/>
      <c r="D376" s="88"/>
      <c r="E376" s="88"/>
      <c r="F376" s="88"/>
      <c r="G376" s="88"/>
      <c r="H376" s="88"/>
      <c r="I376" s="88"/>
      <c r="J376" s="88"/>
      <c r="K376" s="88"/>
      <c r="L376" s="88"/>
      <c r="M376" s="134"/>
      <c r="N376" s="134"/>
      <c r="O376" s="134"/>
      <c r="P376" s="134"/>
      <c r="Q376" s="88"/>
      <c r="R376" s="134"/>
      <c r="S376" s="134"/>
      <c r="T376" s="134"/>
      <c r="U376" s="134"/>
      <c r="V376" s="88"/>
      <c r="W376" s="134"/>
      <c r="X376" s="134"/>
      <c r="Y376" s="134"/>
      <c r="Z376" s="134"/>
      <c r="AA376" s="134"/>
      <c r="AB376" s="134"/>
      <c r="AC376" s="134"/>
      <c r="AD376" s="134"/>
      <c r="AE376" s="134"/>
      <c r="AF376" s="134"/>
      <c r="AG376" s="134"/>
      <c r="AH376" s="134"/>
      <c r="AI376" s="134"/>
      <c r="AJ376" s="134"/>
      <c r="AK376" s="134"/>
      <c r="AL376" s="134"/>
      <c r="AM376" s="331" t="str">
        <f>+$AM$13</f>
        <v>IFRS 17</v>
      </c>
      <c r="AN376" s="134"/>
      <c r="AO376" s="331" t="str">
        <f>+$AM$13</f>
        <v>IFRS 17</v>
      </c>
      <c r="AP376" s="134"/>
      <c r="AQ376" s="134"/>
      <c r="AR376" s="134"/>
      <c r="AS376" s="331" t="s">
        <v>601</v>
      </c>
      <c r="AT376" s="134"/>
      <c r="AU376" s="134"/>
    </row>
    <row r="377" spans="1:16374" ht="25.5">
      <c r="A377" s="329"/>
      <c r="B377" s="343" t="s">
        <v>24</v>
      </c>
      <c r="C377" s="330" t="str">
        <f t="shared" ref="C377:AU377" si="47">C$14</f>
        <v>Q1-15
Underlying</v>
      </c>
      <c r="D377" s="330" t="str">
        <f t="shared" si="47"/>
        <v>Q2-15
Underlying</v>
      </c>
      <c r="E377" s="330" t="str">
        <f t="shared" si="47"/>
        <v>Q3-15
Underlying</v>
      </c>
      <c r="F377" s="330" t="str">
        <f t="shared" si="47"/>
        <v>Q4-15
Underlying</v>
      </c>
      <c r="G377" s="330" t="e">
        <f t="shared" si="47"/>
        <v>#REF!</v>
      </c>
      <c r="H377" s="330" t="str">
        <f t="shared" si="47"/>
        <v>Q1-16
Underlying</v>
      </c>
      <c r="I377" s="330" t="str">
        <f t="shared" si="47"/>
        <v>Q2-16
Underlying</v>
      </c>
      <c r="J377" s="330" t="str">
        <f t="shared" si="47"/>
        <v>Q3-16
Underlying</v>
      </c>
      <c r="K377" s="330" t="str">
        <f t="shared" si="47"/>
        <v>Q4-16
Underlying</v>
      </c>
      <c r="L377" s="331" t="e">
        <f t="shared" si="47"/>
        <v>#REF!</v>
      </c>
      <c r="M377" s="331" t="s">
        <v>539</v>
      </c>
      <c r="N377" s="331" t="s">
        <v>540</v>
      </c>
      <c r="O377" s="331" t="s">
        <v>541</v>
      </c>
      <c r="P377" s="330" t="s">
        <v>542</v>
      </c>
      <c r="Q377" s="331" t="s">
        <v>543</v>
      </c>
      <c r="R377" s="331" t="s">
        <v>544</v>
      </c>
      <c r="S377" s="331" t="s">
        <v>545</v>
      </c>
      <c r="T377" s="331" t="s">
        <v>546</v>
      </c>
      <c r="U377" s="330" t="s">
        <v>547</v>
      </c>
      <c r="V377" s="331" t="s">
        <v>548</v>
      </c>
      <c r="W377" s="331" t="s">
        <v>549</v>
      </c>
      <c r="X377" s="331" t="s">
        <v>550</v>
      </c>
      <c r="Y377" s="331" t="s">
        <v>551</v>
      </c>
      <c r="Z377" s="331" t="s">
        <v>552</v>
      </c>
      <c r="AA377" s="331" t="s">
        <v>553</v>
      </c>
      <c r="AB377" s="331" t="s">
        <v>554</v>
      </c>
      <c r="AC377" s="331" t="s">
        <v>555</v>
      </c>
      <c r="AD377" s="331" t="s">
        <v>556</v>
      </c>
      <c r="AE377" s="331" t="s">
        <v>557</v>
      </c>
      <c r="AF377" s="331" t="s">
        <v>558</v>
      </c>
      <c r="AG377" s="331" t="s">
        <v>559</v>
      </c>
      <c r="AH377" s="331" t="s">
        <v>560</v>
      </c>
      <c r="AI377" s="331" t="s">
        <v>561</v>
      </c>
      <c r="AJ377" s="331" t="s">
        <v>562</v>
      </c>
      <c r="AK377" s="331" t="s">
        <v>563</v>
      </c>
      <c r="AL377" s="331" t="s">
        <v>564</v>
      </c>
      <c r="AM377" s="331" t="str">
        <f t="shared" si="47"/>
        <v>Q1-22
Underlying</v>
      </c>
      <c r="AN377" s="331" t="s">
        <v>571</v>
      </c>
      <c r="AO377" s="331" t="str">
        <f t="shared" si="47"/>
        <v>Q2-22
Underlying</v>
      </c>
      <c r="AP377" s="331" t="s">
        <v>576</v>
      </c>
      <c r="AQ377" s="331" t="s">
        <v>607</v>
      </c>
      <c r="AR377" s="60" t="s">
        <v>608</v>
      </c>
      <c r="AS377" s="331" t="s">
        <v>614</v>
      </c>
      <c r="AT377" s="331" t="s">
        <v>612</v>
      </c>
      <c r="AU377" s="331" t="str">
        <f t="shared" si="47"/>
        <v>Q2-23
Underlying</v>
      </c>
      <c r="AW377" s="325"/>
      <c r="AX377" s="325"/>
      <c r="AY377" s="325"/>
      <c r="AZ377" s="62"/>
      <c r="BA377" s="325"/>
      <c r="BB377" s="325"/>
      <c r="BC377" s="325"/>
      <c r="BD377" s="325"/>
      <c r="BE377" s="325"/>
      <c r="BF377" s="325"/>
      <c r="BG377" s="325"/>
      <c r="BH377" s="325"/>
      <c r="BI377" s="325"/>
      <c r="BJ377" s="325"/>
      <c r="BK377" s="325"/>
      <c r="BL377" s="325"/>
      <c r="BM377" s="325"/>
      <c r="BN377" s="325"/>
      <c r="BO377" s="325"/>
      <c r="BP377" s="325"/>
      <c r="BQ377" s="325"/>
      <c r="BR377" s="324"/>
      <c r="BS377" s="62"/>
      <c r="BT377" s="62"/>
      <c r="BU377" s="62"/>
      <c r="BV377" s="62"/>
      <c r="BW377" s="62"/>
      <c r="BX377" s="62"/>
      <c r="BY377" s="62"/>
      <c r="BZ377" s="62"/>
      <c r="CA377" s="62"/>
      <c r="CB377" s="62"/>
      <c r="CC377" s="325"/>
      <c r="CD377" s="325"/>
      <c r="CE377" s="325"/>
      <c r="CF377" s="325"/>
      <c r="CG377" s="62"/>
      <c r="CH377" s="325"/>
      <c r="CI377" s="325"/>
      <c r="CJ377" s="325"/>
      <c r="CK377" s="325"/>
      <c r="CL377" s="62"/>
      <c r="CM377" s="325"/>
      <c r="CN377" s="325"/>
      <c r="CO377" s="325"/>
      <c r="CP377" s="325"/>
      <c r="CQ377" s="325"/>
      <c r="CR377" s="325"/>
      <c r="CS377" s="325"/>
      <c r="CT377" s="325"/>
      <c r="CU377" s="325"/>
      <c r="CV377" s="325"/>
      <c r="CW377" s="325"/>
      <c r="CX377" s="325"/>
      <c r="CY377" s="325"/>
      <c r="CZ377" s="325"/>
      <c r="DA377" s="325"/>
      <c r="DB377" s="325"/>
      <c r="DC377" s="325"/>
      <c r="DD377" s="324"/>
      <c r="DE377" s="62"/>
      <c r="DF377" s="62"/>
      <c r="DG377" s="62"/>
      <c r="DH377" s="62"/>
      <c r="DI377" s="62"/>
      <c r="DJ377" s="62"/>
      <c r="DK377" s="62"/>
      <c r="DL377" s="62"/>
      <c r="DM377" s="62"/>
      <c r="DN377" s="62"/>
      <c r="DO377" s="325"/>
      <c r="DP377" s="325"/>
      <c r="DQ377" s="325"/>
      <c r="DR377" s="325"/>
      <c r="DS377" s="62"/>
      <c r="DT377" s="325"/>
      <c r="DU377" s="325"/>
      <c r="DV377" s="325"/>
      <c r="DW377" s="325"/>
      <c r="DX377" s="62"/>
      <c r="DY377" s="325"/>
      <c r="DZ377" s="325"/>
      <c r="EA377" s="325"/>
      <c r="EB377" s="325"/>
      <c r="EC377" s="325"/>
      <c r="ED377" s="325"/>
      <c r="EE377" s="325"/>
      <c r="EF377" s="325"/>
      <c r="EG377" s="325"/>
      <c r="EH377" s="325"/>
      <c r="EI377" s="325"/>
      <c r="EJ377" s="325"/>
      <c r="EK377" s="325"/>
      <c r="EL377" s="325"/>
      <c r="EM377" s="325"/>
      <c r="EN377" s="325"/>
      <c r="EO377" s="325"/>
      <c r="EP377" s="324"/>
      <c r="EQ377" s="62"/>
      <c r="ER377" s="62"/>
      <c r="ES377" s="62"/>
      <c r="ET377" s="62"/>
      <c r="EU377" s="62"/>
      <c r="EV377" s="62"/>
      <c r="EW377" s="62"/>
      <c r="EX377" s="62"/>
      <c r="EY377" s="62"/>
      <c r="EZ377" s="62"/>
      <c r="FA377" s="325"/>
      <c r="FB377" s="325"/>
      <c r="FC377" s="325"/>
      <c r="FD377" s="325"/>
      <c r="FE377" s="62"/>
      <c r="FF377" s="325"/>
      <c r="FG377" s="325"/>
      <c r="FH377" s="325"/>
      <c r="FI377" s="325"/>
      <c r="FJ377" s="62"/>
      <c r="FK377" s="325"/>
      <c r="FL377" s="325"/>
      <c r="FM377" s="325"/>
      <c r="FN377" s="325"/>
      <c r="FO377" s="325"/>
      <c r="FP377" s="325"/>
      <c r="FQ377" s="325"/>
      <c r="FR377" s="325"/>
      <c r="FS377" s="325"/>
      <c r="FT377" s="325"/>
      <c r="FU377" s="325"/>
      <c r="FV377" s="325"/>
      <c r="FW377" s="325"/>
      <c r="FX377" s="325"/>
      <c r="FY377" s="325"/>
      <c r="FZ377" s="325"/>
      <c r="GA377" s="325"/>
      <c r="GB377" s="324"/>
      <c r="GC377" s="62"/>
      <c r="GD377" s="62"/>
      <c r="GE377" s="62"/>
      <c r="GF377" s="62"/>
      <c r="GG377" s="62"/>
      <c r="GH377" s="62"/>
      <c r="GI377" s="62"/>
      <c r="GJ377" s="62"/>
      <c r="GK377" s="62"/>
      <c r="GL377" s="62"/>
      <c r="GM377" s="325"/>
      <c r="GN377" s="325"/>
      <c r="GO377" s="325"/>
      <c r="GP377" s="325"/>
      <c r="GQ377" s="62"/>
      <c r="GR377" s="325"/>
      <c r="GS377" s="325"/>
      <c r="GT377" s="325"/>
      <c r="GU377" s="325"/>
      <c r="GV377" s="62"/>
      <c r="GW377" s="325"/>
      <c r="GX377" s="325"/>
      <c r="GY377" s="325"/>
      <c r="GZ377" s="325"/>
      <c r="HA377" s="325"/>
      <c r="HB377" s="325"/>
      <c r="HC377" s="325"/>
      <c r="HD377" s="325"/>
      <c r="HE377" s="325"/>
      <c r="HF377" s="325"/>
      <c r="HG377" s="325"/>
      <c r="HH377" s="325"/>
      <c r="HI377" s="325"/>
      <c r="HJ377" s="325"/>
      <c r="HK377" s="325"/>
      <c r="HL377" s="325"/>
      <c r="HM377" s="325"/>
      <c r="HN377" s="324"/>
      <c r="HO377" s="62"/>
      <c r="HP377" s="62"/>
      <c r="HQ377" s="62"/>
      <c r="HR377" s="62"/>
      <c r="HS377" s="62"/>
      <c r="HT377" s="62"/>
      <c r="HU377" s="62"/>
      <c r="HV377" s="62"/>
      <c r="HW377" s="62"/>
      <c r="HX377" s="62"/>
      <c r="HY377" s="325"/>
      <c r="HZ377" s="325"/>
      <c r="IA377" s="325"/>
      <c r="IB377" s="325"/>
      <c r="IC377" s="62"/>
      <c r="ID377" s="325"/>
      <c r="IE377" s="325"/>
      <c r="IF377" s="325"/>
      <c r="IG377" s="325"/>
      <c r="IH377" s="62"/>
      <c r="II377" s="325"/>
      <c r="IJ377" s="325"/>
      <c r="IK377" s="325"/>
      <c r="IL377" s="325"/>
      <c r="IM377" s="325"/>
      <c r="IN377" s="325"/>
      <c r="IO377" s="325"/>
      <c r="IP377" s="325"/>
      <c r="IQ377" s="325"/>
      <c r="IR377" s="325"/>
      <c r="IS377" s="325"/>
      <c r="IT377" s="325"/>
      <c r="IU377" s="325"/>
      <c r="IV377" s="325"/>
      <c r="IW377" s="325"/>
      <c r="IX377" s="325"/>
      <c r="IY377" s="325"/>
      <c r="IZ377" s="324"/>
      <c r="JA377" s="62"/>
      <c r="JB377" s="62"/>
      <c r="JC377" s="62"/>
      <c r="JD377" s="62"/>
      <c r="JE377" s="62"/>
      <c r="JF377" s="62"/>
      <c r="JG377" s="62"/>
      <c r="JH377" s="62"/>
      <c r="JI377" s="62"/>
      <c r="JJ377" s="62"/>
      <c r="JK377" s="325"/>
      <c r="JL377" s="325"/>
      <c r="JM377" s="325"/>
      <c r="JN377" s="325"/>
      <c r="JO377" s="62"/>
      <c r="JP377" s="325"/>
      <c r="JQ377" s="325"/>
      <c r="JR377" s="325"/>
      <c r="JS377" s="325"/>
      <c r="JT377" s="62"/>
      <c r="JU377" s="325"/>
      <c r="JV377" s="325"/>
      <c r="JW377" s="325"/>
      <c r="JX377" s="325"/>
      <c r="JY377" s="325"/>
      <c r="JZ377" s="325"/>
      <c r="KA377" s="325"/>
      <c r="KB377" s="325"/>
      <c r="KC377" s="325"/>
      <c r="KD377" s="325"/>
      <c r="KE377" s="325"/>
      <c r="KF377" s="325"/>
      <c r="KG377" s="325"/>
      <c r="KH377" s="325"/>
      <c r="KI377" s="325"/>
      <c r="KJ377" s="325"/>
      <c r="KK377" s="325"/>
      <c r="KL377" s="324"/>
      <c r="KM377" s="62"/>
      <c r="KN377" s="62"/>
      <c r="KO377" s="62"/>
      <c r="KP377" s="62"/>
      <c r="KQ377" s="62"/>
      <c r="KR377" s="62"/>
      <c r="KS377" s="62"/>
      <c r="KT377" s="62"/>
      <c r="KU377" s="62"/>
      <c r="KV377" s="62"/>
      <c r="KW377" s="325"/>
      <c r="KX377" s="325"/>
      <c r="KY377" s="325"/>
      <c r="KZ377" s="325"/>
      <c r="LA377" s="62"/>
      <c r="LB377" s="325"/>
      <c r="LC377" s="325"/>
      <c r="LD377" s="325"/>
      <c r="LE377" s="325"/>
      <c r="LF377" s="62"/>
      <c r="LG377" s="325"/>
      <c r="LH377" s="325"/>
      <c r="LI377" s="325"/>
      <c r="LJ377" s="325"/>
      <c r="LK377" s="325"/>
      <c r="LL377" s="325"/>
      <c r="LM377" s="325"/>
      <c r="LN377" s="325"/>
      <c r="LO377" s="325"/>
      <c r="LP377" s="325"/>
      <c r="LQ377" s="325"/>
      <c r="LR377" s="325"/>
      <c r="LS377" s="325"/>
      <c r="LT377" s="325"/>
      <c r="LU377" s="325"/>
      <c r="LV377" s="325"/>
      <c r="LW377" s="325"/>
      <c r="LX377" s="324"/>
      <c r="LY377" s="62"/>
      <c r="LZ377" s="62"/>
      <c r="MA377" s="62"/>
      <c r="MB377" s="62"/>
      <c r="MC377" s="62"/>
      <c r="MD377" s="62"/>
      <c r="ME377" s="62"/>
      <c r="MF377" s="62"/>
      <c r="MG377" s="62"/>
      <c r="MH377" s="62"/>
      <c r="MI377" s="325"/>
      <c r="MJ377" s="325"/>
      <c r="MK377" s="325"/>
      <c r="ML377" s="325"/>
      <c r="MM377" s="62"/>
      <c r="MN377" s="325"/>
      <c r="MO377" s="325"/>
      <c r="MP377" s="325"/>
      <c r="MQ377" s="325"/>
      <c r="MR377" s="62"/>
      <c r="MS377" s="325"/>
      <c r="MT377" s="325"/>
      <c r="MU377" s="325"/>
      <c r="MV377" s="325"/>
      <c r="MW377" s="325"/>
      <c r="MX377" s="325"/>
      <c r="MY377" s="325"/>
      <c r="MZ377" s="325"/>
      <c r="NA377" s="325"/>
      <c r="NB377" s="325"/>
      <c r="NC377" s="325"/>
      <c r="ND377" s="325"/>
      <c r="NE377" s="325"/>
      <c r="NF377" s="325"/>
      <c r="NG377" s="325"/>
      <c r="NH377" s="325"/>
      <c r="NI377" s="325"/>
      <c r="NJ377" s="324"/>
      <c r="NK377" s="62"/>
      <c r="NL377" s="62"/>
      <c r="NM377" s="62"/>
      <c r="NN377" s="62"/>
      <c r="NO377" s="62"/>
      <c r="NP377" s="62"/>
      <c r="NQ377" s="62"/>
      <c r="NR377" s="62"/>
      <c r="NS377" s="62"/>
      <c r="NT377" s="62"/>
      <c r="NU377" s="325"/>
      <c r="NV377" s="325"/>
      <c r="NW377" s="325"/>
      <c r="NX377" s="325"/>
      <c r="NY377" s="62"/>
      <c r="NZ377" s="325"/>
      <c r="OA377" s="325"/>
      <c r="OB377" s="325"/>
      <c r="OC377" s="325"/>
      <c r="OD377" s="62"/>
      <c r="OE377" s="325"/>
      <c r="OF377" s="325"/>
      <c r="OG377" s="325"/>
      <c r="OH377" s="325"/>
      <c r="OI377" s="325"/>
      <c r="OJ377" s="325"/>
      <c r="OK377" s="325"/>
      <c r="OL377" s="325"/>
      <c r="OM377" s="325"/>
      <c r="ON377" s="325"/>
      <c r="OO377" s="325"/>
      <c r="OP377" s="325"/>
      <c r="OQ377" s="325"/>
      <c r="OR377" s="325"/>
      <c r="OS377" s="325"/>
      <c r="OT377" s="325"/>
      <c r="OU377" s="325"/>
      <c r="OV377" s="324"/>
      <c r="OW377" s="62"/>
      <c r="OX377" s="62"/>
      <c r="OY377" s="62"/>
      <c r="OZ377" s="62"/>
      <c r="PA377" s="62"/>
      <c r="PB377" s="62"/>
      <c r="PC377" s="62"/>
      <c r="PD377" s="62"/>
      <c r="PE377" s="62"/>
      <c r="PF377" s="62"/>
      <c r="PG377" s="325"/>
      <c r="PH377" s="325"/>
      <c r="PI377" s="325"/>
      <c r="PJ377" s="325"/>
      <c r="PK377" s="62"/>
      <c r="PL377" s="325"/>
      <c r="PM377" s="325"/>
      <c r="PN377" s="325"/>
      <c r="PO377" s="325"/>
      <c r="PP377" s="62"/>
      <c r="PQ377" s="325"/>
      <c r="PR377" s="325"/>
      <c r="PS377" s="325"/>
      <c r="PT377" s="325"/>
      <c r="PU377" s="325"/>
      <c r="PV377" s="325"/>
      <c r="PW377" s="325"/>
      <c r="PX377" s="325"/>
      <c r="PY377" s="325"/>
      <c r="PZ377" s="325"/>
      <c r="QA377" s="325"/>
      <c r="QB377" s="325"/>
      <c r="QC377" s="325"/>
      <c r="QD377" s="325"/>
      <c r="QE377" s="325"/>
      <c r="QF377" s="325"/>
      <c r="QG377" s="325"/>
      <c r="QH377" s="324"/>
      <c r="QI377" s="62"/>
      <c r="QJ377" s="62"/>
      <c r="QK377" s="62"/>
      <c r="QL377" s="62"/>
      <c r="QM377" s="62"/>
      <c r="QN377" s="62"/>
      <c r="QO377" s="62"/>
      <c r="QP377" s="62"/>
      <c r="QQ377" s="62"/>
      <c r="QR377" s="62"/>
      <c r="QS377" s="325"/>
      <c r="QT377" s="325"/>
      <c r="QU377" s="325"/>
      <c r="QV377" s="325"/>
      <c r="QW377" s="62"/>
      <c r="QX377" s="325"/>
      <c r="QY377" s="325"/>
      <c r="QZ377" s="325"/>
      <c r="RA377" s="325"/>
      <c r="RB377" s="62"/>
      <c r="RC377" s="325"/>
      <c r="RD377" s="325"/>
      <c r="RE377" s="325"/>
      <c r="RF377" s="325"/>
      <c r="RG377" s="325"/>
      <c r="RH377" s="325"/>
      <c r="RI377" s="325"/>
      <c r="RJ377" s="325"/>
      <c r="RK377" s="325"/>
      <c r="RL377" s="325"/>
      <c r="RM377" s="325"/>
      <c r="RN377" s="325"/>
      <c r="RO377" s="325"/>
      <c r="RP377" s="325"/>
      <c r="RQ377" s="325"/>
      <c r="RR377" s="325"/>
      <c r="RS377" s="325"/>
      <c r="RT377" s="324"/>
      <c r="RU377" s="62"/>
      <c r="RV377" s="62"/>
      <c r="RW377" s="62"/>
      <c r="RX377" s="62"/>
      <c r="RY377" s="62"/>
      <c r="RZ377" s="62"/>
      <c r="SA377" s="62"/>
      <c r="SB377" s="62"/>
      <c r="SC377" s="62"/>
      <c r="SD377" s="62"/>
      <c r="SE377" s="325"/>
      <c r="SF377" s="325"/>
      <c r="SG377" s="325"/>
      <c r="SH377" s="325"/>
      <c r="SI377" s="62"/>
      <c r="SJ377" s="325"/>
      <c r="SK377" s="325"/>
      <c r="SL377" s="325"/>
      <c r="SM377" s="325"/>
      <c r="SN377" s="62"/>
      <c r="SO377" s="325"/>
      <c r="SP377" s="325"/>
      <c r="SQ377" s="325"/>
      <c r="SR377" s="325"/>
      <c r="SS377" s="325"/>
      <c r="ST377" s="325"/>
      <c r="SU377" s="325"/>
      <c r="SV377" s="325"/>
      <c r="SW377" s="325"/>
      <c r="SX377" s="325"/>
      <c r="SY377" s="325"/>
      <c r="SZ377" s="325"/>
      <c r="TA377" s="325"/>
      <c r="TB377" s="325"/>
      <c r="TC377" s="325"/>
      <c r="TD377" s="325"/>
      <c r="TE377" s="325"/>
      <c r="TF377" s="324"/>
      <c r="TG377" s="62"/>
      <c r="TH377" s="62"/>
      <c r="TI377" s="62"/>
      <c r="TJ377" s="62"/>
      <c r="TK377" s="62"/>
      <c r="TL377" s="62"/>
      <c r="TM377" s="62"/>
      <c r="TN377" s="62"/>
      <c r="TO377" s="62"/>
      <c r="TP377" s="62"/>
      <c r="TQ377" s="325"/>
      <c r="TR377" s="325"/>
      <c r="TS377" s="325"/>
      <c r="TT377" s="325"/>
      <c r="TU377" s="62"/>
      <c r="TV377" s="325"/>
      <c r="TW377" s="325"/>
      <c r="TX377" s="325"/>
      <c r="TY377" s="325"/>
      <c r="TZ377" s="62"/>
      <c r="UA377" s="325"/>
      <c r="UB377" s="325"/>
      <c r="UC377" s="325"/>
      <c r="UD377" s="325"/>
      <c r="UE377" s="325"/>
      <c r="UF377" s="325"/>
      <c r="UG377" s="325"/>
      <c r="UH377" s="325"/>
      <c r="UI377" s="325"/>
      <c r="UJ377" s="325"/>
      <c r="UK377" s="325"/>
      <c r="UL377" s="325"/>
      <c r="UM377" s="325"/>
      <c r="UN377" s="325"/>
      <c r="UO377" s="325"/>
      <c r="UP377" s="325"/>
      <c r="UQ377" s="325"/>
      <c r="UR377" s="324"/>
      <c r="US377" s="62"/>
      <c r="UT377" s="62"/>
      <c r="UU377" s="62"/>
      <c r="UV377" s="62"/>
      <c r="UW377" s="62"/>
      <c r="UX377" s="62"/>
      <c r="UY377" s="62"/>
      <c r="UZ377" s="62"/>
      <c r="VA377" s="62"/>
      <c r="VB377" s="62"/>
      <c r="VC377" s="325"/>
      <c r="VD377" s="325"/>
      <c r="VE377" s="325"/>
      <c r="VF377" s="325"/>
      <c r="VG377" s="62"/>
      <c r="VH377" s="325"/>
      <c r="VI377" s="325"/>
      <c r="VJ377" s="325"/>
      <c r="VK377" s="325"/>
      <c r="VL377" s="62"/>
      <c r="VM377" s="325"/>
      <c r="VN377" s="325"/>
      <c r="VO377" s="325"/>
      <c r="VP377" s="325"/>
      <c r="VQ377" s="325"/>
      <c r="VR377" s="325"/>
      <c r="VS377" s="325"/>
      <c r="VT377" s="325"/>
      <c r="VU377" s="325"/>
      <c r="VV377" s="325"/>
      <c r="VW377" s="325"/>
      <c r="VX377" s="325"/>
      <c r="VY377" s="325"/>
      <c r="VZ377" s="325"/>
      <c r="WA377" s="325"/>
      <c r="WB377" s="325"/>
      <c r="WC377" s="325"/>
      <c r="WD377" s="324"/>
      <c r="WE377" s="62"/>
      <c r="WF377" s="62"/>
      <c r="WG377" s="62"/>
      <c r="WH377" s="62"/>
      <c r="WI377" s="62"/>
      <c r="WJ377" s="62"/>
      <c r="WK377" s="62"/>
      <c r="WL377" s="62"/>
      <c r="WM377" s="62"/>
      <c r="WN377" s="62"/>
      <c r="WO377" s="325"/>
      <c r="WP377" s="325"/>
      <c r="WQ377" s="325"/>
      <c r="WR377" s="325"/>
      <c r="WS377" s="62"/>
      <c r="WT377" s="325"/>
      <c r="WU377" s="325"/>
      <c r="WV377" s="325"/>
      <c r="WW377" s="325"/>
      <c r="WX377" s="62"/>
      <c r="WY377" s="325"/>
      <c r="WZ377" s="325"/>
      <c r="XA377" s="325"/>
      <c r="XB377" s="325"/>
      <c r="XC377" s="325"/>
      <c r="XD377" s="325"/>
      <c r="XE377" s="325"/>
      <c r="XF377" s="325"/>
      <c r="XG377" s="325"/>
      <c r="XH377" s="325"/>
      <c r="XI377" s="325"/>
      <c r="XJ377" s="325"/>
      <c r="XK377" s="325"/>
      <c r="XL377" s="325"/>
      <c r="XM377" s="325"/>
      <c r="XN377" s="325"/>
      <c r="XO377" s="325"/>
      <c r="XP377" s="324"/>
      <c r="XQ377" s="62"/>
      <c r="XR377" s="62"/>
      <c r="XS377" s="62"/>
      <c r="XT377" s="62"/>
      <c r="XU377" s="62"/>
      <c r="XV377" s="62"/>
      <c r="XW377" s="62"/>
      <c r="XX377" s="62"/>
      <c r="XY377" s="62"/>
      <c r="XZ377" s="62"/>
      <c r="YA377" s="325"/>
      <c r="YB377" s="325"/>
      <c r="YC377" s="325"/>
      <c r="YD377" s="325"/>
      <c r="YE377" s="62"/>
      <c r="YF377" s="325"/>
      <c r="YG377" s="325"/>
      <c r="YH377" s="325"/>
      <c r="YI377" s="325"/>
      <c r="YJ377" s="62"/>
      <c r="YK377" s="325"/>
      <c r="YL377" s="325"/>
      <c r="YM377" s="325"/>
      <c r="YN377" s="325"/>
      <c r="YO377" s="325"/>
      <c r="YP377" s="325"/>
      <c r="YQ377" s="325"/>
      <c r="YR377" s="325"/>
      <c r="YS377" s="325"/>
      <c r="YT377" s="325"/>
      <c r="YU377" s="325"/>
      <c r="YV377" s="325"/>
      <c r="YW377" s="325"/>
      <c r="YX377" s="325"/>
      <c r="YY377" s="325"/>
      <c r="YZ377" s="325"/>
      <c r="ZA377" s="325"/>
      <c r="ZB377" s="324"/>
      <c r="ZC377" s="62"/>
      <c r="ZD377" s="62"/>
      <c r="ZE377" s="62"/>
      <c r="ZF377" s="62"/>
      <c r="ZG377" s="62"/>
      <c r="ZH377" s="62"/>
      <c r="ZI377" s="62"/>
      <c r="ZJ377" s="62"/>
      <c r="ZK377" s="62"/>
      <c r="ZL377" s="62"/>
      <c r="ZM377" s="325"/>
      <c r="ZN377" s="325"/>
      <c r="ZO377" s="325"/>
      <c r="ZP377" s="325"/>
      <c r="ZQ377" s="62"/>
      <c r="ZR377" s="325"/>
      <c r="ZS377" s="325"/>
      <c r="ZT377" s="325"/>
      <c r="ZU377" s="325"/>
      <c r="ZV377" s="62"/>
      <c r="ZW377" s="325"/>
      <c r="ZX377" s="325"/>
      <c r="ZY377" s="325"/>
      <c r="ZZ377" s="325"/>
      <c r="AAA377" s="325"/>
      <c r="AAB377" s="325"/>
      <c r="AAC377" s="325"/>
      <c r="AAD377" s="325"/>
      <c r="AAE377" s="325"/>
      <c r="AAF377" s="325"/>
      <c r="AAG377" s="325"/>
      <c r="AAH377" s="325"/>
      <c r="AAI377" s="325"/>
      <c r="AAJ377" s="325"/>
      <c r="AAK377" s="325"/>
      <c r="AAL377" s="325"/>
      <c r="AAM377" s="325"/>
      <c r="AAN377" s="324"/>
      <c r="AAO377" s="62"/>
      <c r="AAP377" s="62"/>
      <c r="AAQ377" s="62"/>
      <c r="AAR377" s="62"/>
      <c r="AAS377" s="62"/>
      <c r="AAT377" s="62"/>
      <c r="AAU377" s="62"/>
      <c r="AAV377" s="62"/>
      <c r="AAW377" s="62"/>
      <c r="AAX377" s="62"/>
      <c r="AAY377" s="325"/>
      <c r="AAZ377" s="325"/>
      <c r="ABA377" s="325"/>
      <c r="ABB377" s="325"/>
      <c r="ABC377" s="62"/>
      <c r="ABD377" s="325"/>
      <c r="ABE377" s="325"/>
      <c r="ABF377" s="325"/>
      <c r="ABG377" s="325"/>
      <c r="ABH377" s="62"/>
      <c r="ABI377" s="325"/>
      <c r="ABJ377" s="325"/>
      <c r="ABK377" s="325"/>
      <c r="ABL377" s="325"/>
      <c r="ABM377" s="325"/>
      <c r="ABN377" s="325"/>
      <c r="ABO377" s="325"/>
      <c r="ABP377" s="325"/>
      <c r="ABQ377" s="325"/>
      <c r="ABR377" s="325"/>
      <c r="ABS377" s="325"/>
      <c r="ABT377" s="325"/>
      <c r="ABU377" s="325"/>
      <c r="ABV377" s="325"/>
      <c r="ABW377" s="325"/>
      <c r="ABX377" s="325"/>
      <c r="ABY377" s="325"/>
      <c r="ABZ377" s="324"/>
      <c r="ACA377" s="62"/>
      <c r="ACB377" s="62"/>
      <c r="ACC377" s="62"/>
      <c r="ACD377" s="62"/>
      <c r="ACE377" s="62"/>
      <c r="ACF377" s="62"/>
      <c r="ACG377" s="62"/>
      <c r="ACH377" s="62"/>
      <c r="ACI377" s="62"/>
      <c r="ACJ377" s="62"/>
      <c r="ACK377" s="325"/>
      <c r="ACL377" s="325"/>
      <c r="ACM377" s="325"/>
      <c r="ACN377" s="325"/>
      <c r="ACO377" s="62"/>
      <c r="ACP377" s="325"/>
      <c r="ACQ377" s="325"/>
      <c r="ACR377" s="325"/>
      <c r="ACS377" s="325"/>
      <c r="ACT377" s="62"/>
      <c r="ACU377" s="325"/>
      <c r="ACV377" s="325"/>
      <c r="ACW377" s="325"/>
      <c r="ACX377" s="325"/>
      <c r="ACY377" s="325"/>
      <c r="ACZ377" s="325"/>
      <c r="ADA377" s="325"/>
      <c r="ADB377" s="325"/>
      <c r="ADC377" s="325"/>
      <c r="ADD377" s="325"/>
      <c r="ADE377" s="325"/>
      <c r="ADF377" s="325"/>
      <c r="ADG377" s="325"/>
      <c r="ADH377" s="325"/>
      <c r="ADI377" s="325"/>
      <c r="ADJ377" s="325"/>
      <c r="ADK377" s="325"/>
      <c r="ADL377" s="324"/>
      <c r="ADM377" s="62"/>
      <c r="ADN377" s="62"/>
      <c r="ADO377" s="62"/>
      <c r="ADP377" s="62"/>
      <c r="ADQ377" s="62"/>
      <c r="ADR377" s="62"/>
      <c r="ADS377" s="62"/>
      <c r="ADT377" s="62"/>
      <c r="ADU377" s="62"/>
      <c r="ADV377" s="62"/>
      <c r="ADW377" s="325"/>
      <c r="ADX377" s="325"/>
      <c r="ADY377" s="325"/>
      <c r="ADZ377" s="325"/>
      <c r="AEA377" s="62"/>
      <c r="AEB377" s="325"/>
      <c r="AEC377" s="325"/>
      <c r="AED377" s="325"/>
      <c r="AEE377" s="325"/>
      <c r="AEF377" s="62"/>
      <c r="AEG377" s="325"/>
      <c r="AEH377" s="325"/>
      <c r="AEI377" s="325"/>
      <c r="AEJ377" s="325"/>
      <c r="AEK377" s="325"/>
      <c r="AEL377" s="325"/>
      <c r="AEM377" s="325"/>
      <c r="AEN377" s="325"/>
      <c r="AEO377" s="325"/>
      <c r="AEP377" s="325"/>
      <c r="AEQ377" s="325"/>
      <c r="AER377" s="325"/>
      <c r="AES377" s="325"/>
      <c r="AET377" s="325"/>
      <c r="AEU377" s="325"/>
      <c r="AEV377" s="325"/>
      <c r="AEW377" s="325"/>
      <c r="AEX377" s="324"/>
      <c r="AEY377" s="62"/>
      <c r="AEZ377" s="62"/>
      <c r="AFA377" s="62"/>
      <c r="AFB377" s="62"/>
      <c r="AFC377" s="62"/>
      <c r="AFD377" s="62"/>
      <c r="AFE377" s="62"/>
      <c r="AFF377" s="62"/>
      <c r="AFG377" s="62"/>
      <c r="AFH377" s="62"/>
      <c r="AFI377" s="325"/>
      <c r="AFJ377" s="325"/>
      <c r="AFK377" s="325"/>
      <c r="AFL377" s="325"/>
      <c r="AFM377" s="62"/>
      <c r="AFN377" s="325"/>
      <c r="AFO377" s="325"/>
      <c r="AFP377" s="325"/>
      <c r="AFQ377" s="325"/>
      <c r="AFR377" s="62"/>
      <c r="AFS377" s="325"/>
      <c r="AFT377" s="325"/>
      <c r="AFU377" s="325"/>
      <c r="AFV377" s="325"/>
      <c r="AFW377" s="325"/>
      <c r="AFX377" s="325"/>
      <c r="AFY377" s="325"/>
      <c r="AFZ377" s="325"/>
      <c r="AGA377" s="325"/>
      <c r="AGB377" s="325"/>
      <c r="AGC377" s="325"/>
      <c r="AGD377" s="325"/>
      <c r="AGE377" s="325"/>
      <c r="AGF377" s="325"/>
      <c r="AGG377" s="325"/>
      <c r="AGH377" s="325"/>
      <c r="AGI377" s="325"/>
      <c r="AGJ377" s="324"/>
      <c r="AGK377" s="62"/>
      <c r="AGL377" s="62"/>
      <c r="AGM377" s="62"/>
      <c r="AGN377" s="62"/>
      <c r="AGO377" s="62"/>
      <c r="AGP377" s="62"/>
      <c r="AGQ377" s="62"/>
      <c r="AGR377" s="62"/>
      <c r="AGS377" s="62"/>
      <c r="AGT377" s="62"/>
      <c r="AGU377" s="325"/>
      <c r="AGV377" s="325"/>
      <c r="AGW377" s="325"/>
      <c r="AGX377" s="325"/>
      <c r="AGY377" s="62"/>
      <c r="AGZ377" s="325"/>
      <c r="AHA377" s="325"/>
      <c r="AHB377" s="325"/>
      <c r="AHC377" s="325"/>
      <c r="AHD377" s="62"/>
      <c r="AHE377" s="325"/>
      <c r="AHF377" s="325"/>
      <c r="AHG377" s="325"/>
      <c r="AHH377" s="325"/>
      <c r="AHI377" s="325"/>
      <c r="AHJ377" s="325"/>
      <c r="AHK377" s="325"/>
      <c r="AHL377" s="325"/>
      <c r="AHM377" s="325"/>
      <c r="AHN377" s="325"/>
      <c r="AHO377" s="325"/>
      <c r="AHP377" s="325"/>
      <c r="AHQ377" s="325"/>
      <c r="AHR377" s="325"/>
      <c r="AHS377" s="325"/>
      <c r="AHT377" s="325"/>
      <c r="AHU377" s="325"/>
      <c r="AHV377" s="324"/>
      <c r="AHW377" s="62"/>
      <c r="AHX377" s="62"/>
      <c r="AHY377" s="62"/>
      <c r="AHZ377" s="62"/>
      <c r="AIA377" s="62"/>
      <c r="AIB377" s="62"/>
      <c r="AIC377" s="62"/>
      <c r="AID377" s="62"/>
      <c r="AIE377" s="62"/>
      <c r="AIF377" s="62"/>
      <c r="AIG377" s="325"/>
      <c r="AIH377" s="325"/>
      <c r="AII377" s="325"/>
      <c r="AIJ377" s="325"/>
      <c r="AIK377" s="62"/>
      <c r="AIL377" s="325"/>
      <c r="AIM377" s="325"/>
      <c r="AIN377" s="325"/>
      <c r="AIO377" s="325"/>
      <c r="AIP377" s="62"/>
      <c r="AIQ377" s="325"/>
      <c r="AIR377" s="325"/>
      <c r="AIS377" s="325"/>
      <c r="AIT377" s="325"/>
      <c r="AIU377" s="325"/>
      <c r="AIV377" s="325"/>
      <c r="AIW377" s="325"/>
      <c r="AIX377" s="325"/>
      <c r="AIY377" s="325"/>
      <c r="AIZ377" s="325"/>
      <c r="AJA377" s="325"/>
      <c r="AJB377" s="325"/>
      <c r="AJC377" s="325"/>
      <c r="AJD377" s="325"/>
      <c r="AJE377" s="325"/>
      <c r="AJF377" s="325"/>
      <c r="AJG377" s="325"/>
      <c r="AJH377" s="324"/>
      <c r="AJI377" s="62"/>
      <c r="AJJ377" s="62"/>
      <c r="AJK377" s="62"/>
      <c r="AJL377" s="62"/>
      <c r="AJM377" s="62"/>
      <c r="AJN377" s="62"/>
      <c r="AJO377" s="62"/>
      <c r="AJP377" s="62"/>
      <c r="AJQ377" s="62"/>
      <c r="AJR377" s="62"/>
      <c r="AJS377" s="325"/>
      <c r="AJT377" s="325"/>
      <c r="AJU377" s="325"/>
      <c r="AJV377" s="325"/>
      <c r="AJW377" s="62"/>
      <c r="AJX377" s="325"/>
      <c r="AJY377" s="325"/>
      <c r="AJZ377" s="325"/>
      <c r="AKA377" s="325"/>
      <c r="AKB377" s="62"/>
      <c r="AKC377" s="325"/>
      <c r="AKD377" s="325"/>
      <c r="AKE377" s="325"/>
      <c r="AKF377" s="325"/>
      <c r="AKG377" s="325"/>
      <c r="AKH377" s="325"/>
      <c r="AKI377" s="325"/>
      <c r="AKJ377" s="325"/>
      <c r="AKK377" s="325"/>
      <c r="AKL377" s="325"/>
      <c r="AKM377" s="325"/>
      <c r="AKN377" s="325"/>
      <c r="AKO377" s="325"/>
      <c r="AKP377" s="325"/>
      <c r="AKQ377" s="325"/>
      <c r="AKR377" s="325"/>
      <c r="AKS377" s="325"/>
      <c r="AKT377" s="324"/>
      <c r="AKU377" s="62"/>
      <c r="AKV377" s="62"/>
      <c r="AKW377" s="62"/>
      <c r="AKX377" s="62"/>
      <c r="AKY377" s="62"/>
      <c r="AKZ377" s="62"/>
      <c r="ALA377" s="62"/>
      <c r="ALB377" s="62"/>
      <c r="ALC377" s="62"/>
      <c r="ALD377" s="62"/>
      <c r="ALE377" s="325"/>
      <c r="ALF377" s="325"/>
      <c r="ALG377" s="325"/>
      <c r="ALH377" s="325"/>
      <c r="ALI377" s="62"/>
      <c r="ALJ377" s="325"/>
      <c r="ALK377" s="325"/>
      <c r="ALL377" s="325"/>
      <c r="ALM377" s="325"/>
      <c r="ALN377" s="62"/>
      <c r="ALO377" s="325"/>
      <c r="ALP377" s="325"/>
      <c r="ALQ377" s="325"/>
      <c r="ALR377" s="325"/>
      <c r="ALS377" s="325"/>
      <c r="ALT377" s="325"/>
      <c r="ALU377" s="325"/>
      <c r="ALV377" s="325"/>
      <c r="ALW377" s="325"/>
      <c r="ALX377" s="325"/>
      <c r="ALY377" s="325"/>
      <c r="ALZ377" s="325"/>
      <c r="AMA377" s="325"/>
      <c r="AMB377" s="325"/>
      <c r="AMC377" s="325"/>
      <c r="AMD377" s="325"/>
      <c r="AME377" s="325"/>
      <c r="AMF377" s="324"/>
      <c r="AMG377" s="62"/>
      <c r="AMH377" s="62"/>
      <c r="AMI377" s="62"/>
      <c r="AMJ377" s="62"/>
      <c r="AMK377" s="62"/>
      <c r="AML377" s="62"/>
      <c r="AMM377" s="62"/>
      <c r="AMN377" s="62"/>
      <c r="AMO377" s="62"/>
      <c r="AMP377" s="62"/>
      <c r="AMQ377" s="325"/>
      <c r="AMR377" s="325"/>
      <c r="AMS377" s="325"/>
      <c r="AMT377" s="325"/>
      <c r="AMU377" s="62"/>
      <c r="AMV377" s="325"/>
      <c r="AMW377" s="325"/>
      <c r="AMX377" s="325"/>
      <c r="AMY377" s="325"/>
      <c r="AMZ377" s="62"/>
      <c r="ANA377" s="325"/>
      <c r="ANB377" s="325"/>
      <c r="ANC377" s="325"/>
      <c r="AND377" s="325"/>
      <c r="ANE377" s="325"/>
      <c r="ANF377" s="325"/>
      <c r="ANG377" s="325"/>
      <c r="ANH377" s="325"/>
      <c r="ANI377" s="325"/>
      <c r="ANJ377" s="325"/>
      <c r="ANK377" s="325"/>
      <c r="ANL377" s="325"/>
      <c r="ANM377" s="325"/>
      <c r="ANN377" s="325"/>
      <c r="ANO377" s="325"/>
      <c r="ANP377" s="325"/>
      <c r="ANQ377" s="325"/>
      <c r="ANR377" s="324"/>
      <c r="ANS377" s="62"/>
      <c r="ANT377" s="62"/>
      <c r="ANU377" s="62"/>
      <c r="ANV377" s="62"/>
      <c r="ANW377" s="62"/>
      <c r="ANX377" s="62"/>
      <c r="ANY377" s="62"/>
      <c r="ANZ377" s="62"/>
      <c r="AOA377" s="62"/>
      <c r="AOB377" s="62"/>
      <c r="AOC377" s="325"/>
      <c r="AOD377" s="325"/>
      <c r="AOE377" s="325"/>
      <c r="AOF377" s="325"/>
      <c r="AOG377" s="62"/>
      <c r="AOH377" s="325"/>
      <c r="AOI377" s="325"/>
      <c r="AOJ377" s="325"/>
      <c r="AOK377" s="325"/>
      <c r="AOL377" s="62"/>
      <c r="AOM377" s="325"/>
      <c r="AON377" s="325"/>
      <c r="AOO377" s="325"/>
      <c r="AOP377" s="325"/>
      <c r="AOQ377" s="325"/>
      <c r="AOR377" s="325"/>
      <c r="AOS377" s="325"/>
      <c r="AOT377" s="325"/>
      <c r="AOU377" s="325"/>
      <c r="AOV377" s="325"/>
      <c r="AOW377" s="325"/>
      <c r="AOX377" s="325"/>
      <c r="AOY377" s="325"/>
      <c r="AOZ377" s="325"/>
      <c r="APA377" s="325"/>
      <c r="APB377" s="325"/>
      <c r="APC377" s="325"/>
      <c r="APD377" s="324"/>
      <c r="APE377" s="62"/>
      <c r="APF377" s="62"/>
      <c r="APG377" s="62"/>
      <c r="APH377" s="62"/>
      <c r="API377" s="62"/>
      <c r="APJ377" s="62"/>
      <c r="APK377" s="62"/>
      <c r="APL377" s="62"/>
      <c r="APM377" s="62"/>
      <c r="APN377" s="62"/>
      <c r="APO377" s="325"/>
      <c r="APP377" s="325"/>
      <c r="APQ377" s="325"/>
      <c r="APR377" s="325"/>
      <c r="APS377" s="62"/>
      <c r="APT377" s="325"/>
      <c r="APU377" s="325"/>
      <c r="APV377" s="325"/>
      <c r="APW377" s="325"/>
      <c r="APX377" s="62"/>
      <c r="APY377" s="325"/>
      <c r="APZ377" s="325"/>
      <c r="AQA377" s="325"/>
      <c r="AQB377" s="325"/>
      <c r="AQC377" s="325"/>
      <c r="AQD377" s="325"/>
      <c r="AQE377" s="325"/>
      <c r="AQF377" s="325"/>
      <c r="AQG377" s="325"/>
      <c r="AQH377" s="325"/>
      <c r="AQI377" s="325"/>
      <c r="AQJ377" s="325"/>
      <c r="AQK377" s="325"/>
      <c r="AQL377" s="325"/>
      <c r="AQM377" s="325"/>
      <c r="AQN377" s="325"/>
      <c r="AQO377" s="325"/>
      <c r="AQP377" s="324"/>
      <c r="AQQ377" s="62"/>
      <c r="AQR377" s="62"/>
      <c r="AQS377" s="62"/>
      <c r="AQT377" s="62"/>
      <c r="AQU377" s="62"/>
      <c r="AQV377" s="62"/>
      <c r="AQW377" s="62"/>
      <c r="AQX377" s="62"/>
      <c r="AQY377" s="62"/>
      <c r="AQZ377" s="62"/>
      <c r="ARA377" s="325"/>
      <c r="ARB377" s="325"/>
      <c r="ARC377" s="325"/>
      <c r="ARD377" s="325"/>
      <c r="ARE377" s="62"/>
      <c r="ARF377" s="325"/>
      <c r="ARG377" s="325"/>
      <c r="ARH377" s="325"/>
      <c r="ARI377" s="325"/>
      <c r="ARJ377" s="62"/>
      <c r="ARK377" s="325"/>
      <c r="ARL377" s="325"/>
      <c r="ARM377" s="325"/>
      <c r="ARN377" s="325"/>
      <c r="ARO377" s="325"/>
      <c r="ARP377" s="325"/>
      <c r="ARQ377" s="325"/>
      <c r="ARR377" s="325"/>
      <c r="ARS377" s="325"/>
      <c r="ART377" s="325"/>
      <c r="ARU377" s="325"/>
      <c r="ARV377" s="325"/>
      <c r="ARW377" s="325"/>
      <c r="ARX377" s="325"/>
      <c r="ARY377" s="325"/>
      <c r="ARZ377" s="325"/>
      <c r="ASA377" s="325"/>
      <c r="ASB377" s="324"/>
      <c r="ASC377" s="62"/>
      <c r="ASD377" s="62"/>
      <c r="ASE377" s="62"/>
      <c r="ASF377" s="62"/>
      <c r="ASG377" s="62"/>
      <c r="ASH377" s="62"/>
      <c r="ASI377" s="62"/>
      <c r="ASJ377" s="62"/>
      <c r="ASK377" s="62"/>
      <c r="ASL377" s="62"/>
      <c r="ASM377" s="325"/>
      <c r="ASN377" s="325"/>
      <c r="ASO377" s="325"/>
      <c r="ASP377" s="325"/>
      <c r="ASQ377" s="62"/>
      <c r="ASR377" s="325"/>
      <c r="ASS377" s="325"/>
      <c r="AST377" s="325"/>
      <c r="ASU377" s="325"/>
      <c r="ASV377" s="62"/>
      <c r="ASW377" s="325"/>
      <c r="ASX377" s="325"/>
      <c r="ASY377" s="325"/>
      <c r="ASZ377" s="325"/>
      <c r="ATA377" s="325"/>
      <c r="ATB377" s="325"/>
      <c r="ATC377" s="325"/>
      <c r="ATD377" s="325"/>
      <c r="ATE377" s="325"/>
      <c r="ATF377" s="325"/>
      <c r="ATG377" s="325"/>
      <c r="ATH377" s="325"/>
      <c r="ATI377" s="325"/>
      <c r="ATJ377" s="325"/>
      <c r="ATK377" s="325"/>
      <c r="ATL377" s="325"/>
      <c r="ATM377" s="325"/>
      <c r="ATN377" s="324"/>
      <c r="ATO377" s="62"/>
      <c r="ATP377" s="62"/>
      <c r="ATQ377" s="62"/>
      <c r="ATR377" s="62"/>
      <c r="ATS377" s="62"/>
      <c r="ATT377" s="62"/>
      <c r="ATU377" s="62"/>
      <c r="ATV377" s="62"/>
      <c r="ATW377" s="62"/>
      <c r="ATX377" s="62"/>
      <c r="ATY377" s="325"/>
      <c r="ATZ377" s="325"/>
      <c r="AUA377" s="325"/>
      <c r="AUB377" s="325"/>
      <c r="AUC377" s="62"/>
      <c r="AUD377" s="325"/>
      <c r="AUE377" s="325"/>
      <c r="AUF377" s="325"/>
      <c r="AUG377" s="325"/>
      <c r="AUH377" s="62"/>
      <c r="AUI377" s="325"/>
      <c r="AUJ377" s="325"/>
      <c r="AUK377" s="325"/>
      <c r="AUL377" s="325"/>
      <c r="AUM377" s="325"/>
      <c r="AUN377" s="325"/>
      <c r="AUO377" s="325"/>
      <c r="AUP377" s="325"/>
      <c r="AUQ377" s="325"/>
      <c r="AUR377" s="325"/>
      <c r="AUS377" s="325"/>
      <c r="AUT377" s="325"/>
      <c r="AUU377" s="325"/>
      <c r="AUV377" s="325"/>
      <c r="AUW377" s="325"/>
      <c r="AUX377" s="325"/>
      <c r="AUY377" s="325"/>
      <c r="AUZ377" s="324"/>
      <c r="AVA377" s="62"/>
      <c r="AVB377" s="62"/>
      <c r="AVC377" s="62"/>
      <c r="AVD377" s="62"/>
      <c r="AVE377" s="62"/>
      <c r="AVF377" s="62"/>
      <c r="AVG377" s="62"/>
      <c r="AVH377" s="62"/>
      <c r="AVI377" s="62"/>
      <c r="AVJ377" s="62"/>
      <c r="AVK377" s="325"/>
      <c r="AVL377" s="325"/>
      <c r="AVM377" s="325"/>
      <c r="AVN377" s="325"/>
      <c r="AVO377" s="62"/>
      <c r="AVP377" s="325"/>
      <c r="AVQ377" s="325"/>
      <c r="AVR377" s="325"/>
      <c r="AVS377" s="325"/>
      <c r="AVT377" s="62"/>
      <c r="AVU377" s="325"/>
      <c r="AVV377" s="325"/>
      <c r="AVW377" s="325"/>
      <c r="AVX377" s="325"/>
      <c r="AVY377" s="325"/>
      <c r="AVZ377" s="325"/>
      <c r="AWA377" s="325"/>
      <c r="AWB377" s="325"/>
      <c r="AWC377" s="325"/>
      <c r="AWD377" s="325"/>
      <c r="AWE377" s="325"/>
      <c r="AWF377" s="325"/>
      <c r="AWG377" s="325"/>
      <c r="AWH377" s="325"/>
      <c r="AWI377" s="325"/>
      <c r="AWJ377" s="325"/>
      <c r="AWK377" s="325"/>
      <c r="AWL377" s="324"/>
      <c r="AWM377" s="62"/>
      <c r="AWN377" s="62"/>
      <c r="AWO377" s="62"/>
      <c r="AWP377" s="62"/>
      <c r="AWQ377" s="62"/>
      <c r="AWR377" s="62"/>
      <c r="AWS377" s="62"/>
      <c r="AWT377" s="62"/>
      <c r="AWU377" s="62"/>
      <c r="AWV377" s="62"/>
      <c r="AWW377" s="325"/>
      <c r="AWX377" s="325"/>
      <c r="AWY377" s="325"/>
      <c r="AWZ377" s="325"/>
      <c r="AXA377" s="62"/>
      <c r="AXB377" s="325"/>
      <c r="AXC377" s="325"/>
      <c r="AXD377" s="325"/>
      <c r="AXE377" s="325"/>
      <c r="AXF377" s="62"/>
      <c r="AXG377" s="325"/>
      <c r="AXH377" s="325"/>
      <c r="AXI377" s="325"/>
      <c r="AXJ377" s="325"/>
      <c r="AXK377" s="325"/>
      <c r="AXL377" s="325"/>
      <c r="AXM377" s="325"/>
      <c r="AXN377" s="325"/>
      <c r="AXO377" s="325"/>
      <c r="AXP377" s="325"/>
      <c r="AXQ377" s="325"/>
      <c r="AXR377" s="325"/>
      <c r="AXS377" s="325"/>
      <c r="AXT377" s="325"/>
      <c r="AXU377" s="325"/>
      <c r="AXV377" s="325"/>
      <c r="AXW377" s="325"/>
      <c r="AXX377" s="324"/>
      <c r="AXY377" s="62"/>
      <c r="AXZ377" s="62"/>
      <c r="AYA377" s="62"/>
      <c r="AYB377" s="62"/>
      <c r="AYC377" s="62"/>
      <c r="AYD377" s="62"/>
      <c r="AYE377" s="62"/>
      <c r="AYF377" s="62"/>
      <c r="AYG377" s="62"/>
      <c r="AYH377" s="62"/>
      <c r="AYI377" s="325"/>
      <c r="AYJ377" s="325"/>
      <c r="AYK377" s="325"/>
      <c r="AYL377" s="325"/>
      <c r="AYM377" s="62"/>
      <c r="AYN377" s="325"/>
      <c r="AYO377" s="325"/>
      <c r="AYP377" s="325"/>
      <c r="AYQ377" s="325"/>
      <c r="AYR377" s="62"/>
      <c r="AYS377" s="325"/>
      <c r="AYT377" s="325"/>
      <c r="AYU377" s="325"/>
      <c r="AYV377" s="325"/>
      <c r="AYW377" s="325"/>
      <c r="AYX377" s="325"/>
      <c r="AYY377" s="325"/>
      <c r="AYZ377" s="325"/>
      <c r="AZA377" s="325"/>
      <c r="AZB377" s="325"/>
      <c r="AZC377" s="325"/>
      <c r="AZD377" s="325"/>
      <c r="AZE377" s="325"/>
      <c r="AZF377" s="325"/>
      <c r="AZG377" s="325"/>
      <c r="AZH377" s="325"/>
      <c r="AZI377" s="325"/>
      <c r="AZJ377" s="324"/>
      <c r="AZK377" s="62"/>
      <c r="AZL377" s="62"/>
      <c r="AZM377" s="62"/>
      <c r="AZN377" s="62"/>
      <c r="AZO377" s="62"/>
      <c r="AZP377" s="62"/>
      <c r="AZQ377" s="62"/>
      <c r="AZR377" s="62"/>
      <c r="AZS377" s="62"/>
      <c r="AZT377" s="62"/>
      <c r="AZU377" s="325"/>
      <c r="AZV377" s="325"/>
      <c r="AZW377" s="325"/>
      <c r="AZX377" s="325"/>
      <c r="AZY377" s="62"/>
      <c r="AZZ377" s="325"/>
      <c r="BAA377" s="325"/>
      <c r="BAB377" s="325"/>
      <c r="BAC377" s="325"/>
      <c r="BAD377" s="62"/>
      <c r="BAE377" s="325"/>
      <c r="BAF377" s="325"/>
      <c r="BAG377" s="325"/>
      <c r="BAH377" s="325"/>
      <c r="BAI377" s="325"/>
      <c r="BAJ377" s="325"/>
      <c r="BAK377" s="325"/>
      <c r="BAL377" s="325"/>
      <c r="BAM377" s="325"/>
      <c r="BAN377" s="325"/>
      <c r="BAO377" s="325"/>
      <c r="BAP377" s="325"/>
      <c r="BAQ377" s="325"/>
      <c r="BAR377" s="325"/>
      <c r="BAS377" s="325"/>
      <c r="BAT377" s="325"/>
      <c r="BAU377" s="325"/>
      <c r="BAV377" s="324"/>
      <c r="BAW377" s="62"/>
      <c r="BAX377" s="62"/>
      <c r="BAY377" s="62"/>
      <c r="BAZ377" s="62"/>
      <c r="BBA377" s="62"/>
      <c r="BBB377" s="62"/>
      <c r="BBC377" s="62"/>
      <c r="BBD377" s="62"/>
      <c r="BBE377" s="62"/>
      <c r="BBF377" s="62"/>
      <c r="BBG377" s="325"/>
      <c r="BBH377" s="325"/>
      <c r="BBI377" s="325"/>
      <c r="BBJ377" s="325"/>
      <c r="BBK377" s="62"/>
      <c r="BBL377" s="325"/>
      <c r="BBM377" s="325"/>
      <c r="BBN377" s="325"/>
      <c r="BBO377" s="325"/>
      <c r="BBP377" s="62"/>
      <c r="BBQ377" s="325"/>
      <c r="BBR377" s="325"/>
      <c r="BBS377" s="325"/>
      <c r="BBT377" s="325"/>
      <c r="BBU377" s="325"/>
      <c r="BBV377" s="325"/>
      <c r="BBW377" s="325"/>
      <c r="BBX377" s="325"/>
      <c r="BBY377" s="325"/>
      <c r="BBZ377" s="325"/>
      <c r="BCA377" s="325"/>
      <c r="BCB377" s="325"/>
      <c r="BCC377" s="325"/>
      <c r="BCD377" s="325"/>
      <c r="BCE377" s="325"/>
      <c r="BCF377" s="325"/>
      <c r="BCG377" s="325"/>
      <c r="BCH377" s="324"/>
      <c r="BCI377" s="62"/>
      <c r="BCJ377" s="62"/>
      <c r="BCK377" s="62"/>
      <c r="BCL377" s="62"/>
      <c r="BCM377" s="62"/>
      <c r="BCN377" s="62"/>
      <c r="BCO377" s="62"/>
      <c r="BCP377" s="62"/>
      <c r="BCQ377" s="62"/>
      <c r="BCR377" s="62"/>
      <c r="BCS377" s="325"/>
      <c r="BCT377" s="325"/>
      <c r="BCU377" s="325"/>
      <c r="BCV377" s="325"/>
      <c r="BCW377" s="62"/>
      <c r="BCX377" s="325"/>
      <c r="BCY377" s="325"/>
      <c r="BCZ377" s="325"/>
      <c r="BDA377" s="325"/>
      <c r="BDB377" s="62"/>
      <c r="BDC377" s="325"/>
      <c r="BDD377" s="325"/>
      <c r="BDE377" s="325"/>
      <c r="BDF377" s="325"/>
      <c r="BDG377" s="325"/>
      <c r="BDH377" s="325"/>
      <c r="BDI377" s="325"/>
      <c r="BDJ377" s="325"/>
      <c r="BDK377" s="325"/>
      <c r="BDL377" s="325"/>
      <c r="BDM377" s="325"/>
      <c r="BDN377" s="325"/>
      <c r="BDO377" s="325"/>
      <c r="BDP377" s="325"/>
      <c r="BDQ377" s="325"/>
      <c r="BDR377" s="325"/>
      <c r="BDS377" s="325"/>
      <c r="BDT377" s="324"/>
      <c r="BDU377" s="62"/>
      <c r="BDV377" s="62"/>
      <c r="BDW377" s="62"/>
      <c r="BDX377" s="62"/>
      <c r="BDY377" s="62"/>
      <c r="BDZ377" s="62"/>
      <c r="BEA377" s="62"/>
      <c r="BEB377" s="62"/>
      <c r="BEC377" s="62"/>
      <c r="BED377" s="62"/>
      <c r="BEE377" s="325"/>
      <c r="BEF377" s="325"/>
      <c r="BEG377" s="325"/>
      <c r="BEH377" s="325"/>
      <c r="BEI377" s="62"/>
      <c r="BEJ377" s="325"/>
      <c r="BEK377" s="325"/>
      <c r="BEL377" s="325"/>
      <c r="BEM377" s="325"/>
      <c r="BEN377" s="62"/>
      <c r="BEO377" s="325"/>
      <c r="BEP377" s="325"/>
      <c r="BEQ377" s="325"/>
      <c r="BER377" s="325"/>
      <c r="BES377" s="325"/>
      <c r="BET377" s="325"/>
      <c r="BEU377" s="325"/>
      <c r="BEV377" s="325"/>
      <c r="BEW377" s="325"/>
      <c r="BEX377" s="325"/>
      <c r="BEY377" s="325"/>
      <c r="BEZ377" s="325"/>
      <c r="BFA377" s="325"/>
      <c r="BFB377" s="325"/>
      <c r="BFC377" s="325"/>
      <c r="BFD377" s="325"/>
      <c r="BFE377" s="325"/>
      <c r="BFF377" s="324"/>
      <c r="BFG377" s="62"/>
      <c r="BFH377" s="62"/>
      <c r="BFI377" s="62"/>
      <c r="BFJ377" s="62"/>
      <c r="BFK377" s="62"/>
      <c r="BFL377" s="62"/>
      <c r="BFM377" s="62"/>
      <c r="BFN377" s="62"/>
      <c r="BFO377" s="62"/>
      <c r="BFP377" s="62"/>
      <c r="BFQ377" s="325"/>
      <c r="BFR377" s="325"/>
      <c r="BFS377" s="325"/>
      <c r="BFT377" s="325"/>
      <c r="BFU377" s="62"/>
      <c r="BFV377" s="325"/>
      <c r="BFW377" s="325"/>
      <c r="BFX377" s="325"/>
      <c r="BFY377" s="325"/>
      <c r="BFZ377" s="62"/>
      <c r="BGA377" s="325"/>
      <c r="BGB377" s="325"/>
      <c r="BGC377" s="325"/>
      <c r="BGD377" s="325"/>
      <c r="BGE377" s="325"/>
      <c r="BGF377" s="325"/>
      <c r="BGG377" s="325"/>
      <c r="BGH377" s="325"/>
      <c r="BGI377" s="325"/>
      <c r="BGJ377" s="325"/>
      <c r="BGK377" s="325"/>
      <c r="BGL377" s="325"/>
      <c r="BGM377" s="325"/>
      <c r="BGN377" s="325"/>
      <c r="BGO377" s="325"/>
      <c r="BGP377" s="325"/>
      <c r="BGQ377" s="325"/>
      <c r="BGR377" s="324"/>
      <c r="BGS377" s="62"/>
      <c r="BGT377" s="62"/>
      <c r="BGU377" s="62"/>
      <c r="BGV377" s="62"/>
      <c r="BGW377" s="62"/>
      <c r="BGX377" s="62"/>
      <c r="BGY377" s="62"/>
      <c r="BGZ377" s="62"/>
      <c r="BHA377" s="62"/>
      <c r="BHB377" s="62"/>
      <c r="BHC377" s="325"/>
      <c r="BHD377" s="325"/>
      <c r="BHE377" s="325"/>
      <c r="BHF377" s="325"/>
      <c r="BHG377" s="62"/>
      <c r="BHH377" s="325"/>
      <c r="BHI377" s="325"/>
      <c r="BHJ377" s="325"/>
      <c r="BHK377" s="325"/>
      <c r="BHL377" s="62"/>
      <c r="BHM377" s="325"/>
      <c r="BHN377" s="325"/>
      <c r="BHO377" s="325"/>
      <c r="BHP377" s="325"/>
      <c r="BHQ377" s="325"/>
      <c r="BHR377" s="325"/>
      <c r="BHS377" s="325"/>
      <c r="BHT377" s="325"/>
      <c r="BHU377" s="325"/>
      <c r="BHV377" s="325"/>
      <c r="BHW377" s="325"/>
      <c r="BHX377" s="325"/>
      <c r="BHY377" s="325"/>
      <c r="BHZ377" s="325"/>
      <c r="BIA377" s="325"/>
      <c r="BIB377" s="325"/>
      <c r="BIC377" s="325"/>
      <c r="BID377" s="324"/>
      <c r="BIE377" s="62"/>
      <c r="BIF377" s="62"/>
      <c r="BIG377" s="62"/>
      <c r="BIH377" s="62"/>
      <c r="BII377" s="62"/>
      <c r="BIJ377" s="62"/>
      <c r="BIK377" s="62"/>
      <c r="BIL377" s="62"/>
      <c r="BIM377" s="62"/>
      <c r="BIN377" s="62"/>
      <c r="BIO377" s="325"/>
      <c r="BIP377" s="325"/>
      <c r="BIQ377" s="325"/>
      <c r="BIR377" s="325"/>
      <c r="BIS377" s="62"/>
      <c r="BIT377" s="325"/>
      <c r="BIU377" s="325"/>
      <c r="BIV377" s="325"/>
      <c r="BIW377" s="325"/>
      <c r="BIX377" s="62"/>
      <c r="BIY377" s="325"/>
      <c r="BIZ377" s="325"/>
      <c r="BJA377" s="325"/>
      <c r="BJB377" s="325"/>
      <c r="BJC377" s="325"/>
      <c r="BJD377" s="325"/>
      <c r="BJE377" s="325"/>
      <c r="BJF377" s="325"/>
      <c r="BJG377" s="325"/>
      <c r="BJH377" s="325"/>
      <c r="BJI377" s="325"/>
      <c r="BJJ377" s="325"/>
      <c r="BJK377" s="325"/>
      <c r="BJL377" s="325"/>
      <c r="BJM377" s="325"/>
      <c r="BJN377" s="325"/>
      <c r="BJO377" s="325"/>
      <c r="BJP377" s="324"/>
      <c r="BJQ377" s="62"/>
      <c r="BJR377" s="62"/>
      <c r="BJS377" s="62"/>
      <c r="BJT377" s="62"/>
      <c r="BJU377" s="62"/>
      <c r="BJV377" s="62"/>
      <c r="BJW377" s="62"/>
      <c r="BJX377" s="62"/>
      <c r="BJY377" s="62"/>
      <c r="BJZ377" s="62"/>
      <c r="BKA377" s="325"/>
      <c r="BKB377" s="325"/>
      <c r="BKC377" s="325"/>
      <c r="BKD377" s="325"/>
      <c r="BKE377" s="62"/>
      <c r="BKF377" s="325"/>
      <c r="BKG377" s="325"/>
      <c r="BKH377" s="325"/>
      <c r="BKI377" s="325"/>
      <c r="BKJ377" s="62"/>
      <c r="BKK377" s="325"/>
      <c r="BKL377" s="325"/>
      <c r="BKM377" s="325"/>
      <c r="BKN377" s="325"/>
      <c r="BKO377" s="325"/>
      <c r="BKP377" s="325"/>
      <c r="BKQ377" s="325"/>
      <c r="BKR377" s="325"/>
      <c r="BKS377" s="325"/>
      <c r="BKT377" s="325"/>
      <c r="BKU377" s="325"/>
      <c r="BKV377" s="325"/>
      <c r="BKW377" s="325"/>
      <c r="BKX377" s="325"/>
      <c r="BKY377" s="325"/>
      <c r="BKZ377" s="325"/>
      <c r="BLA377" s="325"/>
      <c r="BLB377" s="324"/>
      <c r="BLC377" s="62"/>
      <c r="BLD377" s="62"/>
      <c r="BLE377" s="62"/>
      <c r="BLF377" s="62"/>
      <c r="BLG377" s="62"/>
      <c r="BLH377" s="62"/>
      <c r="BLI377" s="62"/>
      <c r="BLJ377" s="62"/>
      <c r="BLK377" s="62"/>
      <c r="BLL377" s="62"/>
      <c r="BLM377" s="325"/>
      <c r="BLN377" s="325"/>
      <c r="BLO377" s="325"/>
      <c r="BLP377" s="325"/>
      <c r="BLQ377" s="62"/>
      <c r="BLR377" s="325"/>
      <c r="BLS377" s="325"/>
      <c r="BLT377" s="325"/>
      <c r="BLU377" s="325"/>
      <c r="BLV377" s="62"/>
      <c r="BLW377" s="325"/>
      <c r="BLX377" s="325"/>
      <c r="BLY377" s="325"/>
      <c r="BLZ377" s="325"/>
      <c r="BMA377" s="325"/>
      <c r="BMB377" s="325"/>
      <c r="BMC377" s="325"/>
      <c r="BMD377" s="325"/>
      <c r="BME377" s="325"/>
      <c r="BMF377" s="325"/>
      <c r="BMG377" s="325"/>
      <c r="BMH377" s="325"/>
      <c r="BMI377" s="325"/>
      <c r="BMJ377" s="325"/>
      <c r="BMK377" s="325"/>
      <c r="BML377" s="325"/>
      <c r="BMM377" s="325"/>
      <c r="BMN377" s="324"/>
      <c r="BMO377" s="62"/>
      <c r="BMP377" s="62"/>
      <c r="BMQ377" s="62"/>
      <c r="BMR377" s="62"/>
      <c r="BMS377" s="62"/>
      <c r="BMT377" s="62"/>
      <c r="BMU377" s="62"/>
      <c r="BMV377" s="62"/>
      <c r="BMW377" s="62"/>
      <c r="BMX377" s="62"/>
      <c r="BMY377" s="325"/>
      <c r="BMZ377" s="325"/>
      <c r="BNA377" s="325"/>
      <c r="BNB377" s="325"/>
      <c r="BNC377" s="62"/>
      <c r="BND377" s="325"/>
      <c r="BNE377" s="325"/>
      <c r="BNF377" s="325"/>
      <c r="BNG377" s="325"/>
      <c r="BNH377" s="62"/>
      <c r="BNI377" s="325"/>
      <c r="BNJ377" s="325"/>
      <c r="BNK377" s="325"/>
      <c r="BNL377" s="325"/>
      <c r="BNM377" s="325"/>
      <c r="BNN377" s="325"/>
      <c r="BNO377" s="325"/>
      <c r="BNP377" s="325"/>
      <c r="BNQ377" s="325"/>
      <c r="BNR377" s="325"/>
      <c r="BNS377" s="325"/>
      <c r="BNT377" s="325"/>
      <c r="BNU377" s="325"/>
      <c r="BNV377" s="325"/>
      <c r="BNW377" s="325"/>
      <c r="BNX377" s="325"/>
      <c r="BNY377" s="325"/>
      <c r="BNZ377" s="324"/>
      <c r="BOA377" s="62"/>
      <c r="BOB377" s="62"/>
      <c r="BOC377" s="62"/>
      <c r="BOD377" s="62"/>
      <c r="BOE377" s="62"/>
      <c r="BOF377" s="62"/>
      <c r="BOG377" s="62"/>
      <c r="BOH377" s="62"/>
      <c r="BOI377" s="62"/>
      <c r="BOJ377" s="62"/>
      <c r="BOK377" s="325"/>
      <c r="BOL377" s="325"/>
      <c r="BOM377" s="325"/>
      <c r="BON377" s="325"/>
      <c r="BOO377" s="62"/>
      <c r="BOP377" s="325"/>
      <c r="BOQ377" s="325"/>
      <c r="BOR377" s="325"/>
      <c r="BOS377" s="325"/>
      <c r="BOT377" s="62"/>
      <c r="BOU377" s="325"/>
      <c r="BOV377" s="325"/>
      <c r="BOW377" s="325"/>
      <c r="BOX377" s="325"/>
      <c r="BOY377" s="325"/>
      <c r="BOZ377" s="325"/>
      <c r="BPA377" s="325"/>
      <c r="BPB377" s="325"/>
      <c r="BPC377" s="325"/>
      <c r="BPD377" s="325"/>
      <c r="BPE377" s="325"/>
      <c r="BPF377" s="325"/>
      <c r="BPG377" s="325"/>
      <c r="BPH377" s="325"/>
      <c r="BPI377" s="325"/>
      <c r="BPJ377" s="325"/>
      <c r="BPK377" s="325"/>
      <c r="BPL377" s="324"/>
      <c r="BPM377" s="62"/>
      <c r="BPN377" s="62"/>
      <c r="BPO377" s="62"/>
      <c r="BPP377" s="62"/>
      <c r="BPQ377" s="62"/>
      <c r="BPR377" s="62"/>
      <c r="BPS377" s="62"/>
      <c r="BPT377" s="62"/>
      <c r="BPU377" s="62"/>
      <c r="BPV377" s="62"/>
      <c r="BPW377" s="325"/>
      <c r="BPX377" s="325"/>
      <c r="BPY377" s="325"/>
      <c r="BPZ377" s="325"/>
      <c r="BQA377" s="62"/>
      <c r="BQB377" s="325"/>
      <c r="BQC377" s="325"/>
      <c r="BQD377" s="325"/>
      <c r="BQE377" s="325"/>
      <c r="BQF377" s="62"/>
      <c r="BQG377" s="325"/>
      <c r="BQH377" s="325"/>
      <c r="BQI377" s="325"/>
      <c r="BQJ377" s="325"/>
      <c r="BQK377" s="325"/>
      <c r="BQL377" s="325"/>
      <c r="BQM377" s="325"/>
      <c r="BQN377" s="325"/>
      <c r="BQO377" s="325"/>
      <c r="BQP377" s="325"/>
      <c r="BQQ377" s="325"/>
      <c r="BQR377" s="325"/>
      <c r="BQS377" s="325"/>
      <c r="BQT377" s="325"/>
      <c r="BQU377" s="325"/>
      <c r="BQV377" s="325"/>
      <c r="BQW377" s="325"/>
      <c r="BQX377" s="324"/>
      <c r="BQY377" s="62"/>
      <c r="BQZ377" s="62"/>
      <c r="BRA377" s="62"/>
      <c r="BRB377" s="62"/>
      <c r="BRC377" s="62"/>
      <c r="BRD377" s="62"/>
      <c r="BRE377" s="62"/>
      <c r="BRF377" s="62"/>
      <c r="BRG377" s="62"/>
      <c r="BRH377" s="62"/>
      <c r="BRI377" s="325"/>
      <c r="BRJ377" s="325"/>
      <c r="BRK377" s="325"/>
      <c r="BRL377" s="325"/>
      <c r="BRM377" s="62"/>
      <c r="BRN377" s="325"/>
      <c r="BRO377" s="325"/>
      <c r="BRP377" s="325"/>
      <c r="BRQ377" s="325"/>
      <c r="BRR377" s="62"/>
      <c r="BRS377" s="325"/>
      <c r="BRT377" s="325"/>
      <c r="BRU377" s="325"/>
      <c r="BRV377" s="325"/>
      <c r="BRW377" s="325"/>
      <c r="BRX377" s="325"/>
      <c r="BRY377" s="325"/>
      <c r="BRZ377" s="325"/>
      <c r="BSA377" s="325"/>
      <c r="BSB377" s="325"/>
      <c r="BSC377" s="325"/>
      <c r="BSD377" s="325"/>
      <c r="BSE377" s="325"/>
      <c r="BSF377" s="325"/>
      <c r="BSG377" s="325"/>
      <c r="BSH377" s="325"/>
      <c r="BSI377" s="325"/>
      <c r="BSJ377" s="324"/>
      <c r="BSK377" s="62"/>
      <c r="BSL377" s="62"/>
      <c r="BSM377" s="62"/>
      <c r="BSN377" s="62"/>
      <c r="BSO377" s="62"/>
      <c r="BSP377" s="62"/>
      <c r="BSQ377" s="62"/>
      <c r="BSR377" s="62"/>
      <c r="BSS377" s="62"/>
      <c r="BST377" s="62"/>
      <c r="BSU377" s="325"/>
      <c r="BSV377" s="325"/>
      <c r="BSW377" s="325"/>
      <c r="BSX377" s="325"/>
      <c r="BSY377" s="62"/>
      <c r="BSZ377" s="325"/>
      <c r="BTA377" s="325"/>
      <c r="BTB377" s="325"/>
      <c r="BTC377" s="325"/>
      <c r="BTD377" s="62"/>
      <c r="BTE377" s="325"/>
      <c r="BTF377" s="325"/>
      <c r="BTG377" s="325"/>
      <c r="BTH377" s="325"/>
      <c r="BTI377" s="325"/>
      <c r="BTJ377" s="325"/>
      <c r="BTK377" s="325"/>
      <c r="BTL377" s="325"/>
      <c r="BTM377" s="325"/>
      <c r="BTN377" s="325"/>
      <c r="BTO377" s="325"/>
      <c r="BTP377" s="325"/>
      <c r="BTQ377" s="325"/>
      <c r="BTR377" s="325"/>
      <c r="BTS377" s="325"/>
      <c r="BTT377" s="325"/>
      <c r="BTU377" s="325"/>
      <c r="BTV377" s="324"/>
      <c r="BTW377" s="62"/>
      <c r="BTX377" s="62"/>
      <c r="BTY377" s="62"/>
      <c r="BTZ377" s="62"/>
      <c r="BUA377" s="62"/>
      <c r="BUB377" s="62"/>
      <c r="BUC377" s="62"/>
      <c r="BUD377" s="62"/>
      <c r="BUE377" s="62"/>
      <c r="BUF377" s="62"/>
      <c r="BUG377" s="325"/>
      <c r="BUH377" s="325"/>
      <c r="BUI377" s="325"/>
      <c r="BUJ377" s="325"/>
      <c r="BUK377" s="62"/>
      <c r="BUL377" s="325"/>
      <c r="BUM377" s="325"/>
      <c r="BUN377" s="325"/>
      <c r="BUO377" s="325"/>
      <c r="BUP377" s="62"/>
      <c r="BUQ377" s="325"/>
      <c r="BUR377" s="325"/>
      <c r="BUS377" s="325"/>
      <c r="BUT377" s="325"/>
      <c r="BUU377" s="325"/>
      <c r="BUV377" s="325"/>
      <c r="BUW377" s="325"/>
      <c r="BUX377" s="325"/>
      <c r="BUY377" s="325"/>
      <c r="BUZ377" s="325"/>
      <c r="BVA377" s="325"/>
      <c r="BVB377" s="325"/>
      <c r="BVC377" s="325"/>
      <c r="BVD377" s="325"/>
      <c r="BVE377" s="325"/>
      <c r="BVF377" s="325"/>
      <c r="BVG377" s="325"/>
      <c r="BVH377" s="324"/>
      <c r="BVI377" s="62"/>
      <c r="BVJ377" s="62"/>
      <c r="BVK377" s="62"/>
      <c r="BVL377" s="62"/>
      <c r="BVM377" s="62"/>
      <c r="BVN377" s="62"/>
      <c r="BVO377" s="62"/>
      <c r="BVP377" s="62"/>
      <c r="BVQ377" s="62"/>
      <c r="BVR377" s="62"/>
      <c r="BVS377" s="325"/>
      <c r="BVT377" s="325"/>
      <c r="BVU377" s="325"/>
      <c r="BVV377" s="325"/>
      <c r="BVW377" s="62"/>
      <c r="BVX377" s="325"/>
      <c r="BVY377" s="325"/>
      <c r="BVZ377" s="325"/>
      <c r="BWA377" s="325"/>
      <c r="BWB377" s="62"/>
      <c r="BWC377" s="325"/>
      <c r="BWD377" s="325"/>
      <c r="BWE377" s="325"/>
      <c r="BWF377" s="325"/>
      <c r="BWG377" s="325"/>
      <c r="BWH377" s="325"/>
      <c r="BWI377" s="325"/>
      <c r="BWJ377" s="325"/>
      <c r="BWK377" s="325"/>
      <c r="BWL377" s="325"/>
      <c r="BWM377" s="325"/>
      <c r="BWN377" s="325"/>
      <c r="BWO377" s="325"/>
      <c r="BWP377" s="325"/>
      <c r="BWQ377" s="325"/>
      <c r="BWR377" s="325"/>
      <c r="BWS377" s="325"/>
      <c r="BWT377" s="324"/>
      <c r="BWU377" s="62"/>
      <c r="BWV377" s="62"/>
      <c r="BWW377" s="62"/>
      <c r="BWX377" s="62"/>
      <c r="BWY377" s="62"/>
      <c r="BWZ377" s="62"/>
      <c r="BXA377" s="62"/>
      <c r="BXB377" s="62"/>
      <c r="BXC377" s="62"/>
      <c r="BXD377" s="62"/>
      <c r="BXE377" s="325"/>
      <c r="BXF377" s="325"/>
      <c r="BXG377" s="325"/>
      <c r="BXH377" s="325"/>
      <c r="BXI377" s="62"/>
      <c r="BXJ377" s="325"/>
      <c r="BXK377" s="325"/>
      <c r="BXL377" s="325"/>
      <c r="BXM377" s="325"/>
      <c r="BXN377" s="62"/>
      <c r="BXO377" s="325"/>
      <c r="BXP377" s="325"/>
      <c r="BXQ377" s="325"/>
      <c r="BXR377" s="325"/>
      <c r="BXS377" s="325"/>
      <c r="BXT377" s="325"/>
      <c r="BXU377" s="325"/>
      <c r="BXV377" s="325"/>
      <c r="BXW377" s="325"/>
      <c r="BXX377" s="325"/>
      <c r="BXY377" s="325"/>
      <c r="BXZ377" s="325"/>
      <c r="BYA377" s="325"/>
      <c r="BYB377" s="325"/>
      <c r="BYC377" s="325"/>
      <c r="BYD377" s="325"/>
      <c r="BYE377" s="325"/>
      <c r="BYF377" s="324"/>
      <c r="BYG377" s="62"/>
      <c r="BYH377" s="62"/>
      <c r="BYI377" s="62"/>
      <c r="BYJ377" s="62"/>
      <c r="BYK377" s="62"/>
      <c r="BYL377" s="62"/>
      <c r="BYM377" s="62"/>
      <c r="BYN377" s="62"/>
      <c r="BYO377" s="62"/>
      <c r="BYP377" s="62"/>
      <c r="BYQ377" s="325"/>
      <c r="BYR377" s="325"/>
      <c r="BYS377" s="325"/>
      <c r="BYT377" s="325"/>
      <c r="BYU377" s="62"/>
      <c r="BYV377" s="325"/>
      <c r="BYW377" s="325"/>
      <c r="BYX377" s="325"/>
      <c r="BYY377" s="325"/>
      <c r="BYZ377" s="62"/>
      <c r="BZA377" s="325"/>
      <c r="BZB377" s="325"/>
      <c r="BZC377" s="325"/>
      <c r="BZD377" s="325"/>
      <c r="BZE377" s="325"/>
      <c r="BZF377" s="325"/>
      <c r="BZG377" s="325"/>
      <c r="BZH377" s="325"/>
      <c r="BZI377" s="325"/>
      <c r="BZJ377" s="325"/>
      <c r="BZK377" s="325"/>
      <c r="BZL377" s="325"/>
      <c r="BZM377" s="325"/>
      <c r="BZN377" s="325"/>
      <c r="BZO377" s="325"/>
      <c r="BZP377" s="325"/>
      <c r="BZQ377" s="325"/>
      <c r="BZR377" s="324"/>
      <c r="BZS377" s="62"/>
      <c r="BZT377" s="62"/>
      <c r="BZU377" s="62"/>
      <c r="BZV377" s="62"/>
      <c r="BZW377" s="62"/>
      <c r="BZX377" s="62"/>
      <c r="BZY377" s="62"/>
      <c r="BZZ377" s="62"/>
      <c r="CAA377" s="62"/>
      <c r="CAB377" s="62"/>
      <c r="CAC377" s="325"/>
      <c r="CAD377" s="325"/>
      <c r="CAE377" s="325"/>
      <c r="CAF377" s="325"/>
      <c r="CAG377" s="62"/>
      <c r="CAH377" s="325"/>
      <c r="CAI377" s="325"/>
      <c r="CAJ377" s="325"/>
      <c r="CAK377" s="325"/>
      <c r="CAL377" s="62"/>
      <c r="CAM377" s="325"/>
      <c r="CAN377" s="325"/>
      <c r="CAO377" s="325"/>
      <c r="CAP377" s="325"/>
      <c r="CAQ377" s="325"/>
      <c r="CAR377" s="325"/>
      <c r="CAS377" s="325"/>
      <c r="CAT377" s="325"/>
      <c r="CAU377" s="325"/>
      <c r="CAV377" s="325"/>
      <c r="CAW377" s="325"/>
      <c r="CAX377" s="325"/>
      <c r="CAY377" s="325"/>
      <c r="CAZ377" s="325"/>
      <c r="CBA377" s="325"/>
      <c r="CBB377" s="325"/>
      <c r="CBC377" s="325"/>
      <c r="CBD377" s="324"/>
      <c r="CBE377" s="62"/>
      <c r="CBF377" s="62"/>
      <c r="CBG377" s="62"/>
      <c r="CBH377" s="62"/>
      <c r="CBI377" s="62"/>
      <c r="CBJ377" s="62"/>
      <c r="CBK377" s="62"/>
      <c r="CBL377" s="62"/>
      <c r="CBM377" s="62"/>
      <c r="CBN377" s="62"/>
      <c r="CBO377" s="325"/>
      <c r="CBP377" s="325"/>
      <c r="CBQ377" s="325"/>
      <c r="CBR377" s="325"/>
      <c r="CBS377" s="62"/>
      <c r="CBT377" s="325"/>
      <c r="CBU377" s="325"/>
      <c r="CBV377" s="325"/>
      <c r="CBW377" s="325"/>
      <c r="CBX377" s="62"/>
      <c r="CBY377" s="325"/>
      <c r="CBZ377" s="325"/>
      <c r="CCA377" s="325"/>
      <c r="CCB377" s="325"/>
      <c r="CCC377" s="325"/>
      <c r="CCD377" s="325"/>
      <c r="CCE377" s="325"/>
      <c r="CCF377" s="325"/>
      <c r="CCG377" s="325"/>
      <c r="CCH377" s="325"/>
      <c r="CCI377" s="325"/>
      <c r="CCJ377" s="325"/>
      <c r="CCK377" s="325"/>
      <c r="CCL377" s="325"/>
      <c r="CCM377" s="325"/>
      <c r="CCN377" s="325"/>
      <c r="CCO377" s="325"/>
      <c r="CCP377" s="324"/>
      <c r="CCQ377" s="62"/>
      <c r="CCR377" s="62"/>
      <c r="CCS377" s="62"/>
      <c r="CCT377" s="62"/>
      <c r="CCU377" s="62"/>
      <c r="CCV377" s="62"/>
      <c r="CCW377" s="62"/>
      <c r="CCX377" s="62"/>
      <c r="CCY377" s="62"/>
      <c r="CCZ377" s="62"/>
      <c r="CDA377" s="325"/>
      <c r="CDB377" s="325"/>
      <c r="CDC377" s="325"/>
      <c r="CDD377" s="325"/>
      <c r="CDE377" s="62"/>
      <c r="CDF377" s="325"/>
      <c r="CDG377" s="325"/>
      <c r="CDH377" s="325"/>
      <c r="CDI377" s="325"/>
      <c r="CDJ377" s="62"/>
      <c r="CDK377" s="325"/>
      <c r="CDL377" s="325"/>
      <c r="CDM377" s="325"/>
      <c r="CDN377" s="325"/>
      <c r="CDO377" s="325"/>
      <c r="CDP377" s="325"/>
      <c r="CDQ377" s="325"/>
      <c r="CDR377" s="325"/>
      <c r="CDS377" s="325"/>
      <c r="CDT377" s="325"/>
      <c r="CDU377" s="325"/>
      <c r="CDV377" s="325"/>
      <c r="CDW377" s="325"/>
      <c r="CDX377" s="325"/>
      <c r="CDY377" s="325"/>
      <c r="CDZ377" s="325"/>
      <c r="CEA377" s="325"/>
      <c r="CEB377" s="324"/>
      <c r="CEC377" s="62"/>
      <c r="CED377" s="62"/>
      <c r="CEE377" s="62"/>
      <c r="CEF377" s="62"/>
      <c r="CEG377" s="62"/>
      <c r="CEH377" s="62"/>
      <c r="CEI377" s="62"/>
      <c r="CEJ377" s="62"/>
      <c r="CEK377" s="62"/>
      <c r="CEL377" s="62"/>
      <c r="CEM377" s="325"/>
      <c r="CEN377" s="325"/>
      <c r="CEO377" s="325"/>
      <c r="CEP377" s="325"/>
      <c r="CEQ377" s="62"/>
      <c r="CER377" s="325"/>
      <c r="CES377" s="325"/>
      <c r="CET377" s="325"/>
      <c r="CEU377" s="325"/>
      <c r="CEV377" s="62"/>
      <c r="CEW377" s="325"/>
      <c r="CEX377" s="325"/>
      <c r="CEY377" s="325"/>
      <c r="CEZ377" s="325"/>
      <c r="CFA377" s="325"/>
      <c r="CFB377" s="325"/>
      <c r="CFC377" s="325"/>
      <c r="CFD377" s="325"/>
      <c r="CFE377" s="325"/>
      <c r="CFF377" s="325"/>
      <c r="CFG377" s="325"/>
      <c r="CFH377" s="325"/>
      <c r="CFI377" s="325"/>
      <c r="CFJ377" s="325"/>
      <c r="CFK377" s="325"/>
      <c r="CFL377" s="325"/>
      <c r="CFM377" s="325"/>
      <c r="CFN377" s="324"/>
      <c r="CFO377" s="62"/>
      <c r="CFP377" s="62"/>
      <c r="CFQ377" s="62"/>
      <c r="CFR377" s="62"/>
      <c r="CFS377" s="62"/>
      <c r="CFT377" s="62"/>
      <c r="CFU377" s="62"/>
      <c r="CFV377" s="62"/>
      <c r="CFW377" s="62"/>
      <c r="CFX377" s="62"/>
      <c r="CFY377" s="325"/>
      <c r="CFZ377" s="325"/>
      <c r="CGA377" s="325"/>
      <c r="CGB377" s="325"/>
      <c r="CGC377" s="62"/>
      <c r="CGD377" s="325"/>
      <c r="CGE377" s="325"/>
      <c r="CGF377" s="325"/>
      <c r="CGG377" s="325"/>
      <c r="CGH377" s="62"/>
      <c r="CGI377" s="325"/>
      <c r="CGJ377" s="325"/>
      <c r="CGK377" s="325"/>
      <c r="CGL377" s="325"/>
      <c r="CGM377" s="325"/>
      <c r="CGN377" s="325"/>
      <c r="CGO377" s="325"/>
      <c r="CGP377" s="325"/>
      <c r="CGQ377" s="325"/>
      <c r="CGR377" s="325"/>
      <c r="CGS377" s="325"/>
      <c r="CGT377" s="325"/>
      <c r="CGU377" s="325"/>
      <c r="CGV377" s="325"/>
      <c r="CGW377" s="325"/>
      <c r="CGX377" s="325"/>
      <c r="CGY377" s="325"/>
      <c r="CGZ377" s="324"/>
      <c r="CHA377" s="62"/>
      <c r="CHB377" s="62"/>
      <c r="CHC377" s="62"/>
      <c r="CHD377" s="62"/>
      <c r="CHE377" s="62"/>
      <c r="CHF377" s="62"/>
      <c r="CHG377" s="62"/>
      <c r="CHH377" s="62"/>
      <c r="CHI377" s="62"/>
      <c r="CHJ377" s="62"/>
      <c r="CHK377" s="325"/>
      <c r="CHL377" s="325"/>
      <c r="CHM377" s="325"/>
      <c r="CHN377" s="325"/>
      <c r="CHO377" s="62"/>
      <c r="CHP377" s="325"/>
      <c r="CHQ377" s="325"/>
      <c r="CHR377" s="325"/>
      <c r="CHS377" s="325"/>
      <c r="CHT377" s="62"/>
      <c r="CHU377" s="325"/>
      <c r="CHV377" s="325"/>
      <c r="CHW377" s="325"/>
      <c r="CHX377" s="325"/>
      <c r="CHY377" s="325"/>
      <c r="CHZ377" s="325"/>
      <c r="CIA377" s="325"/>
      <c r="CIB377" s="325"/>
      <c r="CIC377" s="325"/>
      <c r="CID377" s="325"/>
      <c r="CIE377" s="325"/>
      <c r="CIF377" s="325"/>
      <c r="CIG377" s="325"/>
      <c r="CIH377" s="325"/>
      <c r="CII377" s="325"/>
      <c r="CIJ377" s="325"/>
      <c r="CIK377" s="325"/>
      <c r="CIL377" s="324"/>
      <c r="CIM377" s="62"/>
      <c r="CIN377" s="62"/>
      <c r="CIO377" s="62"/>
      <c r="CIP377" s="62"/>
      <c r="CIQ377" s="62"/>
      <c r="CIR377" s="62"/>
      <c r="CIS377" s="62"/>
      <c r="CIT377" s="62"/>
      <c r="CIU377" s="62"/>
      <c r="CIV377" s="62"/>
      <c r="CIW377" s="325"/>
      <c r="CIX377" s="325"/>
      <c r="CIY377" s="325"/>
      <c r="CIZ377" s="325"/>
      <c r="CJA377" s="62"/>
      <c r="CJB377" s="325"/>
      <c r="CJC377" s="325"/>
      <c r="CJD377" s="325"/>
      <c r="CJE377" s="325"/>
      <c r="CJF377" s="62"/>
      <c r="CJG377" s="325"/>
      <c r="CJH377" s="325"/>
      <c r="CJI377" s="325"/>
      <c r="CJJ377" s="325"/>
      <c r="CJK377" s="325"/>
      <c r="CJL377" s="325"/>
      <c r="CJM377" s="325"/>
      <c r="CJN377" s="325"/>
      <c r="CJO377" s="325"/>
      <c r="CJP377" s="325"/>
      <c r="CJQ377" s="325"/>
      <c r="CJR377" s="325"/>
      <c r="CJS377" s="325"/>
      <c r="CJT377" s="325"/>
      <c r="CJU377" s="325"/>
      <c r="CJV377" s="325"/>
      <c r="CJW377" s="325"/>
      <c r="CJX377" s="324"/>
      <c r="CJY377" s="62"/>
      <c r="CJZ377" s="62"/>
      <c r="CKA377" s="62"/>
      <c r="CKB377" s="62"/>
      <c r="CKC377" s="62"/>
      <c r="CKD377" s="62"/>
      <c r="CKE377" s="62"/>
      <c r="CKF377" s="62"/>
      <c r="CKG377" s="62"/>
      <c r="CKH377" s="62"/>
      <c r="CKI377" s="325"/>
      <c r="CKJ377" s="325"/>
      <c r="CKK377" s="325"/>
      <c r="CKL377" s="325"/>
      <c r="CKM377" s="62"/>
      <c r="CKN377" s="325"/>
      <c r="CKO377" s="325"/>
      <c r="CKP377" s="325"/>
      <c r="CKQ377" s="325"/>
      <c r="CKR377" s="62"/>
      <c r="CKS377" s="325"/>
      <c r="CKT377" s="325"/>
      <c r="CKU377" s="325"/>
      <c r="CKV377" s="325"/>
      <c r="CKW377" s="325"/>
      <c r="CKX377" s="325"/>
      <c r="CKY377" s="325"/>
      <c r="CKZ377" s="325"/>
      <c r="CLA377" s="325"/>
      <c r="CLB377" s="325"/>
      <c r="CLC377" s="325"/>
      <c r="CLD377" s="325"/>
      <c r="CLE377" s="325"/>
      <c r="CLF377" s="325"/>
      <c r="CLG377" s="325"/>
      <c r="CLH377" s="325"/>
      <c r="CLI377" s="325"/>
      <c r="CLJ377" s="324"/>
      <c r="CLK377" s="62"/>
      <c r="CLL377" s="62"/>
      <c r="CLM377" s="62"/>
      <c r="CLN377" s="62"/>
      <c r="CLO377" s="62"/>
      <c r="CLP377" s="62"/>
      <c r="CLQ377" s="62"/>
      <c r="CLR377" s="62"/>
      <c r="CLS377" s="62"/>
      <c r="CLT377" s="62"/>
      <c r="CLU377" s="325"/>
      <c r="CLV377" s="325"/>
      <c r="CLW377" s="325"/>
      <c r="CLX377" s="325"/>
      <c r="CLY377" s="62"/>
      <c r="CLZ377" s="325"/>
      <c r="CMA377" s="325"/>
      <c r="CMB377" s="325"/>
      <c r="CMC377" s="325"/>
      <c r="CMD377" s="62"/>
      <c r="CME377" s="325"/>
      <c r="CMF377" s="325"/>
      <c r="CMG377" s="325"/>
      <c r="CMH377" s="325"/>
      <c r="CMI377" s="325"/>
      <c r="CMJ377" s="325"/>
      <c r="CMK377" s="325"/>
      <c r="CML377" s="325"/>
      <c r="CMM377" s="325"/>
      <c r="CMN377" s="325"/>
      <c r="CMO377" s="325"/>
      <c r="CMP377" s="325"/>
      <c r="CMQ377" s="325"/>
      <c r="CMR377" s="325"/>
      <c r="CMS377" s="325"/>
      <c r="CMT377" s="325"/>
      <c r="CMU377" s="325"/>
      <c r="CMV377" s="324"/>
      <c r="CMW377" s="62"/>
      <c r="CMX377" s="62"/>
      <c r="CMY377" s="62"/>
      <c r="CMZ377" s="62"/>
      <c r="CNA377" s="62"/>
      <c r="CNB377" s="62"/>
      <c r="CNC377" s="62"/>
      <c r="CND377" s="62"/>
      <c r="CNE377" s="62"/>
      <c r="CNF377" s="62"/>
      <c r="CNG377" s="325"/>
      <c r="CNH377" s="325"/>
      <c r="CNI377" s="325"/>
      <c r="CNJ377" s="325"/>
      <c r="CNK377" s="62"/>
      <c r="CNL377" s="325"/>
      <c r="CNM377" s="325"/>
      <c r="CNN377" s="325"/>
      <c r="CNO377" s="325"/>
      <c r="CNP377" s="62"/>
      <c r="CNQ377" s="325"/>
      <c r="CNR377" s="325"/>
      <c r="CNS377" s="325"/>
      <c r="CNT377" s="325"/>
      <c r="CNU377" s="325"/>
      <c r="CNV377" s="325"/>
      <c r="CNW377" s="325"/>
      <c r="CNX377" s="325"/>
      <c r="CNY377" s="325"/>
      <c r="CNZ377" s="325"/>
      <c r="COA377" s="325"/>
      <c r="COB377" s="325"/>
      <c r="COC377" s="325"/>
      <c r="COD377" s="325"/>
      <c r="COE377" s="325"/>
      <c r="COF377" s="325"/>
      <c r="COG377" s="325"/>
      <c r="COH377" s="324"/>
      <c r="COI377" s="62"/>
      <c r="COJ377" s="62"/>
      <c r="COK377" s="62"/>
      <c r="COL377" s="62"/>
      <c r="COM377" s="62"/>
      <c r="CON377" s="62"/>
      <c r="COO377" s="62"/>
      <c r="COP377" s="62"/>
      <c r="COQ377" s="62"/>
      <c r="COR377" s="62"/>
      <c r="COS377" s="325"/>
      <c r="COT377" s="325"/>
      <c r="COU377" s="325"/>
      <c r="COV377" s="325"/>
      <c r="COW377" s="62"/>
      <c r="COX377" s="325"/>
      <c r="COY377" s="325"/>
      <c r="COZ377" s="325"/>
      <c r="CPA377" s="325"/>
      <c r="CPB377" s="62"/>
      <c r="CPC377" s="325"/>
      <c r="CPD377" s="325"/>
      <c r="CPE377" s="325"/>
      <c r="CPF377" s="325"/>
      <c r="CPG377" s="325"/>
      <c r="CPH377" s="325"/>
      <c r="CPI377" s="325"/>
      <c r="CPJ377" s="325"/>
      <c r="CPK377" s="325"/>
      <c r="CPL377" s="325"/>
      <c r="CPM377" s="325"/>
      <c r="CPN377" s="325"/>
      <c r="CPO377" s="325"/>
      <c r="CPP377" s="325"/>
      <c r="CPQ377" s="325"/>
      <c r="CPR377" s="325"/>
      <c r="CPS377" s="325"/>
      <c r="CPT377" s="324"/>
      <c r="CPU377" s="62"/>
      <c r="CPV377" s="62"/>
      <c r="CPW377" s="62"/>
      <c r="CPX377" s="62"/>
      <c r="CPY377" s="62"/>
      <c r="CPZ377" s="62"/>
      <c r="CQA377" s="62"/>
      <c r="CQB377" s="62"/>
      <c r="CQC377" s="62"/>
      <c r="CQD377" s="62"/>
      <c r="CQE377" s="325"/>
      <c r="CQF377" s="325"/>
      <c r="CQG377" s="325"/>
      <c r="CQH377" s="325"/>
      <c r="CQI377" s="62"/>
      <c r="CQJ377" s="325"/>
      <c r="CQK377" s="325"/>
      <c r="CQL377" s="325"/>
      <c r="CQM377" s="325"/>
      <c r="CQN377" s="62"/>
      <c r="CQO377" s="325"/>
      <c r="CQP377" s="325"/>
      <c r="CQQ377" s="325"/>
      <c r="CQR377" s="325"/>
      <c r="CQS377" s="325"/>
      <c r="CQT377" s="325"/>
      <c r="CQU377" s="325"/>
      <c r="CQV377" s="325"/>
      <c r="CQW377" s="325"/>
      <c r="CQX377" s="325"/>
      <c r="CQY377" s="325"/>
      <c r="CQZ377" s="325"/>
      <c r="CRA377" s="325"/>
      <c r="CRB377" s="325"/>
      <c r="CRC377" s="325"/>
      <c r="CRD377" s="325"/>
      <c r="CRE377" s="325"/>
      <c r="CRF377" s="324"/>
      <c r="CRG377" s="62"/>
      <c r="CRH377" s="62"/>
      <c r="CRI377" s="62"/>
      <c r="CRJ377" s="62"/>
      <c r="CRK377" s="62"/>
      <c r="CRL377" s="62"/>
      <c r="CRM377" s="62"/>
      <c r="CRN377" s="62"/>
      <c r="CRO377" s="62"/>
      <c r="CRP377" s="62"/>
      <c r="CRQ377" s="325"/>
      <c r="CRR377" s="325"/>
      <c r="CRS377" s="325"/>
      <c r="CRT377" s="325"/>
      <c r="CRU377" s="62"/>
      <c r="CRV377" s="325"/>
      <c r="CRW377" s="325"/>
      <c r="CRX377" s="325"/>
      <c r="CRY377" s="325"/>
      <c r="CRZ377" s="62"/>
      <c r="CSA377" s="325"/>
      <c r="CSB377" s="325"/>
      <c r="CSC377" s="325"/>
      <c r="CSD377" s="325"/>
      <c r="CSE377" s="325"/>
      <c r="CSF377" s="325"/>
      <c r="CSG377" s="325"/>
      <c r="CSH377" s="325"/>
      <c r="CSI377" s="325"/>
      <c r="CSJ377" s="325"/>
      <c r="CSK377" s="325"/>
      <c r="CSL377" s="325"/>
      <c r="CSM377" s="325"/>
      <c r="CSN377" s="325"/>
      <c r="CSO377" s="325"/>
      <c r="CSP377" s="325"/>
      <c r="CSQ377" s="325"/>
      <c r="CSR377" s="324"/>
      <c r="CSS377" s="62"/>
      <c r="CST377" s="62"/>
      <c r="CSU377" s="62"/>
      <c r="CSV377" s="62"/>
      <c r="CSW377" s="62"/>
      <c r="CSX377" s="62"/>
      <c r="CSY377" s="62"/>
      <c r="CSZ377" s="62"/>
      <c r="CTA377" s="62"/>
      <c r="CTB377" s="62"/>
      <c r="CTC377" s="325"/>
      <c r="CTD377" s="325"/>
      <c r="CTE377" s="325"/>
      <c r="CTF377" s="325"/>
      <c r="CTG377" s="62"/>
      <c r="CTH377" s="325"/>
      <c r="CTI377" s="325"/>
      <c r="CTJ377" s="325"/>
      <c r="CTK377" s="325"/>
      <c r="CTL377" s="62"/>
      <c r="CTM377" s="325"/>
      <c r="CTN377" s="325"/>
      <c r="CTO377" s="325"/>
      <c r="CTP377" s="325"/>
      <c r="CTQ377" s="325"/>
      <c r="CTR377" s="325"/>
      <c r="CTS377" s="325"/>
      <c r="CTT377" s="325"/>
      <c r="CTU377" s="325"/>
      <c r="CTV377" s="325"/>
      <c r="CTW377" s="325"/>
      <c r="CTX377" s="325"/>
      <c r="CTY377" s="325"/>
      <c r="CTZ377" s="325"/>
      <c r="CUA377" s="325"/>
      <c r="CUB377" s="325"/>
      <c r="CUC377" s="325"/>
      <c r="CUD377" s="324"/>
      <c r="CUE377" s="62"/>
      <c r="CUF377" s="62"/>
      <c r="CUG377" s="62"/>
      <c r="CUH377" s="62"/>
      <c r="CUI377" s="62"/>
      <c r="CUJ377" s="62"/>
      <c r="CUK377" s="62"/>
      <c r="CUL377" s="62"/>
      <c r="CUM377" s="62"/>
      <c r="CUN377" s="62"/>
      <c r="CUO377" s="325"/>
      <c r="CUP377" s="325"/>
      <c r="CUQ377" s="325"/>
      <c r="CUR377" s="325"/>
      <c r="CUS377" s="62"/>
      <c r="CUT377" s="325"/>
      <c r="CUU377" s="325"/>
      <c r="CUV377" s="325"/>
      <c r="CUW377" s="325"/>
      <c r="CUX377" s="62"/>
      <c r="CUY377" s="325"/>
      <c r="CUZ377" s="325"/>
      <c r="CVA377" s="325"/>
      <c r="CVB377" s="325"/>
      <c r="CVC377" s="325"/>
      <c r="CVD377" s="325"/>
      <c r="CVE377" s="325"/>
      <c r="CVF377" s="325"/>
      <c r="CVG377" s="325"/>
      <c r="CVH377" s="325"/>
      <c r="CVI377" s="325"/>
      <c r="CVJ377" s="325"/>
      <c r="CVK377" s="325"/>
      <c r="CVL377" s="325"/>
      <c r="CVM377" s="325"/>
      <c r="CVN377" s="325"/>
      <c r="CVO377" s="325"/>
      <c r="CVP377" s="324"/>
      <c r="CVQ377" s="62"/>
      <c r="CVR377" s="62"/>
      <c r="CVS377" s="62"/>
      <c r="CVT377" s="62"/>
      <c r="CVU377" s="62"/>
      <c r="CVV377" s="62"/>
      <c r="CVW377" s="62"/>
      <c r="CVX377" s="62"/>
      <c r="CVY377" s="62"/>
      <c r="CVZ377" s="62"/>
      <c r="CWA377" s="325"/>
      <c r="CWB377" s="325"/>
      <c r="CWC377" s="325"/>
      <c r="CWD377" s="325"/>
      <c r="CWE377" s="62"/>
      <c r="CWF377" s="325"/>
      <c r="CWG377" s="325"/>
      <c r="CWH377" s="325"/>
      <c r="CWI377" s="325"/>
      <c r="CWJ377" s="62"/>
      <c r="CWK377" s="325"/>
      <c r="CWL377" s="325"/>
      <c r="CWM377" s="325"/>
      <c r="CWN377" s="325"/>
      <c r="CWO377" s="325"/>
      <c r="CWP377" s="325"/>
      <c r="CWQ377" s="325"/>
      <c r="CWR377" s="325"/>
      <c r="CWS377" s="325"/>
      <c r="CWT377" s="325"/>
      <c r="CWU377" s="325"/>
      <c r="CWV377" s="325"/>
      <c r="CWW377" s="325"/>
      <c r="CWX377" s="325"/>
      <c r="CWY377" s="325"/>
      <c r="CWZ377" s="325"/>
      <c r="CXA377" s="325"/>
      <c r="CXB377" s="324"/>
      <c r="CXC377" s="62"/>
      <c r="CXD377" s="62"/>
      <c r="CXE377" s="62"/>
      <c r="CXF377" s="62"/>
      <c r="CXG377" s="62"/>
      <c r="CXH377" s="62"/>
      <c r="CXI377" s="62"/>
      <c r="CXJ377" s="62"/>
      <c r="CXK377" s="62"/>
      <c r="CXL377" s="62"/>
      <c r="CXM377" s="325"/>
      <c r="CXN377" s="325"/>
      <c r="CXO377" s="325"/>
      <c r="CXP377" s="325"/>
      <c r="CXQ377" s="62"/>
      <c r="CXR377" s="325"/>
      <c r="CXS377" s="325"/>
      <c r="CXT377" s="325"/>
      <c r="CXU377" s="325"/>
      <c r="CXV377" s="62"/>
      <c r="CXW377" s="325"/>
      <c r="CXX377" s="325"/>
      <c r="CXY377" s="325"/>
      <c r="CXZ377" s="325"/>
      <c r="CYA377" s="325"/>
      <c r="CYB377" s="325"/>
      <c r="CYC377" s="325"/>
      <c r="CYD377" s="325"/>
      <c r="CYE377" s="325"/>
      <c r="CYF377" s="325"/>
      <c r="CYG377" s="325"/>
      <c r="CYH377" s="325"/>
      <c r="CYI377" s="325"/>
      <c r="CYJ377" s="325"/>
      <c r="CYK377" s="325"/>
      <c r="CYL377" s="325"/>
      <c r="CYM377" s="325"/>
      <c r="CYN377" s="324"/>
      <c r="CYO377" s="62"/>
      <c r="CYP377" s="62"/>
      <c r="CYQ377" s="62"/>
      <c r="CYR377" s="62"/>
      <c r="CYS377" s="62"/>
      <c r="CYT377" s="62"/>
      <c r="CYU377" s="62"/>
      <c r="CYV377" s="62"/>
      <c r="CYW377" s="62"/>
      <c r="CYX377" s="62"/>
      <c r="CYY377" s="325"/>
      <c r="CYZ377" s="325"/>
      <c r="CZA377" s="325"/>
      <c r="CZB377" s="325"/>
      <c r="CZC377" s="62"/>
      <c r="CZD377" s="325"/>
      <c r="CZE377" s="325"/>
      <c r="CZF377" s="325"/>
      <c r="CZG377" s="325"/>
      <c r="CZH377" s="62"/>
      <c r="CZI377" s="325"/>
      <c r="CZJ377" s="325"/>
      <c r="CZK377" s="325"/>
      <c r="CZL377" s="325"/>
      <c r="CZM377" s="325"/>
      <c r="CZN377" s="325"/>
      <c r="CZO377" s="325"/>
      <c r="CZP377" s="325"/>
      <c r="CZQ377" s="325"/>
      <c r="CZR377" s="325"/>
      <c r="CZS377" s="325"/>
      <c r="CZT377" s="325"/>
      <c r="CZU377" s="325"/>
      <c r="CZV377" s="325"/>
      <c r="CZW377" s="325"/>
      <c r="CZX377" s="325"/>
      <c r="CZY377" s="325"/>
      <c r="CZZ377" s="324"/>
      <c r="DAA377" s="62"/>
      <c r="DAB377" s="62"/>
      <c r="DAC377" s="62"/>
      <c r="DAD377" s="62"/>
      <c r="DAE377" s="62"/>
      <c r="DAF377" s="62"/>
      <c r="DAG377" s="62"/>
      <c r="DAH377" s="62"/>
      <c r="DAI377" s="62"/>
      <c r="DAJ377" s="62"/>
      <c r="DAK377" s="325"/>
      <c r="DAL377" s="325"/>
      <c r="DAM377" s="325"/>
      <c r="DAN377" s="325"/>
      <c r="DAO377" s="62"/>
      <c r="DAP377" s="325"/>
      <c r="DAQ377" s="325"/>
      <c r="DAR377" s="325"/>
      <c r="DAS377" s="325"/>
      <c r="DAT377" s="62"/>
      <c r="DAU377" s="325"/>
      <c r="DAV377" s="325"/>
      <c r="DAW377" s="325"/>
      <c r="DAX377" s="325"/>
      <c r="DAY377" s="325"/>
      <c r="DAZ377" s="325"/>
      <c r="DBA377" s="325"/>
      <c r="DBB377" s="325"/>
      <c r="DBC377" s="325"/>
      <c r="DBD377" s="325"/>
      <c r="DBE377" s="325"/>
      <c r="DBF377" s="325"/>
      <c r="DBG377" s="325"/>
      <c r="DBH377" s="325"/>
      <c r="DBI377" s="325"/>
      <c r="DBJ377" s="325"/>
      <c r="DBK377" s="325"/>
      <c r="DBL377" s="324"/>
      <c r="DBM377" s="62"/>
      <c r="DBN377" s="62"/>
      <c r="DBO377" s="62"/>
      <c r="DBP377" s="62"/>
      <c r="DBQ377" s="62"/>
      <c r="DBR377" s="62"/>
      <c r="DBS377" s="62"/>
      <c r="DBT377" s="62"/>
      <c r="DBU377" s="62"/>
      <c r="DBV377" s="62"/>
      <c r="DBW377" s="325"/>
      <c r="DBX377" s="325"/>
      <c r="DBY377" s="325"/>
      <c r="DBZ377" s="325"/>
      <c r="DCA377" s="62"/>
      <c r="DCB377" s="325"/>
      <c r="DCC377" s="325"/>
      <c r="DCD377" s="325"/>
      <c r="DCE377" s="325"/>
      <c r="DCF377" s="62"/>
      <c r="DCG377" s="325"/>
      <c r="DCH377" s="325"/>
      <c r="DCI377" s="325"/>
      <c r="DCJ377" s="325"/>
      <c r="DCK377" s="325"/>
      <c r="DCL377" s="325"/>
      <c r="DCM377" s="325"/>
      <c r="DCN377" s="325"/>
      <c r="DCO377" s="325"/>
      <c r="DCP377" s="325"/>
      <c r="DCQ377" s="325"/>
      <c r="DCR377" s="325"/>
      <c r="DCS377" s="325"/>
      <c r="DCT377" s="325"/>
      <c r="DCU377" s="325"/>
      <c r="DCV377" s="325"/>
      <c r="DCW377" s="325"/>
      <c r="DCX377" s="324"/>
      <c r="DCY377" s="62"/>
      <c r="DCZ377" s="62"/>
      <c r="DDA377" s="62"/>
      <c r="DDB377" s="62"/>
      <c r="DDC377" s="62"/>
      <c r="DDD377" s="62"/>
      <c r="DDE377" s="62"/>
      <c r="DDF377" s="62"/>
      <c r="DDG377" s="62"/>
      <c r="DDH377" s="62"/>
      <c r="DDI377" s="325"/>
      <c r="DDJ377" s="325"/>
      <c r="DDK377" s="325"/>
      <c r="DDL377" s="325"/>
      <c r="DDM377" s="62"/>
      <c r="DDN377" s="325"/>
      <c r="DDO377" s="325"/>
      <c r="DDP377" s="325"/>
      <c r="DDQ377" s="325"/>
      <c r="DDR377" s="62"/>
      <c r="DDS377" s="325"/>
      <c r="DDT377" s="325"/>
      <c r="DDU377" s="325"/>
      <c r="DDV377" s="325"/>
      <c r="DDW377" s="325"/>
      <c r="DDX377" s="325"/>
      <c r="DDY377" s="325"/>
      <c r="DDZ377" s="325"/>
      <c r="DEA377" s="325"/>
      <c r="DEB377" s="325"/>
      <c r="DEC377" s="325"/>
      <c r="DED377" s="325"/>
      <c r="DEE377" s="325"/>
      <c r="DEF377" s="325"/>
      <c r="DEG377" s="325"/>
      <c r="DEH377" s="325"/>
      <c r="DEI377" s="325"/>
      <c r="DEJ377" s="324"/>
      <c r="DEK377" s="62"/>
      <c r="DEL377" s="62"/>
      <c r="DEM377" s="62"/>
      <c r="DEN377" s="62"/>
      <c r="DEO377" s="62"/>
      <c r="DEP377" s="62"/>
      <c r="DEQ377" s="62"/>
      <c r="DER377" s="62"/>
      <c r="DES377" s="62"/>
      <c r="DET377" s="62"/>
      <c r="DEU377" s="325"/>
      <c r="DEV377" s="325"/>
      <c r="DEW377" s="325"/>
      <c r="DEX377" s="325"/>
      <c r="DEY377" s="62"/>
      <c r="DEZ377" s="325"/>
      <c r="DFA377" s="325"/>
      <c r="DFB377" s="325"/>
      <c r="DFC377" s="325"/>
      <c r="DFD377" s="62"/>
      <c r="DFE377" s="325"/>
      <c r="DFF377" s="325"/>
      <c r="DFG377" s="325"/>
      <c r="DFH377" s="325"/>
      <c r="DFI377" s="325"/>
      <c r="DFJ377" s="325"/>
      <c r="DFK377" s="325"/>
      <c r="DFL377" s="325"/>
      <c r="DFM377" s="325"/>
      <c r="DFN377" s="325"/>
      <c r="DFO377" s="325"/>
      <c r="DFP377" s="325"/>
      <c r="DFQ377" s="325"/>
      <c r="DFR377" s="325"/>
      <c r="DFS377" s="325"/>
      <c r="DFT377" s="325"/>
      <c r="DFU377" s="325"/>
      <c r="DFV377" s="324"/>
      <c r="DFW377" s="62"/>
      <c r="DFX377" s="62"/>
      <c r="DFY377" s="62"/>
      <c r="DFZ377" s="62"/>
      <c r="DGA377" s="62"/>
      <c r="DGB377" s="62"/>
      <c r="DGC377" s="62"/>
      <c r="DGD377" s="62"/>
      <c r="DGE377" s="62"/>
      <c r="DGF377" s="62"/>
      <c r="DGG377" s="325"/>
      <c r="DGH377" s="325"/>
      <c r="DGI377" s="325"/>
      <c r="DGJ377" s="325"/>
      <c r="DGK377" s="62"/>
      <c r="DGL377" s="325"/>
      <c r="DGM377" s="325"/>
      <c r="DGN377" s="325"/>
      <c r="DGO377" s="325"/>
      <c r="DGP377" s="62"/>
      <c r="DGQ377" s="325"/>
      <c r="DGR377" s="325"/>
      <c r="DGS377" s="325"/>
      <c r="DGT377" s="325"/>
      <c r="DGU377" s="325"/>
      <c r="DGV377" s="325"/>
      <c r="DGW377" s="325"/>
      <c r="DGX377" s="325"/>
      <c r="DGY377" s="325"/>
      <c r="DGZ377" s="325"/>
      <c r="DHA377" s="325"/>
      <c r="DHB377" s="325"/>
      <c r="DHC377" s="325"/>
      <c r="DHD377" s="325"/>
      <c r="DHE377" s="325"/>
      <c r="DHF377" s="325"/>
      <c r="DHG377" s="325"/>
      <c r="DHH377" s="324"/>
      <c r="DHI377" s="62"/>
      <c r="DHJ377" s="62"/>
      <c r="DHK377" s="62"/>
      <c r="DHL377" s="62"/>
      <c r="DHM377" s="62"/>
      <c r="DHN377" s="62"/>
      <c r="DHO377" s="62"/>
      <c r="DHP377" s="62"/>
      <c r="DHQ377" s="62"/>
      <c r="DHR377" s="62"/>
      <c r="DHS377" s="325"/>
      <c r="DHT377" s="325"/>
      <c r="DHU377" s="325"/>
      <c r="DHV377" s="325"/>
      <c r="DHW377" s="62"/>
      <c r="DHX377" s="325"/>
      <c r="DHY377" s="325"/>
      <c r="DHZ377" s="325"/>
      <c r="DIA377" s="325"/>
      <c r="DIB377" s="62"/>
      <c r="DIC377" s="325"/>
      <c r="DID377" s="325"/>
      <c r="DIE377" s="325"/>
      <c r="DIF377" s="325"/>
      <c r="DIG377" s="325"/>
      <c r="DIH377" s="325"/>
      <c r="DII377" s="325"/>
      <c r="DIJ377" s="325"/>
      <c r="DIK377" s="325"/>
      <c r="DIL377" s="325"/>
      <c r="DIM377" s="325"/>
      <c r="DIN377" s="325"/>
      <c r="DIO377" s="325"/>
      <c r="DIP377" s="325"/>
      <c r="DIQ377" s="325"/>
      <c r="DIR377" s="325"/>
      <c r="DIS377" s="325"/>
      <c r="DIT377" s="324"/>
      <c r="DIU377" s="62"/>
      <c r="DIV377" s="62"/>
      <c r="DIW377" s="62"/>
      <c r="DIX377" s="62"/>
      <c r="DIY377" s="62"/>
      <c r="DIZ377" s="62"/>
      <c r="DJA377" s="62"/>
      <c r="DJB377" s="62"/>
      <c r="DJC377" s="62"/>
      <c r="DJD377" s="62"/>
      <c r="DJE377" s="325"/>
      <c r="DJF377" s="325"/>
      <c r="DJG377" s="325"/>
      <c r="DJH377" s="325"/>
      <c r="DJI377" s="62"/>
      <c r="DJJ377" s="325"/>
      <c r="DJK377" s="325"/>
      <c r="DJL377" s="325"/>
      <c r="DJM377" s="325"/>
      <c r="DJN377" s="62"/>
      <c r="DJO377" s="325"/>
      <c r="DJP377" s="325"/>
      <c r="DJQ377" s="325"/>
      <c r="DJR377" s="325"/>
      <c r="DJS377" s="325"/>
      <c r="DJT377" s="325"/>
      <c r="DJU377" s="325"/>
      <c r="DJV377" s="325"/>
      <c r="DJW377" s="325"/>
      <c r="DJX377" s="325"/>
      <c r="DJY377" s="325"/>
      <c r="DJZ377" s="325"/>
      <c r="DKA377" s="325"/>
      <c r="DKB377" s="325"/>
      <c r="DKC377" s="325"/>
      <c r="DKD377" s="325"/>
      <c r="DKE377" s="325"/>
      <c r="DKF377" s="324"/>
      <c r="DKG377" s="62"/>
      <c r="DKH377" s="62"/>
      <c r="DKI377" s="62"/>
      <c r="DKJ377" s="62"/>
      <c r="DKK377" s="62"/>
      <c r="DKL377" s="62"/>
      <c r="DKM377" s="62"/>
      <c r="DKN377" s="62"/>
      <c r="DKO377" s="62"/>
      <c r="DKP377" s="62"/>
      <c r="DKQ377" s="325"/>
      <c r="DKR377" s="325"/>
      <c r="DKS377" s="325"/>
      <c r="DKT377" s="325"/>
      <c r="DKU377" s="62"/>
      <c r="DKV377" s="325"/>
      <c r="DKW377" s="325"/>
      <c r="DKX377" s="325"/>
      <c r="DKY377" s="325"/>
      <c r="DKZ377" s="62"/>
      <c r="DLA377" s="325"/>
      <c r="DLB377" s="325"/>
      <c r="DLC377" s="325"/>
      <c r="DLD377" s="325"/>
      <c r="DLE377" s="325"/>
      <c r="DLF377" s="325"/>
      <c r="DLG377" s="325"/>
      <c r="DLH377" s="325"/>
      <c r="DLI377" s="325"/>
      <c r="DLJ377" s="325"/>
      <c r="DLK377" s="325"/>
      <c r="DLL377" s="325"/>
      <c r="DLM377" s="325"/>
      <c r="DLN377" s="325"/>
      <c r="DLO377" s="325"/>
      <c r="DLP377" s="325"/>
      <c r="DLQ377" s="325"/>
      <c r="DLR377" s="324"/>
      <c r="DLS377" s="62"/>
      <c r="DLT377" s="62"/>
      <c r="DLU377" s="62"/>
      <c r="DLV377" s="62"/>
      <c r="DLW377" s="62"/>
      <c r="DLX377" s="62"/>
      <c r="DLY377" s="62"/>
      <c r="DLZ377" s="62"/>
      <c r="DMA377" s="62"/>
      <c r="DMB377" s="62"/>
      <c r="DMC377" s="325"/>
      <c r="DMD377" s="325"/>
      <c r="DME377" s="325"/>
      <c r="DMF377" s="325"/>
      <c r="DMG377" s="62"/>
      <c r="DMH377" s="325"/>
      <c r="DMI377" s="325"/>
      <c r="DMJ377" s="325"/>
      <c r="DMK377" s="325"/>
      <c r="DML377" s="62"/>
      <c r="DMM377" s="325"/>
      <c r="DMN377" s="325"/>
      <c r="DMO377" s="325"/>
      <c r="DMP377" s="325"/>
      <c r="DMQ377" s="325"/>
      <c r="DMR377" s="325"/>
      <c r="DMS377" s="325"/>
      <c r="DMT377" s="325"/>
      <c r="DMU377" s="325"/>
      <c r="DMV377" s="325"/>
      <c r="DMW377" s="325"/>
      <c r="DMX377" s="325"/>
      <c r="DMY377" s="325"/>
      <c r="DMZ377" s="325"/>
      <c r="DNA377" s="325"/>
      <c r="DNB377" s="325"/>
      <c r="DNC377" s="325"/>
      <c r="DND377" s="324"/>
      <c r="DNE377" s="62"/>
      <c r="DNF377" s="62"/>
      <c r="DNG377" s="62"/>
      <c r="DNH377" s="62"/>
      <c r="DNI377" s="62"/>
      <c r="DNJ377" s="62"/>
      <c r="DNK377" s="62"/>
      <c r="DNL377" s="62"/>
      <c r="DNM377" s="62"/>
      <c r="DNN377" s="62"/>
      <c r="DNO377" s="325"/>
      <c r="DNP377" s="325"/>
      <c r="DNQ377" s="325"/>
      <c r="DNR377" s="325"/>
      <c r="DNS377" s="62"/>
      <c r="DNT377" s="325"/>
      <c r="DNU377" s="325"/>
      <c r="DNV377" s="325"/>
      <c r="DNW377" s="325"/>
      <c r="DNX377" s="62"/>
      <c r="DNY377" s="325"/>
      <c r="DNZ377" s="325"/>
      <c r="DOA377" s="325"/>
      <c r="DOB377" s="325"/>
      <c r="DOC377" s="325"/>
      <c r="DOD377" s="325"/>
      <c r="DOE377" s="325"/>
      <c r="DOF377" s="325"/>
      <c r="DOG377" s="325"/>
      <c r="DOH377" s="325"/>
      <c r="DOI377" s="325"/>
      <c r="DOJ377" s="325"/>
      <c r="DOK377" s="325"/>
      <c r="DOL377" s="325"/>
      <c r="DOM377" s="325"/>
      <c r="DON377" s="325"/>
      <c r="DOO377" s="325"/>
      <c r="DOP377" s="324"/>
      <c r="DOQ377" s="62"/>
      <c r="DOR377" s="62"/>
      <c r="DOS377" s="62"/>
      <c r="DOT377" s="62"/>
      <c r="DOU377" s="62"/>
      <c r="DOV377" s="62"/>
      <c r="DOW377" s="62"/>
      <c r="DOX377" s="62"/>
      <c r="DOY377" s="62"/>
      <c r="DOZ377" s="62"/>
      <c r="DPA377" s="325"/>
      <c r="DPB377" s="325"/>
      <c r="DPC377" s="325"/>
      <c r="DPD377" s="325"/>
      <c r="DPE377" s="62"/>
      <c r="DPF377" s="325"/>
      <c r="DPG377" s="325"/>
      <c r="DPH377" s="325"/>
      <c r="DPI377" s="325"/>
      <c r="DPJ377" s="62"/>
      <c r="DPK377" s="325"/>
      <c r="DPL377" s="325"/>
      <c r="DPM377" s="325"/>
      <c r="DPN377" s="325"/>
      <c r="DPO377" s="325"/>
      <c r="DPP377" s="325"/>
      <c r="DPQ377" s="325"/>
      <c r="DPR377" s="325"/>
      <c r="DPS377" s="325"/>
      <c r="DPT377" s="325"/>
      <c r="DPU377" s="325"/>
      <c r="DPV377" s="325"/>
      <c r="DPW377" s="325"/>
      <c r="DPX377" s="325"/>
      <c r="DPY377" s="325"/>
      <c r="DPZ377" s="325"/>
      <c r="DQA377" s="325"/>
      <c r="DQB377" s="324"/>
      <c r="DQC377" s="62"/>
      <c r="DQD377" s="62"/>
      <c r="DQE377" s="62"/>
      <c r="DQF377" s="62"/>
      <c r="DQG377" s="62"/>
      <c r="DQH377" s="62"/>
      <c r="DQI377" s="62"/>
      <c r="DQJ377" s="62"/>
      <c r="DQK377" s="62"/>
      <c r="DQL377" s="62"/>
      <c r="DQM377" s="325"/>
      <c r="DQN377" s="325"/>
      <c r="DQO377" s="325"/>
      <c r="DQP377" s="325"/>
      <c r="DQQ377" s="62"/>
      <c r="DQR377" s="325"/>
      <c r="DQS377" s="325"/>
      <c r="DQT377" s="325"/>
      <c r="DQU377" s="325"/>
      <c r="DQV377" s="62"/>
      <c r="DQW377" s="325"/>
      <c r="DQX377" s="325"/>
      <c r="DQY377" s="325"/>
      <c r="DQZ377" s="325"/>
      <c r="DRA377" s="325"/>
      <c r="DRB377" s="325"/>
      <c r="DRC377" s="325"/>
      <c r="DRD377" s="325"/>
      <c r="DRE377" s="325"/>
      <c r="DRF377" s="325"/>
      <c r="DRG377" s="325"/>
      <c r="DRH377" s="325"/>
      <c r="DRI377" s="325"/>
      <c r="DRJ377" s="325"/>
      <c r="DRK377" s="325"/>
      <c r="DRL377" s="325"/>
      <c r="DRM377" s="325"/>
      <c r="DRN377" s="324"/>
      <c r="DRO377" s="62"/>
      <c r="DRP377" s="62"/>
      <c r="DRQ377" s="62"/>
      <c r="DRR377" s="62"/>
      <c r="DRS377" s="62"/>
      <c r="DRT377" s="62"/>
      <c r="DRU377" s="62"/>
      <c r="DRV377" s="62"/>
      <c r="DRW377" s="62"/>
      <c r="DRX377" s="62"/>
      <c r="DRY377" s="325"/>
      <c r="DRZ377" s="325"/>
      <c r="DSA377" s="325"/>
      <c r="DSB377" s="325"/>
      <c r="DSC377" s="62"/>
      <c r="DSD377" s="325"/>
      <c r="DSE377" s="325"/>
      <c r="DSF377" s="325"/>
      <c r="DSG377" s="325"/>
      <c r="DSH377" s="62"/>
      <c r="DSI377" s="325"/>
      <c r="DSJ377" s="325"/>
      <c r="DSK377" s="325"/>
      <c r="DSL377" s="325"/>
      <c r="DSM377" s="325"/>
      <c r="DSN377" s="325"/>
      <c r="DSO377" s="325"/>
      <c r="DSP377" s="325"/>
      <c r="DSQ377" s="325"/>
      <c r="DSR377" s="325"/>
      <c r="DSS377" s="325"/>
      <c r="DST377" s="325"/>
      <c r="DSU377" s="325"/>
      <c r="DSV377" s="325"/>
      <c r="DSW377" s="325"/>
      <c r="DSX377" s="325"/>
      <c r="DSY377" s="325"/>
      <c r="DSZ377" s="324"/>
      <c r="DTA377" s="62"/>
      <c r="DTB377" s="62"/>
      <c r="DTC377" s="62"/>
      <c r="DTD377" s="62"/>
      <c r="DTE377" s="62"/>
      <c r="DTF377" s="62"/>
      <c r="DTG377" s="62"/>
      <c r="DTH377" s="62"/>
      <c r="DTI377" s="62"/>
      <c r="DTJ377" s="62"/>
      <c r="DTK377" s="325"/>
      <c r="DTL377" s="325"/>
      <c r="DTM377" s="325"/>
      <c r="DTN377" s="325"/>
      <c r="DTO377" s="62"/>
      <c r="DTP377" s="325"/>
      <c r="DTQ377" s="325"/>
      <c r="DTR377" s="325"/>
      <c r="DTS377" s="325"/>
      <c r="DTT377" s="62"/>
      <c r="DTU377" s="325"/>
      <c r="DTV377" s="325"/>
      <c r="DTW377" s="325"/>
      <c r="DTX377" s="325"/>
      <c r="DTY377" s="325"/>
      <c r="DTZ377" s="325"/>
      <c r="DUA377" s="325"/>
      <c r="DUB377" s="325"/>
      <c r="DUC377" s="325"/>
      <c r="DUD377" s="325"/>
      <c r="DUE377" s="325"/>
      <c r="DUF377" s="325"/>
      <c r="DUG377" s="325"/>
      <c r="DUH377" s="325"/>
      <c r="DUI377" s="325"/>
      <c r="DUJ377" s="325"/>
      <c r="DUK377" s="325"/>
      <c r="DUL377" s="324"/>
      <c r="DUM377" s="62"/>
      <c r="DUN377" s="62"/>
      <c r="DUO377" s="62"/>
      <c r="DUP377" s="62"/>
      <c r="DUQ377" s="62"/>
      <c r="DUR377" s="62"/>
      <c r="DUS377" s="62"/>
      <c r="DUT377" s="62"/>
      <c r="DUU377" s="62"/>
      <c r="DUV377" s="62"/>
      <c r="DUW377" s="325"/>
      <c r="DUX377" s="325"/>
      <c r="DUY377" s="325"/>
      <c r="DUZ377" s="325"/>
      <c r="DVA377" s="62"/>
      <c r="DVB377" s="325"/>
      <c r="DVC377" s="325"/>
      <c r="DVD377" s="325"/>
      <c r="DVE377" s="325"/>
      <c r="DVF377" s="62"/>
      <c r="DVG377" s="325"/>
      <c r="DVH377" s="325"/>
      <c r="DVI377" s="325"/>
      <c r="DVJ377" s="325"/>
      <c r="DVK377" s="325"/>
      <c r="DVL377" s="325"/>
      <c r="DVM377" s="325"/>
      <c r="DVN377" s="325"/>
      <c r="DVO377" s="325"/>
      <c r="DVP377" s="325"/>
      <c r="DVQ377" s="325"/>
      <c r="DVR377" s="325"/>
      <c r="DVS377" s="325"/>
      <c r="DVT377" s="325"/>
      <c r="DVU377" s="325"/>
      <c r="DVV377" s="325"/>
      <c r="DVW377" s="325"/>
      <c r="DVX377" s="324"/>
      <c r="DVY377" s="62"/>
      <c r="DVZ377" s="62"/>
      <c r="DWA377" s="62"/>
      <c r="DWB377" s="62"/>
      <c r="DWC377" s="62"/>
      <c r="DWD377" s="62"/>
      <c r="DWE377" s="62"/>
      <c r="DWF377" s="62"/>
      <c r="DWG377" s="62"/>
      <c r="DWH377" s="62"/>
      <c r="DWI377" s="325"/>
      <c r="DWJ377" s="325"/>
      <c r="DWK377" s="325"/>
      <c r="DWL377" s="325"/>
      <c r="DWM377" s="62"/>
      <c r="DWN377" s="325"/>
      <c r="DWO377" s="325"/>
      <c r="DWP377" s="325"/>
      <c r="DWQ377" s="325"/>
      <c r="DWR377" s="62"/>
      <c r="DWS377" s="325"/>
      <c r="DWT377" s="325"/>
      <c r="DWU377" s="325"/>
      <c r="DWV377" s="325"/>
      <c r="DWW377" s="325"/>
      <c r="DWX377" s="325"/>
      <c r="DWY377" s="325"/>
      <c r="DWZ377" s="325"/>
      <c r="DXA377" s="325"/>
      <c r="DXB377" s="325"/>
      <c r="DXC377" s="325"/>
      <c r="DXD377" s="325"/>
      <c r="DXE377" s="325"/>
      <c r="DXF377" s="325"/>
      <c r="DXG377" s="325"/>
      <c r="DXH377" s="325"/>
      <c r="DXI377" s="325"/>
      <c r="DXJ377" s="324"/>
      <c r="DXK377" s="62"/>
      <c r="DXL377" s="62"/>
      <c r="DXM377" s="62"/>
      <c r="DXN377" s="62"/>
      <c r="DXO377" s="62"/>
      <c r="DXP377" s="62"/>
      <c r="DXQ377" s="62"/>
      <c r="DXR377" s="62"/>
      <c r="DXS377" s="62"/>
      <c r="DXT377" s="62"/>
      <c r="DXU377" s="325"/>
      <c r="DXV377" s="325"/>
      <c r="DXW377" s="325"/>
      <c r="DXX377" s="325"/>
      <c r="DXY377" s="62"/>
      <c r="DXZ377" s="325"/>
      <c r="DYA377" s="325"/>
      <c r="DYB377" s="325"/>
      <c r="DYC377" s="325"/>
      <c r="DYD377" s="62"/>
      <c r="DYE377" s="325"/>
      <c r="DYF377" s="325"/>
      <c r="DYG377" s="325"/>
      <c r="DYH377" s="325"/>
      <c r="DYI377" s="325"/>
      <c r="DYJ377" s="325"/>
      <c r="DYK377" s="325"/>
      <c r="DYL377" s="325"/>
      <c r="DYM377" s="325"/>
      <c r="DYN377" s="325"/>
      <c r="DYO377" s="325"/>
      <c r="DYP377" s="325"/>
      <c r="DYQ377" s="325"/>
      <c r="DYR377" s="325"/>
      <c r="DYS377" s="325"/>
      <c r="DYT377" s="325"/>
      <c r="DYU377" s="325"/>
      <c r="DYV377" s="324"/>
      <c r="DYW377" s="62"/>
      <c r="DYX377" s="62"/>
      <c r="DYY377" s="62"/>
      <c r="DYZ377" s="62"/>
      <c r="DZA377" s="62"/>
      <c r="DZB377" s="62"/>
      <c r="DZC377" s="62"/>
      <c r="DZD377" s="62"/>
      <c r="DZE377" s="62"/>
      <c r="DZF377" s="62"/>
      <c r="DZG377" s="325"/>
      <c r="DZH377" s="325"/>
      <c r="DZI377" s="325"/>
      <c r="DZJ377" s="325"/>
      <c r="DZK377" s="62"/>
      <c r="DZL377" s="325"/>
      <c r="DZM377" s="325"/>
      <c r="DZN377" s="325"/>
      <c r="DZO377" s="325"/>
      <c r="DZP377" s="62"/>
      <c r="DZQ377" s="325"/>
      <c r="DZR377" s="325"/>
      <c r="DZS377" s="325"/>
      <c r="DZT377" s="325"/>
      <c r="DZU377" s="325"/>
      <c r="DZV377" s="325"/>
      <c r="DZW377" s="325"/>
      <c r="DZX377" s="325"/>
      <c r="DZY377" s="325"/>
      <c r="DZZ377" s="325"/>
      <c r="EAA377" s="325"/>
      <c r="EAB377" s="325"/>
      <c r="EAC377" s="325"/>
      <c r="EAD377" s="325"/>
      <c r="EAE377" s="325"/>
      <c r="EAF377" s="325"/>
      <c r="EAG377" s="325"/>
      <c r="EAH377" s="324"/>
      <c r="EAI377" s="62"/>
      <c r="EAJ377" s="62"/>
      <c r="EAK377" s="62"/>
      <c r="EAL377" s="62"/>
      <c r="EAM377" s="62"/>
      <c r="EAN377" s="62"/>
      <c r="EAO377" s="62"/>
      <c r="EAP377" s="62"/>
      <c r="EAQ377" s="62"/>
      <c r="EAR377" s="62"/>
      <c r="EAS377" s="325"/>
      <c r="EAT377" s="325"/>
      <c r="EAU377" s="325"/>
      <c r="EAV377" s="325"/>
      <c r="EAW377" s="62"/>
      <c r="EAX377" s="325"/>
      <c r="EAY377" s="325"/>
      <c r="EAZ377" s="325"/>
      <c r="EBA377" s="325"/>
      <c r="EBB377" s="62"/>
      <c r="EBC377" s="325"/>
      <c r="EBD377" s="325"/>
      <c r="EBE377" s="325"/>
      <c r="EBF377" s="325"/>
      <c r="EBG377" s="325"/>
      <c r="EBH377" s="325"/>
      <c r="EBI377" s="325"/>
      <c r="EBJ377" s="325"/>
      <c r="EBK377" s="325"/>
      <c r="EBL377" s="325"/>
      <c r="EBM377" s="325"/>
      <c r="EBN377" s="325"/>
      <c r="EBO377" s="325"/>
      <c r="EBP377" s="325"/>
      <c r="EBQ377" s="325"/>
      <c r="EBR377" s="325"/>
      <c r="EBS377" s="325"/>
      <c r="EBT377" s="324"/>
      <c r="EBU377" s="62"/>
      <c r="EBV377" s="62"/>
      <c r="EBW377" s="62"/>
      <c r="EBX377" s="62"/>
      <c r="EBY377" s="62"/>
      <c r="EBZ377" s="62"/>
      <c r="ECA377" s="62"/>
      <c r="ECB377" s="62"/>
      <c r="ECC377" s="62"/>
      <c r="ECD377" s="62"/>
      <c r="ECE377" s="325"/>
      <c r="ECF377" s="325"/>
      <c r="ECG377" s="325"/>
      <c r="ECH377" s="325"/>
      <c r="ECI377" s="62"/>
      <c r="ECJ377" s="325"/>
      <c r="ECK377" s="325"/>
      <c r="ECL377" s="325"/>
      <c r="ECM377" s="325"/>
      <c r="ECN377" s="62"/>
      <c r="ECO377" s="325"/>
      <c r="ECP377" s="325"/>
      <c r="ECQ377" s="325"/>
      <c r="ECR377" s="325"/>
      <c r="ECS377" s="325"/>
      <c r="ECT377" s="325"/>
      <c r="ECU377" s="325"/>
      <c r="ECV377" s="325"/>
      <c r="ECW377" s="325"/>
      <c r="ECX377" s="325"/>
      <c r="ECY377" s="325"/>
      <c r="ECZ377" s="325"/>
      <c r="EDA377" s="325"/>
      <c r="EDB377" s="325"/>
      <c r="EDC377" s="325"/>
      <c r="EDD377" s="325"/>
      <c r="EDE377" s="325"/>
      <c r="EDF377" s="324"/>
      <c r="EDG377" s="62"/>
      <c r="EDH377" s="62"/>
      <c r="EDI377" s="62"/>
      <c r="EDJ377" s="62"/>
      <c r="EDK377" s="62"/>
      <c r="EDL377" s="62"/>
      <c r="EDM377" s="62"/>
      <c r="EDN377" s="62"/>
      <c r="EDO377" s="62"/>
      <c r="EDP377" s="62"/>
      <c r="EDQ377" s="325"/>
      <c r="EDR377" s="325"/>
      <c r="EDS377" s="325"/>
      <c r="EDT377" s="325"/>
      <c r="EDU377" s="62"/>
      <c r="EDV377" s="325"/>
      <c r="EDW377" s="325"/>
      <c r="EDX377" s="325"/>
      <c r="EDY377" s="325"/>
      <c r="EDZ377" s="62"/>
      <c r="EEA377" s="325"/>
      <c r="EEB377" s="325"/>
      <c r="EEC377" s="325"/>
      <c r="EED377" s="325"/>
      <c r="EEE377" s="325"/>
      <c r="EEF377" s="325"/>
      <c r="EEG377" s="325"/>
      <c r="EEH377" s="325"/>
      <c r="EEI377" s="325"/>
      <c r="EEJ377" s="325"/>
      <c r="EEK377" s="325"/>
      <c r="EEL377" s="325"/>
      <c r="EEM377" s="325"/>
      <c r="EEN377" s="325"/>
      <c r="EEO377" s="325"/>
      <c r="EEP377" s="325"/>
      <c r="EEQ377" s="325"/>
      <c r="EER377" s="324"/>
      <c r="EES377" s="62"/>
      <c r="EET377" s="62"/>
      <c r="EEU377" s="62"/>
      <c r="EEV377" s="62"/>
      <c r="EEW377" s="62"/>
      <c r="EEX377" s="62"/>
      <c r="EEY377" s="62"/>
      <c r="EEZ377" s="62"/>
      <c r="EFA377" s="62"/>
      <c r="EFB377" s="62"/>
      <c r="EFC377" s="325"/>
      <c r="EFD377" s="325"/>
      <c r="EFE377" s="325"/>
      <c r="EFF377" s="325"/>
      <c r="EFG377" s="62"/>
      <c r="EFH377" s="325"/>
      <c r="EFI377" s="325"/>
      <c r="EFJ377" s="325"/>
      <c r="EFK377" s="325"/>
      <c r="EFL377" s="62"/>
      <c r="EFM377" s="325"/>
      <c r="EFN377" s="325"/>
      <c r="EFO377" s="325"/>
      <c r="EFP377" s="325"/>
      <c r="EFQ377" s="325"/>
      <c r="EFR377" s="325"/>
      <c r="EFS377" s="325"/>
      <c r="EFT377" s="325"/>
      <c r="EFU377" s="325"/>
      <c r="EFV377" s="325"/>
      <c r="EFW377" s="325"/>
      <c r="EFX377" s="325"/>
      <c r="EFY377" s="325"/>
      <c r="EFZ377" s="325"/>
      <c r="EGA377" s="325"/>
      <c r="EGB377" s="325"/>
      <c r="EGC377" s="325"/>
      <c r="EGD377" s="324"/>
      <c r="EGE377" s="62"/>
      <c r="EGF377" s="62"/>
      <c r="EGG377" s="62"/>
      <c r="EGH377" s="62"/>
      <c r="EGI377" s="62"/>
      <c r="EGJ377" s="62"/>
      <c r="EGK377" s="62"/>
      <c r="EGL377" s="62"/>
      <c r="EGM377" s="62"/>
      <c r="EGN377" s="62"/>
      <c r="EGO377" s="325"/>
      <c r="EGP377" s="325"/>
      <c r="EGQ377" s="325"/>
      <c r="EGR377" s="325"/>
      <c r="EGS377" s="62"/>
      <c r="EGT377" s="325"/>
      <c r="EGU377" s="325"/>
      <c r="EGV377" s="325"/>
      <c r="EGW377" s="325"/>
      <c r="EGX377" s="62"/>
      <c r="EGY377" s="325"/>
      <c r="EGZ377" s="325"/>
      <c r="EHA377" s="325"/>
      <c r="EHB377" s="325"/>
      <c r="EHC377" s="325"/>
      <c r="EHD377" s="325"/>
      <c r="EHE377" s="325"/>
      <c r="EHF377" s="325"/>
      <c r="EHG377" s="325"/>
      <c r="EHH377" s="325"/>
      <c r="EHI377" s="325"/>
      <c r="EHJ377" s="325"/>
      <c r="EHK377" s="325"/>
      <c r="EHL377" s="325"/>
      <c r="EHM377" s="325"/>
      <c r="EHN377" s="325"/>
      <c r="EHO377" s="325"/>
      <c r="EHP377" s="324"/>
      <c r="EHQ377" s="62"/>
      <c r="EHR377" s="62"/>
      <c r="EHS377" s="62"/>
      <c r="EHT377" s="62"/>
      <c r="EHU377" s="62"/>
      <c r="EHV377" s="62"/>
      <c r="EHW377" s="62"/>
      <c r="EHX377" s="62"/>
      <c r="EHY377" s="62"/>
      <c r="EHZ377" s="62"/>
      <c r="EIA377" s="325"/>
      <c r="EIB377" s="325"/>
      <c r="EIC377" s="325"/>
      <c r="EID377" s="325"/>
      <c r="EIE377" s="62"/>
      <c r="EIF377" s="325"/>
      <c r="EIG377" s="325"/>
      <c r="EIH377" s="325"/>
      <c r="EII377" s="325"/>
      <c r="EIJ377" s="62"/>
      <c r="EIK377" s="325"/>
      <c r="EIL377" s="325"/>
      <c r="EIM377" s="325"/>
      <c r="EIN377" s="325"/>
      <c r="EIO377" s="325"/>
      <c r="EIP377" s="325"/>
      <c r="EIQ377" s="325"/>
      <c r="EIR377" s="325"/>
      <c r="EIS377" s="325"/>
      <c r="EIT377" s="325"/>
      <c r="EIU377" s="325"/>
      <c r="EIV377" s="325"/>
      <c r="EIW377" s="325"/>
      <c r="EIX377" s="325"/>
      <c r="EIY377" s="325"/>
      <c r="EIZ377" s="325"/>
      <c r="EJA377" s="325"/>
      <c r="EJB377" s="324"/>
      <c r="EJC377" s="62"/>
      <c r="EJD377" s="62"/>
      <c r="EJE377" s="62"/>
      <c r="EJF377" s="62"/>
      <c r="EJG377" s="62"/>
      <c r="EJH377" s="62"/>
      <c r="EJI377" s="62"/>
      <c r="EJJ377" s="62"/>
      <c r="EJK377" s="62"/>
      <c r="EJL377" s="62"/>
      <c r="EJM377" s="325"/>
      <c r="EJN377" s="325"/>
      <c r="EJO377" s="325"/>
      <c r="EJP377" s="325"/>
      <c r="EJQ377" s="62"/>
      <c r="EJR377" s="325"/>
      <c r="EJS377" s="325"/>
      <c r="EJT377" s="325"/>
      <c r="EJU377" s="325"/>
      <c r="EJV377" s="62"/>
      <c r="EJW377" s="325"/>
      <c r="EJX377" s="325"/>
      <c r="EJY377" s="325"/>
      <c r="EJZ377" s="325"/>
      <c r="EKA377" s="325"/>
      <c r="EKB377" s="325"/>
      <c r="EKC377" s="325"/>
      <c r="EKD377" s="325"/>
      <c r="EKE377" s="325"/>
      <c r="EKF377" s="325"/>
      <c r="EKG377" s="325"/>
      <c r="EKH377" s="325"/>
      <c r="EKI377" s="325"/>
      <c r="EKJ377" s="325"/>
      <c r="EKK377" s="325"/>
      <c r="EKL377" s="325"/>
      <c r="EKM377" s="325"/>
      <c r="EKN377" s="324"/>
      <c r="EKO377" s="62"/>
      <c r="EKP377" s="62"/>
      <c r="EKQ377" s="62"/>
      <c r="EKR377" s="62"/>
      <c r="EKS377" s="62"/>
      <c r="EKT377" s="62"/>
      <c r="EKU377" s="62"/>
      <c r="EKV377" s="62"/>
      <c r="EKW377" s="62"/>
      <c r="EKX377" s="62"/>
      <c r="EKY377" s="325"/>
      <c r="EKZ377" s="325"/>
      <c r="ELA377" s="325"/>
      <c r="ELB377" s="325"/>
      <c r="ELC377" s="62"/>
      <c r="ELD377" s="325"/>
      <c r="ELE377" s="325"/>
      <c r="ELF377" s="325"/>
      <c r="ELG377" s="325"/>
      <c r="ELH377" s="62"/>
      <c r="ELI377" s="325"/>
      <c r="ELJ377" s="325"/>
      <c r="ELK377" s="325"/>
      <c r="ELL377" s="325"/>
      <c r="ELM377" s="325"/>
      <c r="ELN377" s="325"/>
      <c r="ELO377" s="325"/>
      <c r="ELP377" s="325"/>
      <c r="ELQ377" s="325"/>
      <c r="ELR377" s="325"/>
      <c r="ELS377" s="325"/>
      <c r="ELT377" s="325"/>
      <c r="ELU377" s="325"/>
      <c r="ELV377" s="325"/>
      <c r="ELW377" s="325"/>
      <c r="ELX377" s="325"/>
      <c r="ELY377" s="325"/>
      <c r="ELZ377" s="324"/>
      <c r="EMA377" s="62"/>
      <c r="EMB377" s="62"/>
      <c r="EMC377" s="62"/>
      <c r="EMD377" s="62"/>
      <c r="EME377" s="62"/>
      <c r="EMF377" s="62"/>
      <c r="EMG377" s="62"/>
      <c r="EMH377" s="62"/>
      <c r="EMI377" s="62"/>
      <c r="EMJ377" s="62"/>
      <c r="EMK377" s="325"/>
      <c r="EML377" s="325"/>
      <c r="EMM377" s="325"/>
      <c r="EMN377" s="325"/>
      <c r="EMO377" s="62"/>
      <c r="EMP377" s="325"/>
      <c r="EMQ377" s="325"/>
      <c r="EMR377" s="325"/>
      <c r="EMS377" s="325"/>
      <c r="EMT377" s="62"/>
      <c r="EMU377" s="325"/>
      <c r="EMV377" s="325"/>
      <c r="EMW377" s="325"/>
      <c r="EMX377" s="325"/>
      <c r="EMY377" s="325"/>
      <c r="EMZ377" s="325"/>
      <c r="ENA377" s="325"/>
      <c r="ENB377" s="325"/>
      <c r="ENC377" s="325"/>
      <c r="END377" s="325"/>
      <c r="ENE377" s="325"/>
      <c r="ENF377" s="325"/>
      <c r="ENG377" s="325"/>
      <c r="ENH377" s="325"/>
      <c r="ENI377" s="325"/>
      <c r="ENJ377" s="325"/>
      <c r="ENK377" s="325"/>
      <c r="ENL377" s="324"/>
      <c r="ENM377" s="62"/>
      <c r="ENN377" s="62"/>
      <c r="ENO377" s="62"/>
      <c r="ENP377" s="62"/>
      <c r="ENQ377" s="62"/>
      <c r="ENR377" s="62"/>
      <c r="ENS377" s="62"/>
      <c r="ENT377" s="62"/>
      <c r="ENU377" s="62"/>
      <c r="ENV377" s="62"/>
      <c r="ENW377" s="325"/>
      <c r="ENX377" s="325"/>
      <c r="ENY377" s="325"/>
      <c r="ENZ377" s="325"/>
      <c r="EOA377" s="62"/>
      <c r="EOB377" s="325"/>
      <c r="EOC377" s="325"/>
      <c r="EOD377" s="325"/>
      <c r="EOE377" s="325"/>
      <c r="EOF377" s="62"/>
      <c r="EOG377" s="325"/>
      <c r="EOH377" s="325"/>
      <c r="EOI377" s="325"/>
      <c r="EOJ377" s="325"/>
      <c r="EOK377" s="325"/>
      <c r="EOL377" s="325"/>
      <c r="EOM377" s="325"/>
      <c r="EON377" s="325"/>
      <c r="EOO377" s="325"/>
      <c r="EOP377" s="325"/>
      <c r="EOQ377" s="325"/>
      <c r="EOR377" s="325"/>
      <c r="EOS377" s="325"/>
      <c r="EOT377" s="325"/>
      <c r="EOU377" s="325"/>
      <c r="EOV377" s="325"/>
      <c r="EOW377" s="325"/>
      <c r="EOX377" s="324"/>
      <c r="EOY377" s="62"/>
      <c r="EOZ377" s="62"/>
      <c r="EPA377" s="62"/>
      <c r="EPB377" s="62"/>
      <c r="EPC377" s="62"/>
      <c r="EPD377" s="62"/>
      <c r="EPE377" s="62"/>
      <c r="EPF377" s="62"/>
      <c r="EPG377" s="62"/>
      <c r="EPH377" s="62"/>
      <c r="EPI377" s="325"/>
      <c r="EPJ377" s="325"/>
      <c r="EPK377" s="325"/>
      <c r="EPL377" s="325"/>
      <c r="EPM377" s="62"/>
      <c r="EPN377" s="325"/>
      <c r="EPO377" s="325"/>
      <c r="EPP377" s="325"/>
      <c r="EPQ377" s="325"/>
      <c r="EPR377" s="62"/>
      <c r="EPS377" s="325"/>
      <c r="EPT377" s="325"/>
      <c r="EPU377" s="325"/>
      <c r="EPV377" s="325"/>
      <c r="EPW377" s="325"/>
      <c r="EPX377" s="325"/>
      <c r="EPY377" s="325"/>
      <c r="EPZ377" s="325"/>
      <c r="EQA377" s="325"/>
      <c r="EQB377" s="325"/>
      <c r="EQC377" s="325"/>
      <c r="EQD377" s="325"/>
      <c r="EQE377" s="325"/>
      <c r="EQF377" s="325"/>
      <c r="EQG377" s="325"/>
      <c r="EQH377" s="325"/>
      <c r="EQI377" s="325"/>
      <c r="EQJ377" s="324"/>
      <c r="EQK377" s="62"/>
      <c r="EQL377" s="62"/>
      <c r="EQM377" s="62"/>
      <c r="EQN377" s="62"/>
      <c r="EQO377" s="62"/>
      <c r="EQP377" s="62"/>
      <c r="EQQ377" s="62"/>
      <c r="EQR377" s="62"/>
      <c r="EQS377" s="62"/>
      <c r="EQT377" s="62"/>
      <c r="EQU377" s="325"/>
      <c r="EQV377" s="325"/>
      <c r="EQW377" s="325"/>
      <c r="EQX377" s="325"/>
      <c r="EQY377" s="62"/>
      <c r="EQZ377" s="325"/>
      <c r="ERA377" s="325"/>
      <c r="ERB377" s="325"/>
      <c r="ERC377" s="325"/>
      <c r="ERD377" s="62"/>
      <c r="ERE377" s="325"/>
      <c r="ERF377" s="325"/>
      <c r="ERG377" s="325"/>
      <c r="ERH377" s="325"/>
      <c r="ERI377" s="325"/>
      <c r="ERJ377" s="325"/>
      <c r="ERK377" s="325"/>
      <c r="ERL377" s="325"/>
      <c r="ERM377" s="325"/>
      <c r="ERN377" s="325"/>
      <c r="ERO377" s="325"/>
      <c r="ERP377" s="325"/>
      <c r="ERQ377" s="325"/>
      <c r="ERR377" s="325"/>
      <c r="ERS377" s="325"/>
      <c r="ERT377" s="325"/>
      <c r="ERU377" s="325"/>
      <c r="ERV377" s="324"/>
      <c r="ERW377" s="62"/>
      <c r="ERX377" s="62"/>
      <c r="ERY377" s="62"/>
      <c r="ERZ377" s="62"/>
      <c r="ESA377" s="62"/>
      <c r="ESB377" s="62"/>
      <c r="ESC377" s="62"/>
      <c r="ESD377" s="62"/>
      <c r="ESE377" s="62"/>
      <c r="ESF377" s="62"/>
      <c r="ESG377" s="325"/>
      <c r="ESH377" s="325"/>
      <c r="ESI377" s="325"/>
      <c r="ESJ377" s="325"/>
      <c r="ESK377" s="62"/>
      <c r="ESL377" s="325"/>
      <c r="ESM377" s="325"/>
      <c r="ESN377" s="325"/>
      <c r="ESO377" s="325"/>
      <c r="ESP377" s="62"/>
      <c r="ESQ377" s="325"/>
      <c r="ESR377" s="325"/>
      <c r="ESS377" s="325"/>
      <c r="EST377" s="325"/>
      <c r="ESU377" s="325"/>
      <c r="ESV377" s="325"/>
      <c r="ESW377" s="325"/>
      <c r="ESX377" s="325"/>
      <c r="ESY377" s="325"/>
      <c r="ESZ377" s="325"/>
      <c r="ETA377" s="325"/>
      <c r="ETB377" s="325"/>
      <c r="ETC377" s="325"/>
      <c r="ETD377" s="325"/>
      <c r="ETE377" s="325"/>
      <c r="ETF377" s="325"/>
      <c r="ETG377" s="325"/>
      <c r="ETH377" s="324"/>
      <c r="ETI377" s="62"/>
      <c r="ETJ377" s="62"/>
      <c r="ETK377" s="62"/>
      <c r="ETL377" s="62"/>
      <c r="ETM377" s="62"/>
      <c r="ETN377" s="62"/>
      <c r="ETO377" s="62"/>
      <c r="ETP377" s="62"/>
      <c r="ETQ377" s="62"/>
      <c r="ETR377" s="62"/>
      <c r="ETS377" s="325"/>
      <c r="ETT377" s="325"/>
      <c r="ETU377" s="325"/>
      <c r="ETV377" s="325"/>
      <c r="ETW377" s="62"/>
      <c r="ETX377" s="325"/>
      <c r="ETY377" s="325"/>
      <c r="ETZ377" s="325"/>
      <c r="EUA377" s="325"/>
      <c r="EUB377" s="62"/>
      <c r="EUC377" s="325"/>
      <c r="EUD377" s="325"/>
      <c r="EUE377" s="325"/>
      <c r="EUF377" s="325"/>
      <c r="EUG377" s="325"/>
      <c r="EUH377" s="325"/>
      <c r="EUI377" s="325"/>
      <c r="EUJ377" s="325"/>
      <c r="EUK377" s="325"/>
      <c r="EUL377" s="325"/>
      <c r="EUM377" s="325"/>
      <c r="EUN377" s="325"/>
      <c r="EUO377" s="325"/>
      <c r="EUP377" s="325"/>
      <c r="EUQ377" s="325"/>
      <c r="EUR377" s="325"/>
      <c r="EUS377" s="325"/>
      <c r="EUT377" s="324"/>
      <c r="EUU377" s="62"/>
      <c r="EUV377" s="62"/>
      <c r="EUW377" s="62"/>
      <c r="EUX377" s="62"/>
      <c r="EUY377" s="62"/>
      <c r="EUZ377" s="62"/>
      <c r="EVA377" s="62"/>
      <c r="EVB377" s="62"/>
      <c r="EVC377" s="62"/>
      <c r="EVD377" s="62"/>
      <c r="EVE377" s="325"/>
      <c r="EVF377" s="325"/>
      <c r="EVG377" s="325"/>
      <c r="EVH377" s="325"/>
      <c r="EVI377" s="62"/>
      <c r="EVJ377" s="325"/>
      <c r="EVK377" s="325"/>
      <c r="EVL377" s="325"/>
      <c r="EVM377" s="325"/>
      <c r="EVN377" s="62"/>
      <c r="EVO377" s="325"/>
      <c r="EVP377" s="325"/>
      <c r="EVQ377" s="325"/>
      <c r="EVR377" s="325"/>
      <c r="EVS377" s="325"/>
      <c r="EVT377" s="325"/>
      <c r="EVU377" s="325"/>
      <c r="EVV377" s="325"/>
      <c r="EVW377" s="325"/>
      <c r="EVX377" s="325"/>
      <c r="EVY377" s="325"/>
      <c r="EVZ377" s="325"/>
      <c r="EWA377" s="325"/>
      <c r="EWB377" s="325"/>
      <c r="EWC377" s="325"/>
      <c r="EWD377" s="325"/>
      <c r="EWE377" s="325"/>
      <c r="EWF377" s="324"/>
      <c r="EWG377" s="62"/>
      <c r="EWH377" s="62"/>
      <c r="EWI377" s="62"/>
      <c r="EWJ377" s="62"/>
      <c r="EWK377" s="62"/>
      <c r="EWL377" s="62"/>
      <c r="EWM377" s="62"/>
      <c r="EWN377" s="62"/>
      <c r="EWO377" s="62"/>
      <c r="EWP377" s="62"/>
      <c r="EWQ377" s="325"/>
      <c r="EWR377" s="325"/>
      <c r="EWS377" s="325"/>
      <c r="EWT377" s="325"/>
      <c r="EWU377" s="62"/>
      <c r="EWV377" s="325"/>
      <c r="EWW377" s="325"/>
      <c r="EWX377" s="325"/>
      <c r="EWY377" s="325"/>
      <c r="EWZ377" s="62"/>
      <c r="EXA377" s="325"/>
      <c r="EXB377" s="325"/>
      <c r="EXC377" s="325"/>
      <c r="EXD377" s="325"/>
      <c r="EXE377" s="325"/>
      <c r="EXF377" s="325"/>
      <c r="EXG377" s="325"/>
      <c r="EXH377" s="325"/>
      <c r="EXI377" s="325"/>
      <c r="EXJ377" s="325"/>
      <c r="EXK377" s="325"/>
      <c r="EXL377" s="325"/>
      <c r="EXM377" s="325"/>
      <c r="EXN377" s="325"/>
      <c r="EXO377" s="325"/>
      <c r="EXP377" s="325"/>
      <c r="EXQ377" s="325"/>
      <c r="EXR377" s="324"/>
      <c r="EXS377" s="62"/>
      <c r="EXT377" s="62"/>
      <c r="EXU377" s="62"/>
      <c r="EXV377" s="62"/>
      <c r="EXW377" s="62"/>
      <c r="EXX377" s="62"/>
      <c r="EXY377" s="62"/>
      <c r="EXZ377" s="62"/>
      <c r="EYA377" s="62"/>
      <c r="EYB377" s="62"/>
      <c r="EYC377" s="325"/>
      <c r="EYD377" s="325"/>
      <c r="EYE377" s="325"/>
      <c r="EYF377" s="325"/>
      <c r="EYG377" s="62"/>
      <c r="EYH377" s="325"/>
      <c r="EYI377" s="325"/>
      <c r="EYJ377" s="325"/>
      <c r="EYK377" s="325"/>
      <c r="EYL377" s="62"/>
      <c r="EYM377" s="325"/>
      <c r="EYN377" s="325"/>
      <c r="EYO377" s="325"/>
      <c r="EYP377" s="325"/>
      <c r="EYQ377" s="325"/>
      <c r="EYR377" s="325"/>
      <c r="EYS377" s="325"/>
      <c r="EYT377" s="325"/>
      <c r="EYU377" s="325"/>
      <c r="EYV377" s="325"/>
      <c r="EYW377" s="325"/>
      <c r="EYX377" s="325"/>
      <c r="EYY377" s="325"/>
      <c r="EYZ377" s="325"/>
      <c r="EZA377" s="325"/>
      <c r="EZB377" s="325"/>
      <c r="EZC377" s="325"/>
      <c r="EZD377" s="324"/>
      <c r="EZE377" s="62"/>
      <c r="EZF377" s="62"/>
      <c r="EZG377" s="62"/>
      <c r="EZH377" s="62"/>
      <c r="EZI377" s="62"/>
      <c r="EZJ377" s="62"/>
      <c r="EZK377" s="62"/>
      <c r="EZL377" s="62"/>
      <c r="EZM377" s="62"/>
      <c r="EZN377" s="62"/>
      <c r="EZO377" s="325"/>
      <c r="EZP377" s="325"/>
      <c r="EZQ377" s="325"/>
      <c r="EZR377" s="325"/>
      <c r="EZS377" s="62"/>
      <c r="EZT377" s="325"/>
      <c r="EZU377" s="325"/>
      <c r="EZV377" s="325"/>
      <c r="EZW377" s="325"/>
      <c r="EZX377" s="62"/>
      <c r="EZY377" s="325"/>
      <c r="EZZ377" s="325"/>
      <c r="FAA377" s="325"/>
      <c r="FAB377" s="325"/>
      <c r="FAC377" s="325"/>
      <c r="FAD377" s="325"/>
      <c r="FAE377" s="325"/>
      <c r="FAF377" s="325"/>
      <c r="FAG377" s="325"/>
      <c r="FAH377" s="325"/>
      <c r="FAI377" s="325"/>
      <c r="FAJ377" s="325"/>
      <c r="FAK377" s="325"/>
      <c r="FAL377" s="325"/>
      <c r="FAM377" s="325"/>
      <c r="FAN377" s="325"/>
      <c r="FAO377" s="325"/>
      <c r="FAP377" s="324"/>
      <c r="FAQ377" s="62"/>
      <c r="FAR377" s="62"/>
      <c r="FAS377" s="62"/>
      <c r="FAT377" s="62"/>
      <c r="FAU377" s="62"/>
      <c r="FAV377" s="62"/>
      <c r="FAW377" s="62"/>
      <c r="FAX377" s="62"/>
      <c r="FAY377" s="62"/>
      <c r="FAZ377" s="62"/>
      <c r="FBA377" s="325"/>
      <c r="FBB377" s="325"/>
      <c r="FBC377" s="325"/>
      <c r="FBD377" s="325"/>
      <c r="FBE377" s="62"/>
      <c r="FBF377" s="325"/>
      <c r="FBG377" s="325"/>
      <c r="FBH377" s="325"/>
      <c r="FBI377" s="325"/>
      <c r="FBJ377" s="62"/>
      <c r="FBK377" s="325"/>
      <c r="FBL377" s="325"/>
      <c r="FBM377" s="325"/>
      <c r="FBN377" s="325"/>
      <c r="FBO377" s="325"/>
      <c r="FBP377" s="325"/>
      <c r="FBQ377" s="325"/>
      <c r="FBR377" s="325"/>
      <c r="FBS377" s="325"/>
      <c r="FBT377" s="325"/>
      <c r="FBU377" s="325"/>
      <c r="FBV377" s="325"/>
      <c r="FBW377" s="325"/>
      <c r="FBX377" s="325"/>
      <c r="FBY377" s="325"/>
      <c r="FBZ377" s="325"/>
      <c r="FCA377" s="325"/>
      <c r="FCB377" s="324"/>
      <c r="FCC377" s="62"/>
      <c r="FCD377" s="62"/>
      <c r="FCE377" s="62"/>
      <c r="FCF377" s="62"/>
      <c r="FCG377" s="62"/>
      <c r="FCH377" s="62"/>
      <c r="FCI377" s="62"/>
      <c r="FCJ377" s="62"/>
      <c r="FCK377" s="62"/>
      <c r="FCL377" s="62"/>
      <c r="FCM377" s="325"/>
      <c r="FCN377" s="325"/>
      <c r="FCO377" s="325"/>
      <c r="FCP377" s="325"/>
      <c r="FCQ377" s="62"/>
      <c r="FCR377" s="325"/>
      <c r="FCS377" s="325"/>
      <c r="FCT377" s="325"/>
      <c r="FCU377" s="325"/>
      <c r="FCV377" s="62"/>
      <c r="FCW377" s="325"/>
      <c r="FCX377" s="325"/>
      <c r="FCY377" s="325"/>
      <c r="FCZ377" s="325"/>
      <c r="FDA377" s="325"/>
      <c r="FDB377" s="325"/>
      <c r="FDC377" s="325"/>
      <c r="FDD377" s="325"/>
      <c r="FDE377" s="325"/>
      <c r="FDF377" s="325"/>
      <c r="FDG377" s="325"/>
      <c r="FDH377" s="325"/>
      <c r="FDI377" s="325"/>
      <c r="FDJ377" s="325"/>
      <c r="FDK377" s="325"/>
      <c r="FDL377" s="325"/>
      <c r="FDM377" s="325"/>
      <c r="FDN377" s="324"/>
      <c r="FDO377" s="62"/>
      <c r="FDP377" s="62"/>
      <c r="FDQ377" s="62"/>
      <c r="FDR377" s="62"/>
      <c r="FDS377" s="62"/>
      <c r="FDT377" s="62"/>
      <c r="FDU377" s="62"/>
      <c r="FDV377" s="62"/>
      <c r="FDW377" s="62"/>
      <c r="FDX377" s="62"/>
      <c r="FDY377" s="325"/>
      <c r="FDZ377" s="325"/>
      <c r="FEA377" s="325"/>
      <c r="FEB377" s="325"/>
      <c r="FEC377" s="62"/>
      <c r="FED377" s="325"/>
      <c r="FEE377" s="325"/>
      <c r="FEF377" s="325"/>
      <c r="FEG377" s="325"/>
      <c r="FEH377" s="62"/>
      <c r="FEI377" s="325"/>
      <c r="FEJ377" s="325"/>
      <c r="FEK377" s="325"/>
      <c r="FEL377" s="325"/>
      <c r="FEM377" s="325"/>
      <c r="FEN377" s="325"/>
      <c r="FEO377" s="325"/>
      <c r="FEP377" s="325"/>
      <c r="FEQ377" s="325"/>
      <c r="FER377" s="325"/>
      <c r="FES377" s="325"/>
      <c r="FET377" s="325"/>
      <c r="FEU377" s="325"/>
      <c r="FEV377" s="325"/>
      <c r="FEW377" s="325"/>
      <c r="FEX377" s="325"/>
      <c r="FEY377" s="325"/>
      <c r="FEZ377" s="324"/>
      <c r="FFA377" s="62"/>
      <c r="FFB377" s="62"/>
      <c r="FFC377" s="62"/>
      <c r="FFD377" s="62"/>
      <c r="FFE377" s="62"/>
      <c r="FFF377" s="62"/>
      <c r="FFG377" s="62"/>
      <c r="FFH377" s="62"/>
      <c r="FFI377" s="62"/>
      <c r="FFJ377" s="62"/>
      <c r="FFK377" s="325"/>
      <c r="FFL377" s="325"/>
      <c r="FFM377" s="325"/>
      <c r="FFN377" s="325"/>
      <c r="FFO377" s="62"/>
      <c r="FFP377" s="325"/>
      <c r="FFQ377" s="325"/>
      <c r="FFR377" s="325"/>
      <c r="FFS377" s="325"/>
      <c r="FFT377" s="62"/>
      <c r="FFU377" s="325"/>
      <c r="FFV377" s="325"/>
      <c r="FFW377" s="325"/>
      <c r="FFX377" s="325"/>
      <c r="FFY377" s="325"/>
      <c r="FFZ377" s="325"/>
      <c r="FGA377" s="325"/>
      <c r="FGB377" s="325"/>
      <c r="FGC377" s="325"/>
      <c r="FGD377" s="325"/>
      <c r="FGE377" s="325"/>
      <c r="FGF377" s="325"/>
      <c r="FGG377" s="325"/>
      <c r="FGH377" s="325"/>
      <c r="FGI377" s="325"/>
      <c r="FGJ377" s="325"/>
      <c r="FGK377" s="325"/>
      <c r="FGL377" s="324"/>
      <c r="FGM377" s="62"/>
      <c r="FGN377" s="62"/>
      <c r="FGO377" s="62"/>
      <c r="FGP377" s="62"/>
      <c r="FGQ377" s="62"/>
      <c r="FGR377" s="62"/>
      <c r="FGS377" s="62"/>
      <c r="FGT377" s="62"/>
      <c r="FGU377" s="62"/>
      <c r="FGV377" s="62"/>
      <c r="FGW377" s="325"/>
      <c r="FGX377" s="325"/>
      <c r="FGY377" s="325"/>
      <c r="FGZ377" s="325"/>
      <c r="FHA377" s="62"/>
      <c r="FHB377" s="325"/>
      <c r="FHC377" s="325"/>
      <c r="FHD377" s="325"/>
      <c r="FHE377" s="325"/>
      <c r="FHF377" s="62"/>
      <c r="FHG377" s="325"/>
      <c r="FHH377" s="325"/>
      <c r="FHI377" s="325"/>
      <c r="FHJ377" s="325"/>
      <c r="FHK377" s="325"/>
      <c r="FHL377" s="325"/>
      <c r="FHM377" s="325"/>
      <c r="FHN377" s="325"/>
      <c r="FHO377" s="325"/>
      <c r="FHP377" s="325"/>
      <c r="FHQ377" s="325"/>
      <c r="FHR377" s="325"/>
      <c r="FHS377" s="325"/>
      <c r="FHT377" s="325"/>
      <c r="FHU377" s="325"/>
      <c r="FHV377" s="325"/>
      <c r="FHW377" s="325"/>
      <c r="FHX377" s="324"/>
      <c r="FHY377" s="62"/>
      <c r="FHZ377" s="62"/>
      <c r="FIA377" s="62"/>
      <c r="FIB377" s="62"/>
      <c r="FIC377" s="62"/>
      <c r="FID377" s="62"/>
      <c r="FIE377" s="62"/>
      <c r="FIF377" s="62"/>
      <c r="FIG377" s="62"/>
      <c r="FIH377" s="62"/>
      <c r="FII377" s="325"/>
      <c r="FIJ377" s="325"/>
      <c r="FIK377" s="325"/>
      <c r="FIL377" s="325"/>
      <c r="FIM377" s="62"/>
      <c r="FIN377" s="325"/>
      <c r="FIO377" s="325"/>
      <c r="FIP377" s="325"/>
      <c r="FIQ377" s="325"/>
      <c r="FIR377" s="62"/>
      <c r="FIS377" s="325"/>
      <c r="FIT377" s="325"/>
      <c r="FIU377" s="325"/>
      <c r="FIV377" s="325"/>
      <c r="FIW377" s="325"/>
      <c r="FIX377" s="325"/>
      <c r="FIY377" s="325"/>
      <c r="FIZ377" s="325"/>
      <c r="FJA377" s="325"/>
      <c r="FJB377" s="325"/>
      <c r="FJC377" s="325"/>
      <c r="FJD377" s="325"/>
      <c r="FJE377" s="325"/>
      <c r="FJF377" s="325"/>
      <c r="FJG377" s="325"/>
      <c r="FJH377" s="325"/>
      <c r="FJI377" s="325"/>
      <c r="FJJ377" s="324"/>
      <c r="FJK377" s="62"/>
      <c r="FJL377" s="62"/>
      <c r="FJM377" s="62"/>
      <c r="FJN377" s="62"/>
      <c r="FJO377" s="62"/>
      <c r="FJP377" s="62"/>
      <c r="FJQ377" s="62"/>
      <c r="FJR377" s="62"/>
      <c r="FJS377" s="62"/>
      <c r="FJT377" s="62"/>
      <c r="FJU377" s="325"/>
      <c r="FJV377" s="325"/>
      <c r="FJW377" s="325"/>
      <c r="FJX377" s="325"/>
      <c r="FJY377" s="62"/>
      <c r="FJZ377" s="325"/>
      <c r="FKA377" s="325"/>
      <c r="FKB377" s="325"/>
      <c r="FKC377" s="325"/>
      <c r="FKD377" s="62"/>
      <c r="FKE377" s="325"/>
      <c r="FKF377" s="325"/>
      <c r="FKG377" s="325"/>
      <c r="FKH377" s="325"/>
      <c r="FKI377" s="325"/>
      <c r="FKJ377" s="325"/>
      <c r="FKK377" s="325"/>
      <c r="FKL377" s="325"/>
      <c r="FKM377" s="325"/>
      <c r="FKN377" s="325"/>
      <c r="FKO377" s="325"/>
      <c r="FKP377" s="325"/>
      <c r="FKQ377" s="325"/>
      <c r="FKR377" s="325"/>
      <c r="FKS377" s="325"/>
      <c r="FKT377" s="325"/>
      <c r="FKU377" s="325"/>
      <c r="FKV377" s="324"/>
      <c r="FKW377" s="62"/>
      <c r="FKX377" s="62"/>
      <c r="FKY377" s="62"/>
      <c r="FKZ377" s="62"/>
      <c r="FLA377" s="62"/>
      <c r="FLB377" s="62"/>
      <c r="FLC377" s="62"/>
      <c r="FLD377" s="62"/>
      <c r="FLE377" s="62"/>
      <c r="FLF377" s="62"/>
      <c r="FLG377" s="325"/>
      <c r="FLH377" s="325"/>
      <c r="FLI377" s="325"/>
      <c r="FLJ377" s="325"/>
      <c r="FLK377" s="62"/>
      <c r="FLL377" s="325"/>
      <c r="FLM377" s="325"/>
      <c r="FLN377" s="325"/>
      <c r="FLO377" s="325"/>
      <c r="FLP377" s="62"/>
      <c r="FLQ377" s="325"/>
      <c r="FLR377" s="325"/>
      <c r="FLS377" s="325"/>
      <c r="FLT377" s="325"/>
      <c r="FLU377" s="325"/>
      <c r="FLV377" s="325"/>
      <c r="FLW377" s="325"/>
      <c r="FLX377" s="325"/>
      <c r="FLY377" s="325"/>
      <c r="FLZ377" s="325"/>
      <c r="FMA377" s="325"/>
      <c r="FMB377" s="325"/>
      <c r="FMC377" s="325"/>
      <c r="FMD377" s="325"/>
      <c r="FME377" s="325"/>
      <c r="FMF377" s="325"/>
      <c r="FMG377" s="325"/>
      <c r="FMH377" s="324"/>
      <c r="FMI377" s="62"/>
      <c r="FMJ377" s="62"/>
      <c r="FMK377" s="62"/>
      <c r="FML377" s="62"/>
      <c r="FMM377" s="62"/>
      <c r="FMN377" s="62"/>
      <c r="FMO377" s="62"/>
      <c r="FMP377" s="62"/>
      <c r="FMQ377" s="62"/>
      <c r="FMR377" s="62"/>
      <c r="FMS377" s="325"/>
      <c r="FMT377" s="325"/>
      <c r="FMU377" s="325"/>
      <c r="FMV377" s="325"/>
      <c r="FMW377" s="62"/>
      <c r="FMX377" s="325"/>
      <c r="FMY377" s="325"/>
      <c r="FMZ377" s="325"/>
      <c r="FNA377" s="325"/>
      <c r="FNB377" s="62"/>
      <c r="FNC377" s="325"/>
      <c r="FND377" s="325"/>
      <c r="FNE377" s="325"/>
      <c r="FNF377" s="325"/>
      <c r="FNG377" s="325"/>
      <c r="FNH377" s="325"/>
      <c r="FNI377" s="325"/>
      <c r="FNJ377" s="325"/>
      <c r="FNK377" s="325"/>
      <c r="FNL377" s="325"/>
      <c r="FNM377" s="325"/>
      <c r="FNN377" s="325"/>
      <c r="FNO377" s="325"/>
      <c r="FNP377" s="325"/>
      <c r="FNQ377" s="325"/>
      <c r="FNR377" s="325"/>
      <c r="FNS377" s="325"/>
      <c r="FNT377" s="324"/>
      <c r="FNU377" s="62"/>
      <c r="FNV377" s="62"/>
      <c r="FNW377" s="62"/>
      <c r="FNX377" s="62"/>
      <c r="FNY377" s="62"/>
      <c r="FNZ377" s="62"/>
      <c r="FOA377" s="62"/>
      <c r="FOB377" s="62"/>
      <c r="FOC377" s="62"/>
      <c r="FOD377" s="62"/>
      <c r="FOE377" s="325"/>
      <c r="FOF377" s="325"/>
      <c r="FOG377" s="325"/>
      <c r="FOH377" s="325"/>
      <c r="FOI377" s="62"/>
      <c r="FOJ377" s="325"/>
      <c r="FOK377" s="325"/>
      <c r="FOL377" s="325"/>
      <c r="FOM377" s="325"/>
      <c r="FON377" s="62"/>
      <c r="FOO377" s="325"/>
      <c r="FOP377" s="325"/>
      <c r="FOQ377" s="325"/>
      <c r="FOR377" s="325"/>
      <c r="FOS377" s="325"/>
      <c r="FOT377" s="325"/>
      <c r="FOU377" s="325"/>
      <c r="FOV377" s="325"/>
      <c r="FOW377" s="325"/>
      <c r="FOX377" s="325"/>
      <c r="FOY377" s="325"/>
      <c r="FOZ377" s="325"/>
      <c r="FPA377" s="325"/>
      <c r="FPB377" s="325"/>
      <c r="FPC377" s="325"/>
      <c r="FPD377" s="325"/>
      <c r="FPE377" s="325"/>
      <c r="FPF377" s="324"/>
      <c r="FPG377" s="62"/>
      <c r="FPH377" s="62"/>
      <c r="FPI377" s="62"/>
      <c r="FPJ377" s="62"/>
      <c r="FPK377" s="62"/>
      <c r="FPL377" s="62"/>
      <c r="FPM377" s="62"/>
      <c r="FPN377" s="62"/>
      <c r="FPO377" s="62"/>
      <c r="FPP377" s="62"/>
      <c r="FPQ377" s="325"/>
      <c r="FPR377" s="325"/>
      <c r="FPS377" s="325"/>
      <c r="FPT377" s="325"/>
      <c r="FPU377" s="62"/>
      <c r="FPV377" s="325"/>
      <c r="FPW377" s="325"/>
      <c r="FPX377" s="325"/>
      <c r="FPY377" s="325"/>
      <c r="FPZ377" s="62"/>
      <c r="FQA377" s="325"/>
      <c r="FQB377" s="325"/>
      <c r="FQC377" s="325"/>
      <c r="FQD377" s="325"/>
      <c r="FQE377" s="325"/>
      <c r="FQF377" s="325"/>
      <c r="FQG377" s="325"/>
      <c r="FQH377" s="325"/>
      <c r="FQI377" s="325"/>
      <c r="FQJ377" s="325"/>
      <c r="FQK377" s="325"/>
      <c r="FQL377" s="325"/>
      <c r="FQM377" s="325"/>
      <c r="FQN377" s="325"/>
      <c r="FQO377" s="325"/>
      <c r="FQP377" s="325"/>
      <c r="FQQ377" s="325"/>
      <c r="FQR377" s="324"/>
      <c r="FQS377" s="62"/>
      <c r="FQT377" s="62"/>
      <c r="FQU377" s="62"/>
      <c r="FQV377" s="62"/>
      <c r="FQW377" s="62"/>
      <c r="FQX377" s="62"/>
      <c r="FQY377" s="62"/>
      <c r="FQZ377" s="62"/>
      <c r="FRA377" s="62"/>
      <c r="FRB377" s="62"/>
      <c r="FRC377" s="325"/>
      <c r="FRD377" s="325"/>
      <c r="FRE377" s="325"/>
      <c r="FRF377" s="325"/>
      <c r="FRG377" s="62"/>
      <c r="FRH377" s="325"/>
      <c r="FRI377" s="325"/>
      <c r="FRJ377" s="325"/>
      <c r="FRK377" s="325"/>
      <c r="FRL377" s="62"/>
      <c r="FRM377" s="325"/>
      <c r="FRN377" s="325"/>
      <c r="FRO377" s="325"/>
      <c r="FRP377" s="325"/>
      <c r="FRQ377" s="325"/>
      <c r="FRR377" s="325"/>
      <c r="FRS377" s="325"/>
      <c r="FRT377" s="325"/>
      <c r="FRU377" s="325"/>
      <c r="FRV377" s="325"/>
      <c r="FRW377" s="325"/>
      <c r="FRX377" s="325"/>
      <c r="FRY377" s="325"/>
      <c r="FRZ377" s="325"/>
      <c r="FSA377" s="325"/>
      <c r="FSB377" s="325"/>
      <c r="FSC377" s="325"/>
      <c r="FSD377" s="324"/>
      <c r="FSE377" s="62"/>
      <c r="FSF377" s="62"/>
      <c r="FSG377" s="62"/>
      <c r="FSH377" s="62"/>
      <c r="FSI377" s="62"/>
      <c r="FSJ377" s="62"/>
      <c r="FSK377" s="62"/>
      <c r="FSL377" s="62"/>
      <c r="FSM377" s="62"/>
      <c r="FSN377" s="62"/>
      <c r="FSO377" s="325"/>
      <c r="FSP377" s="325"/>
      <c r="FSQ377" s="325"/>
      <c r="FSR377" s="325"/>
      <c r="FSS377" s="62"/>
      <c r="FST377" s="325"/>
      <c r="FSU377" s="325"/>
      <c r="FSV377" s="325"/>
      <c r="FSW377" s="325"/>
      <c r="FSX377" s="62"/>
      <c r="FSY377" s="325"/>
      <c r="FSZ377" s="325"/>
      <c r="FTA377" s="325"/>
      <c r="FTB377" s="325"/>
      <c r="FTC377" s="325"/>
      <c r="FTD377" s="325"/>
      <c r="FTE377" s="325"/>
      <c r="FTF377" s="325"/>
      <c r="FTG377" s="325"/>
      <c r="FTH377" s="325"/>
      <c r="FTI377" s="325"/>
      <c r="FTJ377" s="325"/>
      <c r="FTK377" s="325"/>
      <c r="FTL377" s="325"/>
      <c r="FTM377" s="325"/>
      <c r="FTN377" s="325"/>
      <c r="FTO377" s="325"/>
      <c r="FTP377" s="324"/>
      <c r="FTQ377" s="62"/>
      <c r="FTR377" s="62"/>
      <c r="FTS377" s="62"/>
      <c r="FTT377" s="62"/>
      <c r="FTU377" s="62"/>
      <c r="FTV377" s="62"/>
      <c r="FTW377" s="62"/>
      <c r="FTX377" s="62"/>
      <c r="FTY377" s="62"/>
      <c r="FTZ377" s="62"/>
      <c r="FUA377" s="325"/>
      <c r="FUB377" s="325"/>
      <c r="FUC377" s="325"/>
      <c r="FUD377" s="325"/>
      <c r="FUE377" s="62"/>
      <c r="FUF377" s="325"/>
      <c r="FUG377" s="325"/>
      <c r="FUH377" s="325"/>
      <c r="FUI377" s="325"/>
      <c r="FUJ377" s="62"/>
      <c r="FUK377" s="325"/>
      <c r="FUL377" s="325"/>
      <c r="FUM377" s="325"/>
      <c r="FUN377" s="325"/>
      <c r="FUO377" s="325"/>
      <c r="FUP377" s="325"/>
      <c r="FUQ377" s="325"/>
      <c r="FUR377" s="325"/>
      <c r="FUS377" s="325"/>
      <c r="FUT377" s="325"/>
      <c r="FUU377" s="325"/>
      <c r="FUV377" s="325"/>
      <c r="FUW377" s="325"/>
      <c r="FUX377" s="325"/>
      <c r="FUY377" s="325"/>
      <c r="FUZ377" s="325"/>
      <c r="FVA377" s="325"/>
      <c r="FVB377" s="324"/>
      <c r="FVC377" s="62"/>
      <c r="FVD377" s="62"/>
      <c r="FVE377" s="62"/>
      <c r="FVF377" s="62"/>
      <c r="FVG377" s="62"/>
      <c r="FVH377" s="62"/>
      <c r="FVI377" s="62"/>
      <c r="FVJ377" s="62"/>
      <c r="FVK377" s="62"/>
      <c r="FVL377" s="62"/>
      <c r="FVM377" s="325"/>
      <c r="FVN377" s="325"/>
      <c r="FVO377" s="325"/>
      <c r="FVP377" s="325"/>
      <c r="FVQ377" s="62"/>
      <c r="FVR377" s="325"/>
      <c r="FVS377" s="325"/>
      <c r="FVT377" s="325"/>
      <c r="FVU377" s="325"/>
      <c r="FVV377" s="62"/>
      <c r="FVW377" s="325"/>
      <c r="FVX377" s="325"/>
      <c r="FVY377" s="325"/>
      <c r="FVZ377" s="325"/>
      <c r="FWA377" s="325"/>
      <c r="FWB377" s="325"/>
      <c r="FWC377" s="325"/>
      <c r="FWD377" s="325"/>
      <c r="FWE377" s="325"/>
      <c r="FWF377" s="325"/>
      <c r="FWG377" s="325"/>
      <c r="FWH377" s="325"/>
      <c r="FWI377" s="325"/>
      <c r="FWJ377" s="325"/>
      <c r="FWK377" s="325"/>
      <c r="FWL377" s="325"/>
      <c r="FWM377" s="325"/>
      <c r="FWN377" s="324"/>
      <c r="FWO377" s="62"/>
      <c r="FWP377" s="62"/>
      <c r="FWQ377" s="62"/>
      <c r="FWR377" s="62"/>
      <c r="FWS377" s="62"/>
      <c r="FWT377" s="62"/>
      <c r="FWU377" s="62"/>
      <c r="FWV377" s="62"/>
      <c r="FWW377" s="62"/>
      <c r="FWX377" s="62"/>
      <c r="FWY377" s="325"/>
      <c r="FWZ377" s="325"/>
      <c r="FXA377" s="325"/>
      <c r="FXB377" s="325"/>
      <c r="FXC377" s="62"/>
      <c r="FXD377" s="325"/>
      <c r="FXE377" s="325"/>
      <c r="FXF377" s="325"/>
      <c r="FXG377" s="325"/>
      <c r="FXH377" s="62"/>
      <c r="FXI377" s="325"/>
      <c r="FXJ377" s="325"/>
      <c r="FXK377" s="325"/>
      <c r="FXL377" s="325"/>
      <c r="FXM377" s="325"/>
      <c r="FXN377" s="325"/>
      <c r="FXO377" s="325"/>
      <c r="FXP377" s="325"/>
      <c r="FXQ377" s="325"/>
      <c r="FXR377" s="325"/>
      <c r="FXS377" s="325"/>
      <c r="FXT377" s="325"/>
      <c r="FXU377" s="325"/>
      <c r="FXV377" s="325"/>
      <c r="FXW377" s="325"/>
      <c r="FXX377" s="325"/>
      <c r="FXY377" s="325"/>
      <c r="FXZ377" s="324"/>
      <c r="FYA377" s="62"/>
      <c r="FYB377" s="62"/>
      <c r="FYC377" s="62"/>
      <c r="FYD377" s="62"/>
      <c r="FYE377" s="62"/>
      <c r="FYF377" s="62"/>
      <c r="FYG377" s="62"/>
      <c r="FYH377" s="62"/>
      <c r="FYI377" s="62"/>
      <c r="FYJ377" s="62"/>
      <c r="FYK377" s="325"/>
      <c r="FYL377" s="325"/>
      <c r="FYM377" s="325"/>
      <c r="FYN377" s="325"/>
      <c r="FYO377" s="62"/>
      <c r="FYP377" s="325"/>
      <c r="FYQ377" s="325"/>
      <c r="FYR377" s="325"/>
      <c r="FYS377" s="325"/>
      <c r="FYT377" s="62"/>
      <c r="FYU377" s="325"/>
      <c r="FYV377" s="325"/>
      <c r="FYW377" s="325"/>
      <c r="FYX377" s="325"/>
      <c r="FYY377" s="325"/>
      <c r="FYZ377" s="325"/>
      <c r="FZA377" s="325"/>
      <c r="FZB377" s="325"/>
      <c r="FZC377" s="325"/>
      <c r="FZD377" s="325"/>
      <c r="FZE377" s="325"/>
      <c r="FZF377" s="325"/>
      <c r="FZG377" s="325"/>
      <c r="FZH377" s="325"/>
      <c r="FZI377" s="325"/>
      <c r="FZJ377" s="325"/>
      <c r="FZK377" s="325"/>
      <c r="FZL377" s="324"/>
      <c r="FZM377" s="62"/>
      <c r="FZN377" s="62"/>
      <c r="FZO377" s="62"/>
      <c r="FZP377" s="62"/>
      <c r="FZQ377" s="62"/>
      <c r="FZR377" s="62"/>
      <c r="FZS377" s="62"/>
      <c r="FZT377" s="62"/>
      <c r="FZU377" s="62"/>
      <c r="FZV377" s="62"/>
      <c r="FZW377" s="325"/>
      <c r="FZX377" s="325"/>
      <c r="FZY377" s="325"/>
      <c r="FZZ377" s="325"/>
      <c r="GAA377" s="62"/>
      <c r="GAB377" s="325"/>
      <c r="GAC377" s="325"/>
      <c r="GAD377" s="325"/>
      <c r="GAE377" s="325"/>
      <c r="GAF377" s="62"/>
      <c r="GAG377" s="325"/>
      <c r="GAH377" s="325"/>
      <c r="GAI377" s="325"/>
      <c r="GAJ377" s="325"/>
      <c r="GAK377" s="325"/>
      <c r="GAL377" s="325"/>
      <c r="GAM377" s="325"/>
      <c r="GAN377" s="325"/>
      <c r="GAO377" s="325"/>
      <c r="GAP377" s="325"/>
      <c r="GAQ377" s="325"/>
      <c r="GAR377" s="325"/>
      <c r="GAS377" s="325"/>
      <c r="GAT377" s="325"/>
      <c r="GAU377" s="325"/>
      <c r="GAV377" s="325"/>
      <c r="GAW377" s="325"/>
      <c r="GAX377" s="324"/>
      <c r="GAY377" s="62"/>
      <c r="GAZ377" s="62"/>
      <c r="GBA377" s="62"/>
      <c r="GBB377" s="62"/>
      <c r="GBC377" s="62"/>
      <c r="GBD377" s="62"/>
      <c r="GBE377" s="62"/>
      <c r="GBF377" s="62"/>
      <c r="GBG377" s="62"/>
      <c r="GBH377" s="62"/>
      <c r="GBI377" s="325"/>
      <c r="GBJ377" s="325"/>
      <c r="GBK377" s="325"/>
      <c r="GBL377" s="325"/>
      <c r="GBM377" s="62"/>
      <c r="GBN377" s="325"/>
      <c r="GBO377" s="325"/>
      <c r="GBP377" s="325"/>
      <c r="GBQ377" s="325"/>
      <c r="GBR377" s="62"/>
      <c r="GBS377" s="325"/>
      <c r="GBT377" s="325"/>
      <c r="GBU377" s="325"/>
      <c r="GBV377" s="325"/>
      <c r="GBW377" s="325"/>
      <c r="GBX377" s="325"/>
      <c r="GBY377" s="325"/>
      <c r="GBZ377" s="325"/>
      <c r="GCA377" s="325"/>
      <c r="GCB377" s="325"/>
      <c r="GCC377" s="325"/>
      <c r="GCD377" s="325"/>
      <c r="GCE377" s="325"/>
      <c r="GCF377" s="325"/>
      <c r="GCG377" s="325"/>
      <c r="GCH377" s="325"/>
      <c r="GCI377" s="325"/>
      <c r="GCJ377" s="324"/>
      <c r="GCK377" s="62"/>
      <c r="GCL377" s="62"/>
      <c r="GCM377" s="62"/>
      <c r="GCN377" s="62"/>
      <c r="GCO377" s="62"/>
      <c r="GCP377" s="62"/>
      <c r="GCQ377" s="62"/>
      <c r="GCR377" s="62"/>
      <c r="GCS377" s="62"/>
      <c r="GCT377" s="62"/>
      <c r="GCU377" s="325"/>
      <c r="GCV377" s="325"/>
      <c r="GCW377" s="325"/>
      <c r="GCX377" s="325"/>
      <c r="GCY377" s="62"/>
      <c r="GCZ377" s="325"/>
      <c r="GDA377" s="325"/>
      <c r="GDB377" s="325"/>
      <c r="GDC377" s="325"/>
      <c r="GDD377" s="62"/>
      <c r="GDE377" s="325"/>
      <c r="GDF377" s="325"/>
      <c r="GDG377" s="325"/>
      <c r="GDH377" s="325"/>
      <c r="GDI377" s="325"/>
      <c r="GDJ377" s="325"/>
      <c r="GDK377" s="325"/>
      <c r="GDL377" s="325"/>
      <c r="GDM377" s="325"/>
      <c r="GDN377" s="325"/>
      <c r="GDO377" s="325"/>
      <c r="GDP377" s="325"/>
      <c r="GDQ377" s="325"/>
      <c r="GDR377" s="325"/>
      <c r="GDS377" s="325"/>
      <c r="GDT377" s="325"/>
      <c r="GDU377" s="325"/>
      <c r="GDV377" s="324"/>
      <c r="GDW377" s="62"/>
      <c r="GDX377" s="62"/>
      <c r="GDY377" s="62"/>
      <c r="GDZ377" s="62"/>
      <c r="GEA377" s="62"/>
      <c r="GEB377" s="62"/>
      <c r="GEC377" s="62"/>
      <c r="GED377" s="62"/>
      <c r="GEE377" s="62"/>
      <c r="GEF377" s="62"/>
      <c r="GEG377" s="325"/>
      <c r="GEH377" s="325"/>
      <c r="GEI377" s="325"/>
      <c r="GEJ377" s="325"/>
      <c r="GEK377" s="62"/>
      <c r="GEL377" s="325"/>
      <c r="GEM377" s="325"/>
      <c r="GEN377" s="325"/>
      <c r="GEO377" s="325"/>
      <c r="GEP377" s="62"/>
      <c r="GEQ377" s="325"/>
      <c r="GER377" s="325"/>
      <c r="GES377" s="325"/>
      <c r="GET377" s="325"/>
      <c r="GEU377" s="325"/>
      <c r="GEV377" s="325"/>
      <c r="GEW377" s="325"/>
      <c r="GEX377" s="325"/>
      <c r="GEY377" s="325"/>
      <c r="GEZ377" s="325"/>
      <c r="GFA377" s="325"/>
      <c r="GFB377" s="325"/>
      <c r="GFC377" s="325"/>
      <c r="GFD377" s="325"/>
      <c r="GFE377" s="325"/>
      <c r="GFF377" s="325"/>
      <c r="GFG377" s="325"/>
      <c r="GFH377" s="324"/>
      <c r="GFI377" s="62"/>
      <c r="GFJ377" s="62"/>
      <c r="GFK377" s="62"/>
      <c r="GFL377" s="62"/>
      <c r="GFM377" s="62"/>
      <c r="GFN377" s="62"/>
      <c r="GFO377" s="62"/>
      <c r="GFP377" s="62"/>
      <c r="GFQ377" s="62"/>
      <c r="GFR377" s="62"/>
      <c r="GFS377" s="325"/>
      <c r="GFT377" s="325"/>
      <c r="GFU377" s="325"/>
      <c r="GFV377" s="325"/>
      <c r="GFW377" s="62"/>
      <c r="GFX377" s="325"/>
      <c r="GFY377" s="325"/>
      <c r="GFZ377" s="325"/>
      <c r="GGA377" s="325"/>
      <c r="GGB377" s="62"/>
      <c r="GGC377" s="325"/>
      <c r="GGD377" s="325"/>
      <c r="GGE377" s="325"/>
      <c r="GGF377" s="325"/>
      <c r="GGG377" s="325"/>
      <c r="GGH377" s="325"/>
      <c r="GGI377" s="325"/>
      <c r="GGJ377" s="325"/>
      <c r="GGK377" s="325"/>
      <c r="GGL377" s="325"/>
      <c r="GGM377" s="325"/>
      <c r="GGN377" s="325"/>
      <c r="GGO377" s="325"/>
      <c r="GGP377" s="325"/>
      <c r="GGQ377" s="325"/>
      <c r="GGR377" s="325"/>
      <c r="GGS377" s="325"/>
      <c r="GGT377" s="324"/>
      <c r="GGU377" s="62"/>
      <c r="GGV377" s="62"/>
      <c r="GGW377" s="62"/>
      <c r="GGX377" s="62"/>
      <c r="GGY377" s="62"/>
      <c r="GGZ377" s="62"/>
      <c r="GHA377" s="62"/>
      <c r="GHB377" s="62"/>
      <c r="GHC377" s="62"/>
      <c r="GHD377" s="62"/>
      <c r="GHE377" s="325"/>
      <c r="GHF377" s="325"/>
      <c r="GHG377" s="325"/>
      <c r="GHH377" s="325"/>
      <c r="GHI377" s="62"/>
      <c r="GHJ377" s="325"/>
      <c r="GHK377" s="325"/>
      <c r="GHL377" s="325"/>
      <c r="GHM377" s="325"/>
      <c r="GHN377" s="62"/>
      <c r="GHO377" s="325"/>
      <c r="GHP377" s="325"/>
      <c r="GHQ377" s="325"/>
      <c r="GHR377" s="325"/>
      <c r="GHS377" s="325"/>
      <c r="GHT377" s="325"/>
      <c r="GHU377" s="325"/>
      <c r="GHV377" s="325"/>
      <c r="GHW377" s="325"/>
      <c r="GHX377" s="325"/>
      <c r="GHY377" s="325"/>
      <c r="GHZ377" s="325"/>
      <c r="GIA377" s="325"/>
      <c r="GIB377" s="325"/>
      <c r="GIC377" s="325"/>
      <c r="GID377" s="325"/>
      <c r="GIE377" s="325"/>
      <c r="GIF377" s="324"/>
      <c r="GIG377" s="62"/>
      <c r="GIH377" s="62"/>
      <c r="GII377" s="62"/>
      <c r="GIJ377" s="62"/>
      <c r="GIK377" s="62"/>
      <c r="GIL377" s="62"/>
      <c r="GIM377" s="62"/>
      <c r="GIN377" s="62"/>
      <c r="GIO377" s="62"/>
      <c r="GIP377" s="62"/>
      <c r="GIQ377" s="325"/>
      <c r="GIR377" s="325"/>
      <c r="GIS377" s="325"/>
      <c r="GIT377" s="325"/>
      <c r="GIU377" s="62"/>
      <c r="GIV377" s="325"/>
      <c r="GIW377" s="325"/>
      <c r="GIX377" s="325"/>
      <c r="GIY377" s="325"/>
      <c r="GIZ377" s="62"/>
      <c r="GJA377" s="325"/>
      <c r="GJB377" s="325"/>
      <c r="GJC377" s="325"/>
      <c r="GJD377" s="325"/>
      <c r="GJE377" s="325"/>
      <c r="GJF377" s="325"/>
      <c r="GJG377" s="325"/>
      <c r="GJH377" s="325"/>
      <c r="GJI377" s="325"/>
      <c r="GJJ377" s="325"/>
      <c r="GJK377" s="325"/>
      <c r="GJL377" s="325"/>
      <c r="GJM377" s="325"/>
      <c r="GJN377" s="325"/>
      <c r="GJO377" s="325"/>
      <c r="GJP377" s="325"/>
      <c r="GJQ377" s="325"/>
      <c r="GJR377" s="324"/>
      <c r="GJS377" s="62"/>
      <c r="GJT377" s="62"/>
      <c r="GJU377" s="62"/>
      <c r="GJV377" s="62"/>
      <c r="GJW377" s="62"/>
      <c r="GJX377" s="62"/>
      <c r="GJY377" s="62"/>
      <c r="GJZ377" s="62"/>
      <c r="GKA377" s="62"/>
      <c r="GKB377" s="62"/>
      <c r="GKC377" s="325"/>
      <c r="GKD377" s="325"/>
      <c r="GKE377" s="325"/>
      <c r="GKF377" s="325"/>
      <c r="GKG377" s="62"/>
      <c r="GKH377" s="325"/>
      <c r="GKI377" s="325"/>
      <c r="GKJ377" s="325"/>
      <c r="GKK377" s="325"/>
      <c r="GKL377" s="62"/>
      <c r="GKM377" s="325"/>
      <c r="GKN377" s="325"/>
      <c r="GKO377" s="325"/>
      <c r="GKP377" s="325"/>
      <c r="GKQ377" s="325"/>
      <c r="GKR377" s="325"/>
      <c r="GKS377" s="325"/>
      <c r="GKT377" s="325"/>
      <c r="GKU377" s="325"/>
      <c r="GKV377" s="325"/>
      <c r="GKW377" s="325"/>
      <c r="GKX377" s="325"/>
      <c r="GKY377" s="325"/>
      <c r="GKZ377" s="325"/>
      <c r="GLA377" s="325"/>
      <c r="GLB377" s="325"/>
      <c r="GLC377" s="325"/>
      <c r="GLD377" s="324"/>
      <c r="GLE377" s="62"/>
      <c r="GLF377" s="62"/>
      <c r="GLG377" s="62"/>
      <c r="GLH377" s="62"/>
      <c r="GLI377" s="62"/>
      <c r="GLJ377" s="62"/>
      <c r="GLK377" s="62"/>
      <c r="GLL377" s="62"/>
      <c r="GLM377" s="62"/>
      <c r="GLN377" s="62"/>
      <c r="GLO377" s="325"/>
      <c r="GLP377" s="325"/>
      <c r="GLQ377" s="325"/>
      <c r="GLR377" s="325"/>
      <c r="GLS377" s="62"/>
      <c r="GLT377" s="325"/>
      <c r="GLU377" s="325"/>
      <c r="GLV377" s="325"/>
      <c r="GLW377" s="325"/>
      <c r="GLX377" s="62"/>
      <c r="GLY377" s="325"/>
      <c r="GLZ377" s="325"/>
      <c r="GMA377" s="325"/>
      <c r="GMB377" s="325"/>
      <c r="GMC377" s="325"/>
      <c r="GMD377" s="325"/>
      <c r="GME377" s="325"/>
      <c r="GMF377" s="325"/>
      <c r="GMG377" s="325"/>
      <c r="GMH377" s="325"/>
      <c r="GMI377" s="325"/>
      <c r="GMJ377" s="325"/>
      <c r="GMK377" s="325"/>
      <c r="GML377" s="325"/>
      <c r="GMM377" s="325"/>
      <c r="GMN377" s="325"/>
      <c r="GMO377" s="325"/>
      <c r="GMP377" s="324"/>
      <c r="GMQ377" s="62"/>
      <c r="GMR377" s="62"/>
      <c r="GMS377" s="62"/>
      <c r="GMT377" s="62"/>
      <c r="GMU377" s="62"/>
      <c r="GMV377" s="62"/>
      <c r="GMW377" s="62"/>
      <c r="GMX377" s="62"/>
      <c r="GMY377" s="62"/>
      <c r="GMZ377" s="62"/>
      <c r="GNA377" s="325"/>
      <c r="GNB377" s="325"/>
      <c r="GNC377" s="325"/>
      <c r="GND377" s="325"/>
      <c r="GNE377" s="62"/>
      <c r="GNF377" s="325"/>
      <c r="GNG377" s="325"/>
      <c r="GNH377" s="325"/>
      <c r="GNI377" s="325"/>
      <c r="GNJ377" s="62"/>
      <c r="GNK377" s="325"/>
      <c r="GNL377" s="325"/>
      <c r="GNM377" s="325"/>
      <c r="GNN377" s="325"/>
      <c r="GNO377" s="325"/>
      <c r="GNP377" s="325"/>
      <c r="GNQ377" s="325"/>
      <c r="GNR377" s="325"/>
      <c r="GNS377" s="325"/>
      <c r="GNT377" s="325"/>
      <c r="GNU377" s="325"/>
      <c r="GNV377" s="325"/>
      <c r="GNW377" s="325"/>
      <c r="GNX377" s="325"/>
      <c r="GNY377" s="325"/>
      <c r="GNZ377" s="325"/>
      <c r="GOA377" s="325"/>
      <c r="GOB377" s="324"/>
      <c r="GOC377" s="62"/>
      <c r="GOD377" s="62"/>
      <c r="GOE377" s="62"/>
      <c r="GOF377" s="62"/>
      <c r="GOG377" s="62"/>
      <c r="GOH377" s="62"/>
      <c r="GOI377" s="62"/>
      <c r="GOJ377" s="62"/>
      <c r="GOK377" s="62"/>
      <c r="GOL377" s="62"/>
      <c r="GOM377" s="325"/>
      <c r="GON377" s="325"/>
      <c r="GOO377" s="325"/>
      <c r="GOP377" s="325"/>
      <c r="GOQ377" s="62"/>
      <c r="GOR377" s="325"/>
      <c r="GOS377" s="325"/>
      <c r="GOT377" s="325"/>
      <c r="GOU377" s="325"/>
      <c r="GOV377" s="62"/>
      <c r="GOW377" s="325"/>
      <c r="GOX377" s="325"/>
      <c r="GOY377" s="325"/>
      <c r="GOZ377" s="325"/>
      <c r="GPA377" s="325"/>
      <c r="GPB377" s="325"/>
      <c r="GPC377" s="325"/>
      <c r="GPD377" s="325"/>
      <c r="GPE377" s="325"/>
      <c r="GPF377" s="325"/>
      <c r="GPG377" s="325"/>
      <c r="GPH377" s="325"/>
      <c r="GPI377" s="325"/>
      <c r="GPJ377" s="325"/>
      <c r="GPK377" s="325"/>
      <c r="GPL377" s="325"/>
      <c r="GPM377" s="325"/>
      <c r="GPN377" s="324"/>
      <c r="GPO377" s="62"/>
      <c r="GPP377" s="62"/>
      <c r="GPQ377" s="62"/>
      <c r="GPR377" s="62"/>
      <c r="GPS377" s="62"/>
      <c r="GPT377" s="62"/>
      <c r="GPU377" s="62"/>
      <c r="GPV377" s="62"/>
      <c r="GPW377" s="62"/>
      <c r="GPX377" s="62"/>
      <c r="GPY377" s="325"/>
      <c r="GPZ377" s="325"/>
      <c r="GQA377" s="325"/>
      <c r="GQB377" s="325"/>
      <c r="GQC377" s="62"/>
      <c r="GQD377" s="325"/>
      <c r="GQE377" s="325"/>
      <c r="GQF377" s="325"/>
      <c r="GQG377" s="325"/>
      <c r="GQH377" s="62"/>
      <c r="GQI377" s="325"/>
      <c r="GQJ377" s="325"/>
      <c r="GQK377" s="325"/>
      <c r="GQL377" s="325"/>
      <c r="GQM377" s="325"/>
      <c r="GQN377" s="325"/>
      <c r="GQO377" s="325"/>
      <c r="GQP377" s="325"/>
      <c r="GQQ377" s="325"/>
      <c r="GQR377" s="325"/>
      <c r="GQS377" s="325"/>
      <c r="GQT377" s="325"/>
      <c r="GQU377" s="325"/>
      <c r="GQV377" s="325"/>
      <c r="GQW377" s="325"/>
      <c r="GQX377" s="325"/>
      <c r="GQY377" s="325"/>
      <c r="GQZ377" s="324"/>
      <c r="GRA377" s="62"/>
      <c r="GRB377" s="62"/>
      <c r="GRC377" s="62"/>
      <c r="GRD377" s="62"/>
      <c r="GRE377" s="62"/>
      <c r="GRF377" s="62"/>
      <c r="GRG377" s="62"/>
      <c r="GRH377" s="62"/>
      <c r="GRI377" s="62"/>
      <c r="GRJ377" s="62"/>
      <c r="GRK377" s="325"/>
      <c r="GRL377" s="325"/>
      <c r="GRM377" s="325"/>
      <c r="GRN377" s="325"/>
      <c r="GRO377" s="62"/>
      <c r="GRP377" s="325"/>
      <c r="GRQ377" s="325"/>
      <c r="GRR377" s="325"/>
      <c r="GRS377" s="325"/>
      <c r="GRT377" s="62"/>
      <c r="GRU377" s="325"/>
      <c r="GRV377" s="325"/>
      <c r="GRW377" s="325"/>
      <c r="GRX377" s="325"/>
      <c r="GRY377" s="325"/>
      <c r="GRZ377" s="325"/>
      <c r="GSA377" s="325"/>
      <c r="GSB377" s="325"/>
      <c r="GSC377" s="325"/>
      <c r="GSD377" s="325"/>
      <c r="GSE377" s="325"/>
      <c r="GSF377" s="325"/>
      <c r="GSG377" s="325"/>
      <c r="GSH377" s="325"/>
      <c r="GSI377" s="325"/>
      <c r="GSJ377" s="325"/>
      <c r="GSK377" s="325"/>
      <c r="GSL377" s="324"/>
      <c r="GSM377" s="62"/>
      <c r="GSN377" s="62"/>
      <c r="GSO377" s="62"/>
      <c r="GSP377" s="62"/>
      <c r="GSQ377" s="62"/>
      <c r="GSR377" s="62"/>
      <c r="GSS377" s="62"/>
      <c r="GST377" s="62"/>
      <c r="GSU377" s="62"/>
      <c r="GSV377" s="62"/>
      <c r="GSW377" s="325"/>
      <c r="GSX377" s="325"/>
      <c r="GSY377" s="325"/>
      <c r="GSZ377" s="325"/>
      <c r="GTA377" s="62"/>
      <c r="GTB377" s="325"/>
      <c r="GTC377" s="325"/>
      <c r="GTD377" s="325"/>
      <c r="GTE377" s="325"/>
      <c r="GTF377" s="62"/>
      <c r="GTG377" s="325"/>
      <c r="GTH377" s="325"/>
      <c r="GTI377" s="325"/>
      <c r="GTJ377" s="325"/>
      <c r="GTK377" s="325"/>
      <c r="GTL377" s="325"/>
      <c r="GTM377" s="325"/>
      <c r="GTN377" s="325"/>
      <c r="GTO377" s="325"/>
      <c r="GTP377" s="325"/>
      <c r="GTQ377" s="325"/>
      <c r="GTR377" s="325"/>
      <c r="GTS377" s="325"/>
      <c r="GTT377" s="325"/>
      <c r="GTU377" s="325"/>
      <c r="GTV377" s="325"/>
      <c r="GTW377" s="325"/>
      <c r="GTX377" s="324"/>
      <c r="GTY377" s="62"/>
      <c r="GTZ377" s="62"/>
      <c r="GUA377" s="62"/>
      <c r="GUB377" s="62"/>
      <c r="GUC377" s="62"/>
      <c r="GUD377" s="62"/>
      <c r="GUE377" s="62"/>
      <c r="GUF377" s="62"/>
      <c r="GUG377" s="62"/>
      <c r="GUH377" s="62"/>
      <c r="GUI377" s="325"/>
      <c r="GUJ377" s="325"/>
      <c r="GUK377" s="325"/>
      <c r="GUL377" s="325"/>
      <c r="GUM377" s="62"/>
      <c r="GUN377" s="325"/>
      <c r="GUO377" s="325"/>
      <c r="GUP377" s="325"/>
      <c r="GUQ377" s="325"/>
      <c r="GUR377" s="62"/>
      <c r="GUS377" s="325"/>
      <c r="GUT377" s="325"/>
      <c r="GUU377" s="325"/>
      <c r="GUV377" s="325"/>
      <c r="GUW377" s="325"/>
      <c r="GUX377" s="325"/>
      <c r="GUY377" s="325"/>
      <c r="GUZ377" s="325"/>
      <c r="GVA377" s="325"/>
      <c r="GVB377" s="325"/>
      <c r="GVC377" s="325"/>
      <c r="GVD377" s="325"/>
      <c r="GVE377" s="325"/>
      <c r="GVF377" s="325"/>
      <c r="GVG377" s="325"/>
      <c r="GVH377" s="325"/>
      <c r="GVI377" s="325"/>
      <c r="GVJ377" s="324"/>
      <c r="GVK377" s="62"/>
      <c r="GVL377" s="62"/>
      <c r="GVM377" s="62"/>
      <c r="GVN377" s="62"/>
      <c r="GVO377" s="62"/>
      <c r="GVP377" s="62"/>
      <c r="GVQ377" s="62"/>
      <c r="GVR377" s="62"/>
      <c r="GVS377" s="62"/>
      <c r="GVT377" s="62"/>
      <c r="GVU377" s="325"/>
      <c r="GVV377" s="325"/>
      <c r="GVW377" s="325"/>
      <c r="GVX377" s="325"/>
      <c r="GVY377" s="62"/>
      <c r="GVZ377" s="325"/>
      <c r="GWA377" s="325"/>
      <c r="GWB377" s="325"/>
      <c r="GWC377" s="325"/>
      <c r="GWD377" s="62"/>
      <c r="GWE377" s="325"/>
      <c r="GWF377" s="325"/>
      <c r="GWG377" s="325"/>
      <c r="GWH377" s="325"/>
      <c r="GWI377" s="325"/>
      <c r="GWJ377" s="325"/>
      <c r="GWK377" s="325"/>
      <c r="GWL377" s="325"/>
      <c r="GWM377" s="325"/>
      <c r="GWN377" s="325"/>
      <c r="GWO377" s="325"/>
      <c r="GWP377" s="325"/>
      <c r="GWQ377" s="325"/>
      <c r="GWR377" s="325"/>
      <c r="GWS377" s="325"/>
      <c r="GWT377" s="325"/>
      <c r="GWU377" s="325"/>
      <c r="GWV377" s="324"/>
      <c r="GWW377" s="62"/>
      <c r="GWX377" s="62"/>
      <c r="GWY377" s="62"/>
      <c r="GWZ377" s="62"/>
      <c r="GXA377" s="62"/>
      <c r="GXB377" s="62"/>
      <c r="GXC377" s="62"/>
      <c r="GXD377" s="62"/>
      <c r="GXE377" s="62"/>
      <c r="GXF377" s="62"/>
      <c r="GXG377" s="325"/>
      <c r="GXH377" s="325"/>
      <c r="GXI377" s="325"/>
      <c r="GXJ377" s="325"/>
      <c r="GXK377" s="62"/>
      <c r="GXL377" s="325"/>
      <c r="GXM377" s="325"/>
      <c r="GXN377" s="325"/>
      <c r="GXO377" s="325"/>
      <c r="GXP377" s="62"/>
      <c r="GXQ377" s="325"/>
      <c r="GXR377" s="325"/>
      <c r="GXS377" s="325"/>
      <c r="GXT377" s="325"/>
      <c r="GXU377" s="325"/>
      <c r="GXV377" s="325"/>
      <c r="GXW377" s="325"/>
      <c r="GXX377" s="325"/>
      <c r="GXY377" s="325"/>
      <c r="GXZ377" s="325"/>
      <c r="GYA377" s="325"/>
      <c r="GYB377" s="325"/>
      <c r="GYC377" s="325"/>
      <c r="GYD377" s="325"/>
      <c r="GYE377" s="325"/>
      <c r="GYF377" s="325"/>
      <c r="GYG377" s="325"/>
      <c r="GYH377" s="324"/>
      <c r="GYI377" s="62"/>
      <c r="GYJ377" s="62"/>
      <c r="GYK377" s="62"/>
      <c r="GYL377" s="62"/>
      <c r="GYM377" s="62"/>
      <c r="GYN377" s="62"/>
      <c r="GYO377" s="62"/>
      <c r="GYP377" s="62"/>
      <c r="GYQ377" s="62"/>
      <c r="GYR377" s="62"/>
      <c r="GYS377" s="325"/>
      <c r="GYT377" s="325"/>
      <c r="GYU377" s="325"/>
      <c r="GYV377" s="325"/>
      <c r="GYW377" s="62"/>
      <c r="GYX377" s="325"/>
      <c r="GYY377" s="325"/>
      <c r="GYZ377" s="325"/>
      <c r="GZA377" s="325"/>
      <c r="GZB377" s="62"/>
      <c r="GZC377" s="325"/>
      <c r="GZD377" s="325"/>
      <c r="GZE377" s="325"/>
      <c r="GZF377" s="325"/>
      <c r="GZG377" s="325"/>
      <c r="GZH377" s="325"/>
      <c r="GZI377" s="325"/>
      <c r="GZJ377" s="325"/>
      <c r="GZK377" s="325"/>
      <c r="GZL377" s="325"/>
      <c r="GZM377" s="325"/>
      <c r="GZN377" s="325"/>
      <c r="GZO377" s="325"/>
      <c r="GZP377" s="325"/>
      <c r="GZQ377" s="325"/>
      <c r="GZR377" s="325"/>
      <c r="GZS377" s="325"/>
      <c r="GZT377" s="324"/>
      <c r="GZU377" s="62"/>
      <c r="GZV377" s="62"/>
      <c r="GZW377" s="62"/>
      <c r="GZX377" s="62"/>
      <c r="GZY377" s="62"/>
      <c r="GZZ377" s="62"/>
      <c r="HAA377" s="62"/>
      <c r="HAB377" s="62"/>
      <c r="HAC377" s="62"/>
      <c r="HAD377" s="62"/>
      <c r="HAE377" s="325"/>
      <c r="HAF377" s="325"/>
      <c r="HAG377" s="325"/>
      <c r="HAH377" s="325"/>
      <c r="HAI377" s="62"/>
      <c r="HAJ377" s="325"/>
      <c r="HAK377" s="325"/>
      <c r="HAL377" s="325"/>
      <c r="HAM377" s="325"/>
      <c r="HAN377" s="62"/>
      <c r="HAO377" s="325"/>
      <c r="HAP377" s="325"/>
      <c r="HAQ377" s="325"/>
      <c r="HAR377" s="325"/>
      <c r="HAS377" s="325"/>
      <c r="HAT377" s="325"/>
      <c r="HAU377" s="325"/>
      <c r="HAV377" s="325"/>
      <c r="HAW377" s="325"/>
      <c r="HAX377" s="325"/>
      <c r="HAY377" s="325"/>
      <c r="HAZ377" s="325"/>
      <c r="HBA377" s="325"/>
      <c r="HBB377" s="325"/>
      <c r="HBC377" s="325"/>
      <c r="HBD377" s="325"/>
      <c r="HBE377" s="325"/>
      <c r="HBF377" s="324"/>
      <c r="HBG377" s="62"/>
      <c r="HBH377" s="62"/>
      <c r="HBI377" s="62"/>
      <c r="HBJ377" s="62"/>
      <c r="HBK377" s="62"/>
      <c r="HBL377" s="62"/>
      <c r="HBM377" s="62"/>
      <c r="HBN377" s="62"/>
      <c r="HBO377" s="62"/>
      <c r="HBP377" s="62"/>
      <c r="HBQ377" s="325"/>
      <c r="HBR377" s="325"/>
      <c r="HBS377" s="325"/>
      <c r="HBT377" s="325"/>
      <c r="HBU377" s="62"/>
      <c r="HBV377" s="325"/>
      <c r="HBW377" s="325"/>
      <c r="HBX377" s="325"/>
      <c r="HBY377" s="325"/>
      <c r="HBZ377" s="62"/>
      <c r="HCA377" s="325"/>
      <c r="HCB377" s="325"/>
      <c r="HCC377" s="325"/>
      <c r="HCD377" s="325"/>
      <c r="HCE377" s="325"/>
      <c r="HCF377" s="325"/>
      <c r="HCG377" s="325"/>
      <c r="HCH377" s="325"/>
      <c r="HCI377" s="325"/>
      <c r="HCJ377" s="325"/>
      <c r="HCK377" s="325"/>
      <c r="HCL377" s="325"/>
      <c r="HCM377" s="325"/>
      <c r="HCN377" s="325"/>
      <c r="HCO377" s="325"/>
      <c r="HCP377" s="325"/>
      <c r="HCQ377" s="325"/>
      <c r="HCR377" s="324"/>
      <c r="HCS377" s="62"/>
      <c r="HCT377" s="62"/>
      <c r="HCU377" s="62"/>
      <c r="HCV377" s="62"/>
      <c r="HCW377" s="62"/>
      <c r="HCX377" s="62"/>
      <c r="HCY377" s="62"/>
      <c r="HCZ377" s="62"/>
      <c r="HDA377" s="62"/>
      <c r="HDB377" s="62"/>
      <c r="HDC377" s="325"/>
      <c r="HDD377" s="325"/>
      <c r="HDE377" s="325"/>
      <c r="HDF377" s="325"/>
      <c r="HDG377" s="62"/>
      <c r="HDH377" s="325"/>
      <c r="HDI377" s="325"/>
      <c r="HDJ377" s="325"/>
      <c r="HDK377" s="325"/>
      <c r="HDL377" s="62"/>
      <c r="HDM377" s="325"/>
      <c r="HDN377" s="325"/>
      <c r="HDO377" s="325"/>
      <c r="HDP377" s="325"/>
      <c r="HDQ377" s="325"/>
      <c r="HDR377" s="325"/>
      <c r="HDS377" s="325"/>
      <c r="HDT377" s="325"/>
      <c r="HDU377" s="325"/>
      <c r="HDV377" s="325"/>
      <c r="HDW377" s="325"/>
      <c r="HDX377" s="325"/>
      <c r="HDY377" s="325"/>
      <c r="HDZ377" s="325"/>
      <c r="HEA377" s="325"/>
      <c r="HEB377" s="325"/>
      <c r="HEC377" s="325"/>
      <c r="HED377" s="324"/>
      <c r="HEE377" s="62"/>
      <c r="HEF377" s="62"/>
      <c r="HEG377" s="62"/>
      <c r="HEH377" s="62"/>
      <c r="HEI377" s="62"/>
      <c r="HEJ377" s="62"/>
      <c r="HEK377" s="62"/>
      <c r="HEL377" s="62"/>
      <c r="HEM377" s="62"/>
      <c r="HEN377" s="62"/>
      <c r="HEO377" s="325"/>
      <c r="HEP377" s="325"/>
      <c r="HEQ377" s="325"/>
      <c r="HER377" s="325"/>
      <c r="HES377" s="62"/>
      <c r="HET377" s="325"/>
      <c r="HEU377" s="325"/>
      <c r="HEV377" s="325"/>
      <c r="HEW377" s="325"/>
      <c r="HEX377" s="62"/>
      <c r="HEY377" s="325"/>
      <c r="HEZ377" s="325"/>
      <c r="HFA377" s="325"/>
      <c r="HFB377" s="325"/>
      <c r="HFC377" s="325"/>
      <c r="HFD377" s="325"/>
      <c r="HFE377" s="325"/>
      <c r="HFF377" s="325"/>
      <c r="HFG377" s="325"/>
      <c r="HFH377" s="325"/>
      <c r="HFI377" s="325"/>
      <c r="HFJ377" s="325"/>
      <c r="HFK377" s="325"/>
      <c r="HFL377" s="325"/>
      <c r="HFM377" s="325"/>
      <c r="HFN377" s="325"/>
      <c r="HFO377" s="325"/>
      <c r="HFP377" s="324"/>
      <c r="HFQ377" s="62"/>
      <c r="HFR377" s="62"/>
      <c r="HFS377" s="62"/>
      <c r="HFT377" s="62"/>
      <c r="HFU377" s="62"/>
      <c r="HFV377" s="62"/>
      <c r="HFW377" s="62"/>
      <c r="HFX377" s="62"/>
      <c r="HFY377" s="62"/>
      <c r="HFZ377" s="62"/>
      <c r="HGA377" s="325"/>
      <c r="HGB377" s="325"/>
      <c r="HGC377" s="325"/>
      <c r="HGD377" s="325"/>
      <c r="HGE377" s="62"/>
      <c r="HGF377" s="325"/>
      <c r="HGG377" s="325"/>
      <c r="HGH377" s="325"/>
      <c r="HGI377" s="325"/>
      <c r="HGJ377" s="62"/>
      <c r="HGK377" s="325"/>
      <c r="HGL377" s="325"/>
      <c r="HGM377" s="325"/>
      <c r="HGN377" s="325"/>
      <c r="HGO377" s="325"/>
      <c r="HGP377" s="325"/>
      <c r="HGQ377" s="325"/>
      <c r="HGR377" s="325"/>
      <c r="HGS377" s="325"/>
      <c r="HGT377" s="325"/>
      <c r="HGU377" s="325"/>
      <c r="HGV377" s="325"/>
      <c r="HGW377" s="325"/>
      <c r="HGX377" s="325"/>
      <c r="HGY377" s="325"/>
      <c r="HGZ377" s="325"/>
      <c r="HHA377" s="325"/>
      <c r="HHB377" s="324"/>
      <c r="HHC377" s="62"/>
      <c r="HHD377" s="62"/>
      <c r="HHE377" s="62"/>
      <c r="HHF377" s="62"/>
      <c r="HHG377" s="62"/>
      <c r="HHH377" s="62"/>
      <c r="HHI377" s="62"/>
      <c r="HHJ377" s="62"/>
      <c r="HHK377" s="62"/>
      <c r="HHL377" s="62"/>
      <c r="HHM377" s="325"/>
      <c r="HHN377" s="325"/>
      <c r="HHO377" s="325"/>
      <c r="HHP377" s="325"/>
      <c r="HHQ377" s="62"/>
      <c r="HHR377" s="325"/>
      <c r="HHS377" s="325"/>
      <c r="HHT377" s="325"/>
      <c r="HHU377" s="325"/>
      <c r="HHV377" s="62"/>
      <c r="HHW377" s="325"/>
      <c r="HHX377" s="325"/>
      <c r="HHY377" s="325"/>
      <c r="HHZ377" s="325"/>
      <c r="HIA377" s="325"/>
      <c r="HIB377" s="325"/>
      <c r="HIC377" s="325"/>
      <c r="HID377" s="325"/>
      <c r="HIE377" s="325"/>
      <c r="HIF377" s="325"/>
      <c r="HIG377" s="325"/>
      <c r="HIH377" s="325"/>
      <c r="HII377" s="325"/>
      <c r="HIJ377" s="325"/>
      <c r="HIK377" s="325"/>
      <c r="HIL377" s="325"/>
      <c r="HIM377" s="325"/>
      <c r="HIN377" s="324"/>
      <c r="HIO377" s="62"/>
      <c r="HIP377" s="62"/>
      <c r="HIQ377" s="62"/>
      <c r="HIR377" s="62"/>
      <c r="HIS377" s="62"/>
      <c r="HIT377" s="62"/>
      <c r="HIU377" s="62"/>
      <c r="HIV377" s="62"/>
      <c r="HIW377" s="62"/>
      <c r="HIX377" s="62"/>
      <c r="HIY377" s="325"/>
      <c r="HIZ377" s="325"/>
      <c r="HJA377" s="325"/>
      <c r="HJB377" s="325"/>
      <c r="HJC377" s="62"/>
      <c r="HJD377" s="325"/>
      <c r="HJE377" s="325"/>
      <c r="HJF377" s="325"/>
      <c r="HJG377" s="325"/>
      <c r="HJH377" s="62"/>
      <c r="HJI377" s="325"/>
      <c r="HJJ377" s="325"/>
      <c r="HJK377" s="325"/>
      <c r="HJL377" s="325"/>
      <c r="HJM377" s="325"/>
      <c r="HJN377" s="325"/>
      <c r="HJO377" s="325"/>
      <c r="HJP377" s="325"/>
      <c r="HJQ377" s="325"/>
      <c r="HJR377" s="325"/>
      <c r="HJS377" s="325"/>
      <c r="HJT377" s="325"/>
      <c r="HJU377" s="325"/>
      <c r="HJV377" s="325"/>
      <c r="HJW377" s="325"/>
      <c r="HJX377" s="325"/>
      <c r="HJY377" s="325"/>
      <c r="HJZ377" s="324"/>
      <c r="HKA377" s="62"/>
      <c r="HKB377" s="62"/>
      <c r="HKC377" s="62"/>
      <c r="HKD377" s="62"/>
      <c r="HKE377" s="62"/>
      <c r="HKF377" s="62"/>
      <c r="HKG377" s="62"/>
      <c r="HKH377" s="62"/>
      <c r="HKI377" s="62"/>
      <c r="HKJ377" s="62"/>
      <c r="HKK377" s="325"/>
      <c r="HKL377" s="325"/>
      <c r="HKM377" s="325"/>
      <c r="HKN377" s="325"/>
      <c r="HKO377" s="62"/>
      <c r="HKP377" s="325"/>
      <c r="HKQ377" s="325"/>
      <c r="HKR377" s="325"/>
      <c r="HKS377" s="325"/>
      <c r="HKT377" s="62"/>
      <c r="HKU377" s="325"/>
      <c r="HKV377" s="325"/>
      <c r="HKW377" s="325"/>
      <c r="HKX377" s="325"/>
      <c r="HKY377" s="325"/>
      <c r="HKZ377" s="325"/>
      <c r="HLA377" s="325"/>
      <c r="HLB377" s="325"/>
      <c r="HLC377" s="325"/>
      <c r="HLD377" s="325"/>
      <c r="HLE377" s="325"/>
      <c r="HLF377" s="325"/>
      <c r="HLG377" s="325"/>
      <c r="HLH377" s="325"/>
      <c r="HLI377" s="325"/>
      <c r="HLJ377" s="325"/>
      <c r="HLK377" s="325"/>
      <c r="HLL377" s="324"/>
      <c r="HLM377" s="62"/>
      <c r="HLN377" s="62"/>
      <c r="HLO377" s="62"/>
      <c r="HLP377" s="62"/>
      <c r="HLQ377" s="62"/>
      <c r="HLR377" s="62"/>
      <c r="HLS377" s="62"/>
      <c r="HLT377" s="62"/>
      <c r="HLU377" s="62"/>
      <c r="HLV377" s="62"/>
      <c r="HLW377" s="325"/>
      <c r="HLX377" s="325"/>
      <c r="HLY377" s="325"/>
      <c r="HLZ377" s="325"/>
      <c r="HMA377" s="62"/>
      <c r="HMB377" s="325"/>
      <c r="HMC377" s="325"/>
      <c r="HMD377" s="325"/>
      <c r="HME377" s="325"/>
      <c r="HMF377" s="62"/>
      <c r="HMG377" s="325"/>
      <c r="HMH377" s="325"/>
      <c r="HMI377" s="325"/>
      <c r="HMJ377" s="325"/>
      <c r="HMK377" s="325"/>
      <c r="HML377" s="325"/>
      <c r="HMM377" s="325"/>
      <c r="HMN377" s="325"/>
      <c r="HMO377" s="325"/>
      <c r="HMP377" s="325"/>
      <c r="HMQ377" s="325"/>
      <c r="HMR377" s="325"/>
      <c r="HMS377" s="325"/>
      <c r="HMT377" s="325"/>
      <c r="HMU377" s="325"/>
      <c r="HMV377" s="325"/>
      <c r="HMW377" s="325"/>
      <c r="HMX377" s="324"/>
      <c r="HMY377" s="62"/>
      <c r="HMZ377" s="62"/>
      <c r="HNA377" s="62"/>
      <c r="HNB377" s="62"/>
      <c r="HNC377" s="62"/>
      <c r="HND377" s="62"/>
      <c r="HNE377" s="62"/>
      <c r="HNF377" s="62"/>
      <c r="HNG377" s="62"/>
      <c r="HNH377" s="62"/>
      <c r="HNI377" s="325"/>
      <c r="HNJ377" s="325"/>
      <c r="HNK377" s="325"/>
      <c r="HNL377" s="325"/>
      <c r="HNM377" s="62"/>
      <c r="HNN377" s="325"/>
      <c r="HNO377" s="325"/>
      <c r="HNP377" s="325"/>
      <c r="HNQ377" s="325"/>
      <c r="HNR377" s="62"/>
      <c r="HNS377" s="325"/>
      <c r="HNT377" s="325"/>
      <c r="HNU377" s="325"/>
      <c r="HNV377" s="325"/>
      <c r="HNW377" s="325"/>
      <c r="HNX377" s="325"/>
      <c r="HNY377" s="325"/>
      <c r="HNZ377" s="325"/>
      <c r="HOA377" s="325"/>
      <c r="HOB377" s="325"/>
      <c r="HOC377" s="325"/>
      <c r="HOD377" s="325"/>
      <c r="HOE377" s="325"/>
      <c r="HOF377" s="325"/>
      <c r="HOG377" s="325"/>
      <c r="HOH377" s="325"/>
      <c r="HOI377" s="325"/>
      <c r="HOJ377" s="324"/>
      <c r="HOK377" s="62"/>
      <c r="HOL377" s="62"/>
      <c r="HOM377" s="62"/>
      <c r="HON377" s="62"/>
      <c r="HOO377" s="62"/>
      <c r="HOP377" s="62"/>
      <c r="HOQ377" s="62"/>
      <c r="HOR377" s="62"/>
      <c r="HOS377" s="62"/>
      <c r="HOT377" s="62"/>
      <c r="HOU377" s="325"/>
      <c r="HOV377" s="325"/>
      <c r="HOW377" s="325"/>
      <c r="HOX377" s="325"/>
      <c r="HOY377" s="62"/>
      <c r="HOZ377" s="325"/>
      <c r="HPA377" s="325"/>
      <c r="HPB377" s="325"/>
      <c r="HPC377" s="325"/>
      <c r="HPD377" s="62"/>
      <c r="HPE377" s="325"/>
      <c r="HPF377" s="325"/>
      <c r="HPG377" s="325"/>
      <c r="HPH377" s="325"/>
      <c r="HPI377" s="325"/>
      <c r="HPJ377" s="325"/>
      <c r="HPK377" s="325"/>
      <c r="HPL377" s="325"/>
      <c r="HPM377" s="325"/>
      <c r="HPN377" s="325"/>
      <c r="HPO377" s="325"/>
      <c r="HPP377" s="325"/>
      <c r="HPQ377" s="325"/>
      <c r="HPR377" s="325"/>
      <c r="HPS377" s="325"/>
      <c r="HPT377" s="325"/>
      <c r="HPU377" s="325"/>
      <c r="HPV377" s="324"/>
      <c r="HPW377" s="62"/>
      <c r="HPX377" s="62"/>
      <c r="HPY377" s="62"/>
      <c r="HPZ377" s="62"/>
      <c r="HQA377" s="62"/>
      <c r="HQB377" s="62"/>
      <c r="HQC377" s="62"/>
      <c r="HQD377" s="62"/>
      <c r="HQE377" s="62"/>
      <c r="HQF377" s="62"/>
      <c r="HQG377" s="325"/>
      <c r="HQH377" s="325"/>
      <c r="HQI377" s="325"/>
      <c r="HQJ377" s="325"/>
      <c r="HQK377" s="62"/>
      <c r="HQL377" s="325"/>
      <c r="HQM377" s="325"/>
      <c r="HQN377" s="325"/>
      <c r="HQO377" s="325"/>
      <c r="HQP377" s="62"/>
      <c r="HQQ377" s="325"/>
      <c r="HQR377" s="325"/>
      <c r="HQS377" s="325"/>
      <c r="HQT377" s="325"/>
      <c r="HQU377" s="325"/>
      <c r="HQV377" s="325"/>
      <c r="HQW377" s="325"/>
      <c r="HQX377" s="325"/>
      <c r="HQY377" s="325"/>
      <c r="HQZ377" s="325"/>
      <c r="HRA377" s="325"/>
      <c r="HRB377" s="325"/>
      <c r="HRC377" s="325"/>
      <c r="HRD377" s="325"/>
      <c r="HRE377" s="325"/>
      <c r="HRF377" s="325"/>
      <c r="HRG377" s="325"/>
      <c r="HRH377" s="324"/>
      <c r="HRI377" s="62"/>
      <c r="HRJ377" s="62"/>
      <c r="HRK377" s="62"/>
      <c r="HRL377" s="62"/>
      <c r="HRM377" s="62"/>
      <c r="HRN377" s="62"/>
      <c r="HRO377" s="62"/>
      <c r="HRP377" s="62"/>
      <c r="HRQ377" s="62"/>
      <c r="HRR377" s="62"/>
      <c r="HRS377" s="325"/>
      <c r="HRT377" s="325"/>
      <c r="HRU377" s="325"/>
      <c r="HRV377" s="325"/>
      <c r="HRW377" s="62"/>
      <c r="HRX377" s="325"/>
      <c r="HRY377" s="325"/>
      <c r="HRZ377" s="325"/>
      <c r="HSA377" s="325"/>
      <c r="HSB377" s="62"/>
      <c r="HSC377" s="325"/>
      <c r="HSD377" s="325"/>
      <c r="HSE377" s="325"/>
      <c r="HSF377" s="325"/>
      <c r="HSG377" s="325"/>
      <c r="HSH377" s="325"/>
      <c r="HSI377" s="325"/>
      <c r="HSJ377" s="325"/>
      <c r="HSK377" s="325"/>
      <c r="HSL377" s="325"/>
      <c r="HSM377" s="325"/>
      <c r="HSN377" s="325"/>
      <c r="HSO377" s="325"/>
      <c r="HSP377" s="325"/>
      <c r="HSQ377" s="325"/>
      <c r="HSR377" s="325"/>
      <c r="HSS377" s="325"/>
      <c r="HST377" s="324"/>
      <c r="HSU377" s="62"/>
      <c r="HSV377" s="62"/>
      <c r="HSW377" s="62"/>
      <c r="HSX377" s="62"/>
      <c r="HSY377" s="62"/>
      <c r="HSZ377" s="62"/>
      <c r="HTA377" s="62"/>
      <c r="HTB377" s="62"/>
      <c r="HTC377" s="62"/>
      <c r="HTD377" s="62"/>
      <c r="HTE377" s="325"/>
      <c r="HTF377" s="325"/>
      <c r="HTG377" s="325"/>
      <c r="HTH377" s="325"/>
      <c r="HTI377" s="62"/>
      <c r="HTJ377" s="325"/>
      <c r="HTK377" s="325"/>
      <c r="HTL377" s="325"/>
      <c r="HTM377" s="325"/>
      <c r="HTN377" s="62"/>
      <c r="HTO377" s="325"/>
      <c r="HTP377" s="325"/>
      <c r="HTQ377" s="325"/>
      <c r="HTR377" s="325"/>
      <c r="HTS377" s="325"/>
      <c r="HTT377" s="325"/>
      <c r="HTU377" s="325"/>
      <c r="HTV377" s="325"/>
      <c r="HTW377" s="325"/>
      <c r="HTX377" s="325"/>
      <c r="HTY377" s="325"/>
      <c r="HTZ377" s="325"/>
      <c r="HUA377" s="325"/>
      <c r="HUB377" s="325"/>
      <c r="HUC377" s="325"/>
      <c r="HUD377" s="325"/>
      <c r="HUE377" s="325"/>
      <c r="HUF377" s="324"/>
      <c r="HUG377" s="62"/>
      <c r="HUH377" s="62"/>
      <c r="HUI377" s="62"/>
      <c r="HUJ377" s="62"/>
      <c r="HUK377" s="62"/>
      <c r="HUL377" s="62"/>
      <c r="HUM377" s="62"/>
      <c r="HUN377" s="62"/>
      <c r="HUO377" s="62"/>
      <c r="HUP377" s="62"/>
      <c r="HUQ377" s="325"/>
      <c r="HUR377" s="325"/>
      <c r="HUS377" s="325"/>
      <c r="HUT377" s="325"/>
      <c r="HUU377" s="62"/>
      <c r="HUV377" s="325"/>
      <c r="HUW377" s="325"/>
      <c r="HUX377" s="325"/>
      <c r="HUY377" s="325"/>
      <c r="HUZ377" s="62"/>
      <c r="HVA377" s="325"/>
      <c r="HVB377" s="325"/>
      <c r="HVC377" s="325"/>
      <c r="HVD377" s="325"/>
      <c r="HVE377" s="325"/>
      <c r="HVF377" s="325"/>
      <c r="HVG377" s="325"/>
      <c r="HVH377" s="325"/>
      <c r="HVI377" s="325"/>
      <c r="HVJ377" s="325"/>
      <c r="HVK377" s="325"/>
      <c r="HVL377" s="325"/>
      <c r="HVM377" s="325"/>
      <c r="HVN377" s="325"/>
      <c r="HVO377" s="325"/>
      <c r="HVP377" s="325"/>
      <c r="HVQ377" s="325"/>
      <c r="HVR377" s="324"/>
      <c r="HVS377" s="62"/>
      <c r="HVT377" s="62"/>
      <c r="HVU377" s="62"/>
      <c r="HVV377" s="62"/>
      <c r="HVW377" s="62"/>
      <c r="HVX377" s="62"/>
      <c r="HVY377" s="62"/>
      <c r="HVZ377" s="62"/>
      <c r="HWA377" s="62"/>
      <c r="HWB377" s="62"/>
      <c r="HWC377" s="325"/>
      <c r="HWD377" s="325"/>
      <c r="HWE377" s="325"/>
      <c r="HWF377" s="325"/>
      <c r="HWG377" s="62"/>
      <c r="HWH377" s="325"/>
      <c r="HWI377" s="325"/>
      <c r="HWJ377" s="325"/>
      <c r="HWK377" s="325"/>
      <c r="HWL377" s="62"/>
      <c r="HWM377" s="325"/>
      <c r="HWN377" s="325"/>
      <c r="HWO377" s="325"/>
      <c r="HWP377" s="325"/>
      <c r="HWQ377" s="325"/>
      <c r="HWR377" s="325"/>
      <c r="HWS377" s="325"/>
      <c r="HWT377" s="325"/>
      <c r="HWU377" s="325"/>
      <c r="HWV377" s="325"/>
      <c r="HWW377" s="325"/>
      <c r="HWX377" s="325"/>
      <c r="HWY377" s="325"/>
      <c r="HWZ377" s="325"/>
      <c r="HXA377" s="325"/>
      <c r="HXB377" s="325"/>
      <c r="HXC377" s="325"/>
      <c r="HXD377" s="324"/>
      <c r="HXE377" s="62"/>
      <c r="HXF377" s="62"/>
      <c r="HXG377" s="62"/>
      <c r="HXH377" s="62"/>
      <c r="HXI377" s="62"/>
      <c r="HXJ377" s="62"/>
      <c r="HXK377" s="62"/>
      <c r="HXL377" s="62"/>
      <c r="HXM377" s="62"/>
      <c r="HXN377" s="62"/>
      <c r="HXO377" s="325"/>
      <c r="HXP377" s="325"/>
      <c r="HXQ377" s="325"/>
      <c r="HXR377" s="325"/>
      <c r="HXS377" s="62"/>
      <c r="HXT377" s="325"/>
      <c r="HXU377" s="325"/>
      <c r="HXV377" s="325"/>
      <c r="HXW377" s="325"/>
      <c r="HXX377" s="62"/>
      <c r="HXY377" s="325"/>
      <c r="HXZ377" s="325"/>
      <c r="HYA377" s="325"/>
      <c r="HYB377" s="325"/>
      <c r="HYC377" s="325"/>
      <c r="HYD377" s="325"/>
      <c r="HYE377" s="325"/>
      <c r="HYF377" s="325"/>
      <c r="HYG377" s="325"/>
      <c r="HYH377" s="325"/>
      <c r="HYI377" s="325"/>
      <c r="HYJ377" s="325"/>
      <c r="HYK377" s="325"/>
      <c r="HYL377" s="325"/>
      <c r="HYM377" s="325"/>
      <c r="HYN377" s="325"/>
      <c r="HYO377" s="325"/>
      <c r="HYP377" s="324"/>
      <c r="HYQ377" s="62"/>
      <c r="HYR377" s="62"/>
      <c r="HYS377" s="62"/>
      <c r="HYT377" s="62"/>
      <c r="HYU377" s="62"/>
      <c r="HYV377" s="62"/>
      <c r="HYW377" s="62"/>
      <c r="HYX377" s="62"/>
      <c r="HYY377" s="62"/>
      <c r="HYZ377" s="62"/>
      <c r="HZA377" s="325"/>
      <c r="HZB377" s="325"/>
      <c r="HZC377" s="325"/>
      <c r="HZD377" s="325"/>
      <c r="HZE377" s="62"/>
      <c r="HZF377" s="325"/>
      <c r="HZG377" s="325"/>
      <c r="HZH377" s="325"/>
      <c r="HZI377" s="325"/>
      <c r="HZJ377" s="62"/>
      <c r="HZK377" s="325"/>
      <c r="HZL377" s="325"/>
      <c r="HZM377" s="325"/>
      <c r="HZN377" s="325"/>
      <c r="HZO377" s="325"/>
      <c r="HZP377" s="325"/>
      <c r="HZQ377" s="325"/>
      <c r="HZR377" s="325"/>
      <c r="HZS377" s="325"/>
      <c r="HZT377" s="325"/>
      <c r="HZU377" s="325"/>
      <c r="HZV377" s="325"/>
      <c r="HZW377" s="325"/>
      <c r="HZX377" s="325"/>
      <c r="HZY377" s="325"/>
      <c r="HZZ377" s="325"/>
      <c r="IAA377" s="325"/>
      <c r="IAB377" s="324"/>
      <c r="IAC377" s="62"/>
      <c r="IAD377" s="62"/>
      <c r="IAE377" s="62"/>
      <c r="IAF377" s="62"/>
      <c r="IAG377" s="62"/>
      <c r="IAH377" s="62"/>
      <c r="IAI377" s="62"/>
      <c r="IAJ377" s="62"/>
      <c r="IAK377" s="62"/>
      <c r="IAL377" s="62"/>
      <c r="IAM377" s="325"/>
      <c r="IAN377" s="325"/>
      <c r="IAO377" s="325"/>
      <c r="IAP377" s="325"/>
      <c r="IAQ377" s="62"/>
      <c r="IAR377" s="325"/>
      <c r="IAS377" s="325"/>
      <c r="IAT377" s="325"/>
      <c r="IAU377" s="325"/>
      <c r="IAV377" s="62"/>
      <c r="IAW377" s="325"/>
      <c r="IAX377" s="325"/>
      <c r="IAY377" s="325"/>
      <c r="IAZ377" s="325"/>
      <c r="IBA377" s="325"/>
      <c r="IBB377" s="325"/>
      <c r="IBC377" s="325"/>
      <c r="IBD377" s="325"/>
      <c r="IBE377" s="325"/>
      <c r="IBF377" s="325"/>
      <c r="IBG377" s="325"/>
      <c r="IBH377" s="325"/>
      <c r="IBI377" s="325"/>
      <c r="IBJ377" s="325"/>
      <c r="IBK377" s="325"/>
      <c r="IBL377" s="325"/>
      <c r="IBM377" s="325"/>
      <c r="IBN377" s="324"/>
      <c r="IBO377" s="62"/>
      <c r="IBP377" s="62"/>
      <c r="IBQ377" s="62"/>
      <c r="IBR377" s="62"/>
      <c r="IBS377" s="62"/>
      <c r="IBT377" s="62"/>
      <c r="IBU377" s="62"/>
      <c r="IBV377" s="62"/>
      <c r="IBW377" s="62"/>
      <c r="IBX377" s="62"/>
      <c r="IBY377" s="325"/>
      <c r="IBZ377" s="325"/>
      <c r="ICA377" s="325"/>
      <c r="ICB377" s="325"/>
      <c r="ICC377" s="62"/>
      <c r="ICD377" s="325"/>
      <c r="ICE377" s="325"/>
      <c r="ICF377" s="325"/>
      <c r="ICG377" s="325"/>
      <c r="ICH377" s="62"/>
      <c r="ICI377" s="325"/>
      <c r="ICJ377" s="325"/>
      <c r="ICK377" s="325"/>
      <c r="ICL377" s="325"/>
      <c r="ICM377" s="325"/>
      <c r="ICN377" s="325"/>
      <c r="ICO377" s="325"/>
      <c r="ICP377" s="325"/>
      <c r="ICQ377" s="325"/>
      <c r="ICR377" s="325"/>
      <c r="ICS377" s="325"/>
      <c r="ICT377" s="325"/>
      <c r="ICU377" s="325"/>
      <c r="ICV377" s="325"/>
      <c r="ICW377" s="325"/>
      <c r="ICX377" s="325"/>
      <c r="ICY377" s="325"/>
      <c r="ICZ377" s="324"/>
      <c r="IDA377" s="62"/>
      <c r="IDB377" s="62"/>
      <c r="IDC377" s="62"/>
      <c r="IDD377" s="62"/>
      <c r="IDE377" s="62"/>
      <c r="IDF377" s="62"/>
      <c r="IDG377" s="62"/>
      <c r="IDH377" s="62"/>
      <c r="IDI377" s="62"/>
      <c r="IDJ377" s="62"/>
      <c r="IDK377" s="325"/>
      <c r="IDL377" s="325"/>
      <c r="IDM377" s="325"/>
      <c r="IDN377" s="325"/>
      <c r="IDO377" s="62"/>
      <c r="IDP377" s="325"/>
      <c r="IDQ377" s="325"/>
      <c r="IDR377" s="325"/>
      <c r="IDS377" s="325"/>
      <c r="IDT377" s="62"/>
      <c r="IDU377" s="325"/>
      <c r="IDV377" s="325"/>
      <c r="IDW377" s="325"/>
      <c r="IDX377" s="325"/>
      <c r="IDY377" s="325"/>
      <c r="IDZ377" s="325"/>
      <c r="IEA377" s="325"/>
      <c r="IEB377" s="325"/>
      <c r="IEC377" s="325"/>
      <c r="IED377" s="325"/>
      <c r="IEE377" s="325"/>
      <c r="IEF377" s="325"/>
      <c r="IEG377" s="325"/>
      <c r="IEH377" s="325"/>
      <c r="IEI377" s="325"/>
      <c r="IEJ377" s="325"/>
      <c r="IEK377" s="325"/>
      <c r="IEL377" s="324"/>
      <c r="IEM377" s="62"/>
      <c r="IEN377" s="62"/>
      <c r="IEO377" s="62"/>
      <c r="IEP377" s="62"/>
      <c r="IEQ377" s="62"/>
      <c r="IER377" s="62"/>
      <c r="IES377" s="62"/>
      <c r="IET377" s="62"/>
      <c r="IEU377" s="62"/>
      <c r="IEV377" s="62"/>
      <c r="IEW377" s="325"/>
      <c r="IEX377" s="325"/>
      <c r="IEY377" s="325"/>
      <c r="IEZ377" s="325"/>
      <c r="IFA377" s="62"/>
      <c r="IFB377" s="325"/>
      <c r="IFC377" s="325"/>
      <c r="IFD377" s="325"/>
      <c r="IFE377" s="325"/>
      <c r="IFF377" s="62"/>
      <c r="IFG377" s="325"/>
      <c r="IFH377" s="325"/>
      <c r="IFI377" s="325"/>
      <c r="IFJ377" s="325"/>
      <c r="IFK377" s="325"/>
      <c r="IFL377" s="325"/>
      <c r="IFM377" s="325"/>
      <c r="IFN377" s="325"/>
      <c r="IFO377" s="325"/>
      <c r="IFP377" s="325"/>
      <c r="IFQ377" s="325"/>
      <c r="IFR377" s="325"/>
      <c r="IFS377" s="325"/>
      <c r="IFT377" s="325"/>
      <c r="IFU377" s="325"/>
      <c r="IFV377" s="325"/>
      <c r="IFW377" s="325"/>
      <c r="IFX377" s="324"/>
      <c r="IFY377" s="62"/>
      <c r="IFZ377" s="62"/>
      <c r="IGA377" s="62"/>
      <c r="IGB377" s="62"/>
      <c r="IGC377" s="62"/>
      <c r="IGD377" s="62"/>
      <c r="IGE377" s="62"/>
      <c r="IGF377" s="62"/>
      <c r="IGG377" s="62"/>
      <c r="IGH377" s="62"/>
      <c r="IGI377" s="325"/>
      <c r="IGJ377" s="325"/>
      <c r="IGK377" s="325"/>
      <c r="IGL377" s="325"/>
      <c r="IGM377" s="62"/>
      <c r="IGN377" s="325"/>
      <c r="IGO377" s="325"/>
      <c r="IGP377" s="325"/>
      <c r="IGQ377" s="325"/>
      <c r="IGR377" s="62"/>
      <c r="IGS377" s="325"/>
      <c r="IGT377" s="325"/>
      <c r="IGU377" s="325"/>
      <c r="IGV377" s="325"/>
      <c r="IGW377" s="325"/>
      <c r="IGX377" s="325"/>
      <c r="IGY377" s="325"/>
      <c r="IGZ377" s="325"/>
      <c r="IHA377" s="325"/>
      <c r="IHB377" s="325"/>
      <c r="IHC377" s="325"/>
      <c r="IHD377" s="325"/>
      <c r="IHE377" s="325"/>
      <c r="IHF377" s="325"/>
      <c r="IHG377" s="325"/>
      <c r="IHH377" s="325"/>
      <c r="IHI377" s="325"/>
      <c r="IHJ377" s="324"/>
      <c r="IHK377" s="62"/>
      <c r="IHL377" s="62"/>
      <c r="IHM377" s="62"/>
      <c r="IHN377" s="62"/>
      <c r="IHO377" s="62"/>
      <c r="IHP377" s="62"/>
      <c r="IHQ377" s="62"/>
      <c r="IHR377" s="62"/>
      <c r="IHS377" s="62"/>
      <c r="IHT377" s="62"/>
      <c r="IHU377" s="325"/>
      <c r="IHV377" s="325"/>
      <c r="IHW377" s="325"/>
      <c r="IHX377" s="325"/>
      <c r="IHY377" s="62"/>
      <c r="IHZ377" s="325"/>
      <c r="IIA377" s="325"/>
      <c r="IIB377" s="325"/>
      <c r="IIC377" s="325"/>
      <c r="IID377" s="62"/>
      <c r="IIE377" s="325"/>
      <c r="IIF377" s="325"/>
      <c r="IIG377" s="325"/>
      <c r="IIH377" s="325"/>
      <c r="III377" s="325"/>
      <c r="IIJ377" s="325"/>
      <c r="IIK377" s="325"/>
      <c r="IIL377" s="325"/>
      <c r="IIM377" s="325"/>
      <c r="IIN377" s="325"/>
      <c r="IIO377" s="325"/>
      <c r="IIP377" s="325"/>
      <c r="IIQ377" s="325"/>
      <c r="IIR377" s="325"/>
      <c r="IIS377" s="325"/>
      <c r="IIT377" s="325"/>
      <c r="IIU377" s="325"/>
      <c r="IIV377" s="324"/>
      <c r="IIW377" s="62"/>
      <c r="IIX377" s="62"/>
      <c r="IIY377" s="62"/>
      <c r="IIZ377" s="62"/>
      <c r="IJA377" s="62"/>
      <c r="IJB377" s="62"/>
      <c r="IJC377" s="62"/>
      <c r="IJD377" s="62"/>
      <c r="IJE377" s="62"/>
      <c r="IJF377" s="62"/>
      <c r="IJG377" s="325"/>
      <c r="IJH377" s="325"/>
      <c r="IJI377" s="325"/>
      <c r="IJJ377" s="325"/>
      <c r="IJK377" s="62"/>
      <c r="IJL377" s="325"/>
      <c r="IJM377" s="325"/>
      <c r="IJN377" s="325"/>
      <c r="IJO377" s="325"/>
      <c r="IJP377" s="62"/>
      <c r="IJQ377" s="325"/>
      <c r="IJR377" s="325"/>
      <c r="IJS377" s="325"/>
      <c r="IJT377" s="325"/>
      <c r="IJU377" s="325"/>
      <c r="IJV377" s="325"/>
      <c r="IJW377" s="325"/>
      <c r="IJX377" s="325"/>
      <c r="IJY377" s="325"/>
      <c r="IJZ377" s="325"/>
      <c r="IKA377" s="325"/>
      <c r="IKB377" s="325"/>
      <c r="IKC377" s="325"/>
      <c r="IKD377" s="325"/>
      <c r="IKE377" s="325"/>
      <c r="IKF377" s="325"/>
      <c r="IKG377" s="325"/>
      <c r="IKH377" s="324"/>
      <c r="IKI377" s="62"/>
      <c r="IKJ377" s="62"/>
      <c r="IKK377" s="62"/>
      <c r="IKL377" s="62"/>
      <c r="IKM377" s="62"/>
      <c r="IKN377" s="62"/>
      <c r="IKO377" s="62"/>
      <c r="IKP377" s="62"/>
      <c r="IKQ377" s="62"/>
      <c r="IKR377" s="62"/>
      <c r="IKS377" s="325"/>
      <c r="IKT377" s="325"/>
      <c r="IKU377" s="325"/>
      <c r="IKV377" s="325"/>
      <c r="IKW377" s="62"/>
      <c r="IKX377" s="325"/>
      <c r="IKY377" s="325"/>
      <c r="IKZ377" s="325"/>
      <c r="ILA377" s="325"/>
      <c r="ILB377" s="62"/>
      <c r="ILC377" s="325"/>
      <c r="ILD377" s="325"/>
      <c r="ILE377" s="325"/>
      <c r="ILF377" s="325"/>
      <c r="ILG377" s="325"/>
      <c r="ILH377" s="325"/>
      <c r="ILI377" s="325"/>
      <c r="ILJ377" s="325"/>
      <c r="ILK377" s="325"/>
      <c r="ILL377" s="325"/>
      <c r="ILM377" s="325"/>
      <c r="ILN377" s="325"/>
      <c r="ILO377" s="325"/>
      <c r="ILP377" s="325"/>
      <c r="ILQ377" s="325"/>
      <c r="ILR377" s="325"/>
      <c r="ILS377" s="325"/>
      <c r="ILT377" s="324"/>
      <c r="ILU377" s="62"/>
      <c r="ILV377" s="62"/>
      <c r="ILW377" s="62"/>
      <c r="ILX377" s="62"/>
      <c r="ILY377" s="62"/>
      <c r="ILZ377" s="62"/>
      <c r="IMA377" s="62"/>
      <c r="IMB377" s="62"/>
      <c r="IMC377" s="62"/>
      <c r="IMD377" s="62"/>
      <c r="IME377" s="325"/>
      <c r="IMF377" s="325"/>
      <c r="IMG377" s="325"/>
      <c r="IMH377" s="325"/>
      <c r="IMI377" s="62"/>
      <c r="IMJ377" s="325"/>
      <c r="IMK377" s="325"/>
      <c r="IML377" s="325"/>
      <c r="IMM377" s="325"/>
      <c r="IMN377" s="62"/>
      <c r="IMO377" s="325"/>
      <c r="IMP377" s="325"/>
      <c r="IMQ377" s="325"/>
      <c r="IMR377" s="325"/>
      <c r="IMS377" s="325"/>
      <c r="IMT377" s="325"/>
      <c r="IMU377" s="325"/>
      <c r="IMV377" s="325"/>
      <c r="IMW377" s="325"/>
      <c r="IMX377" s="325"/>
      <c r="IMY377" s="325"/>
      <c r="IMZ377" s="325"/>
      <c r="INA377" s="325"/>
      <c r="INB377" s="325"/>
      <c r="INC377" s="325"/>
      <c r="IND377" s="325"/>
      <c r="INE377" s="325"/>
      <c r="INF377" s="324"/>
      <c r="ING377" s="62"/>
      <c r="INH377" s="62"/>
      <c r="INI377" s="62"/>
      <c r="INJ377" s="62"/>
      <c r="INK377" s="62"/>
      <c r="INL377" s="62"/>
      <c r="INM377" s="62"/>
      <c r="INN377" s="62"/>
      <c r="INO377" s="62"/>
      <c r="INP377" s="62"/>
      <c r="INQ377" s="325"/>
      <c r="INR377" s="325"/>
      <c r="INS377" s="325"/>
      <c r="INT377" s="325"/>
      <c r="INU377" s="62"/>
      <c r="INV377" s="325"/>
      <c r="INW377" s="325"/>
      <c r="INX377" s="325"/>
      <c r="INY377" s="325"/>
      <c r="INZ377" s="62"/>
      <c r="IOA377" s="325"/>
      <c r="IOB377" s="325"/>
      <c r="IOC377" s="325"/>
      <c r="IOD377" s="325"/>
      <c r="IOE377" s="325"/>
      <c r="IOF377" s="325"/>
      <c r="IOG377" s="325"/>
      <c r="IOH377" s="325"/>
      <c r="IOI377" s="325"/>
      <c r="IOJ377" s="325"/>
      <c r="IOK377" s="325"/>
      <c r="IOL377" s="325"/>
      <c r="IOM377" s="325"/>
      <c r="ION377" s="325"/>
      <c r="IOO377" s="325"/>
      <c r="IOP377" s="325"/>
      <c r="IOQ377" s="325"/>
      <c r="IOR377" s="324"/>
      <c r="IOS377" s="62"/>
      <c r="IOT377" s="62"/>
      <c r="IOU377" s="62"/>
      <c r="IOV377" s="62"/>
      <c r="IOW377" s="62"/>
      <c r="IOX377" s="62"/>
      <c r="IOY377" s="62"/>
      <c r="IOZ377" s="62"/>
      <c r="IPA377" s="62"/>
      <c r="IPB377" s="62"/>
      <c r="IPC377" s="325"/>
      <c r="IPD377" s="325"/>
      <c r="IPE377" s="325"/>
      <c r="IPF377" s="325"/>
      <c r="IPG377" s="62"/>
      <c r="IPH377" s="325"/>
      <c r="IPI377" s="325"/>
      <c r="IPJ377" s="325"/>
      <c r="IPK377" s="325"/>
      <c r="IPL377" s="62"/>
      <c r="IPM377" s="325"/>
      <c r="IPN377" s="325"/>
      <c r="IPO377" s="325"/>
      <c r="IPP377" s="325"/>
      <c r="IPQ377" s="325"/>
      <c r="IPR377" s="325"/>
      <c r="IPS377" s="325"/>
      <c r="IPT377" s="325"/>
      <c r="IPU377" s="325"/>
      <c r="IPV377" s="325"/>
      <c r="IPW377" s="325"/>
      <c r="IPX377" s="325"/>
      <c r="IPY377" s="325"/>
      <c r="IPZ377" s="325"/>
      <c r="IQA377" s="325"/>
      <c r="IQB377" s="325"/>
      <c r="IQC377" s="325"/>
      <c r="IQD377" s="324"/>
      <c r="IQE377" s="62"/>
      <c r="IQF377" s="62"/>
      <c r="IQG377" s="62"/>
      <c r="IQH377" s="62"/>
      <c r="IQI377" s="62"/>
      <c r="IQJ377" s="62"/>
      <c r="IQK377" s="62"/>
      <c r="IQL377" s="62"/>
      <c r="IQM377" s="62"/>
      <c r="IQN377" s="62"/>
      <c r="IQO377" s="325"/>
      <c r="IQP377" s="325"/>
      <c r="IQQ377" s="325"/>
      <c r="IQR377" s="325"/>
      <c r="IQS377" s="62"/>
      <c r="IQT377" s="325"/>
      <c r="IQU377" s="325"/>
      <c r="IQV377" s="325"/>
      <c r="IQW377" s="325"/>
      <c r="IQX377" s="62"/>
      <c r="IQY377" s="325"/>
      <c r="IQZ377" s="325"/>
      <c r="IRA377" s="325"/>
      <c r="IRB377" s="325"/>
      <c r="IRC377" s="325"/>
      <c r="IRD377" s="325"/>
      <c r="IRE377" s="325"/>
      <c r="IRF377" s="325"/>
      <c r="IRG377" s="325"/>
      <c r="IRH377" s="325"/>
      <c r="IRI377" s="325"/>
      <c r="IRJ377" s="325"/>
      <c r="IRK377" s="325"/>
      <c r="IRL377" s="325"/>
      <c r="IRM377" s="325"/>
      <c r="IRN377" s="325"/>
      <c r="IRO377" s="325"/>
      <c r="IRP377" s="324"/>
      <c r="IRQ377" s="62"/>
      <c r="IRR377" s="62"/>
      <c r="IRS377" s="62"/>
      <c r="IRT377" s="62"/>
      <c r="IRU377" s="62"/>
      <c r="IRV377" s="62"/>
      <c r="IRW377" s="62"/>
      <c r="IRX377" s="62"/>
      <c r="IRY377" s="62"/>
      <c r="IRZ377" s="62"/>
      <c r="ISA377" s="325"/>
      <c r="ISB377" s="325"/>
      <c r="ISC377" s="325"/>
      <c r="ISD377" s="325"/>
      <c r="ISE377" s="62"/>
      <c r="ISF377" s="325"/>
      <c r="ISG377" s="325"/>
      <c r="ISH377" s="325"/>
      <c r="ISI377" s="325"/>
      <c r="ISJ377" s="62"/>
      <c r="ISK377" s="325"/>
      <c r="ISL377" s="325"/>
      <c r="ISM377" s="325"/>
      <c r="ISN377" s="325"/>
      <c r="ISO377" s="325"/>
      <c r="ISP377" s="325"/>
      <c r="ISQ377" s="325"/>
      <c r="ISR377" s="325"/>
      <c r="ISS377" s="325"/>
      <c r="IST377" s="325"/>
      <c r="ISU377" s="325"/>
      <c r="ISV377" s="325"/>
      <c r="ISW377" s="325"/>
      <c r="ISX377" s="325"/>
      <c r="ISY377" s="325"/>
      <c r="ISZ377" s="325"/>
      <c r="ITA377" s="325"/>
      <c r="ITB377" s="324"/>
      <c r="ITC377" s="62"/>
      <c r="ITD377" s="62"/>
      <c r="ITE377" s="62"/>
      <c r="ITF377" s="62"/>
      <c r="ITG377" s="62"/>
      <c r="ITH377" s="62"/>
      <c r="ITI377" s="62"/>
      <c r="ITJ377" s="62"/>
      <c r="ITK377" s="62"/>
      <c r="ITL377" s="62"/>
      <c r="ITM377" s="325"/>
      <c r="ITN377" s="325"/>
      <c r="ITO377" s="325"/>
      <c r="ITP377" s="325"/>
      <c r="ITQ377" s="62"/>
      <c r="ITR377" s="325"/>
      <c r="ITS377" s="325"/>
      <c r="ITT377" s="325"/>
      <c r="ITU377" s="325"/>
      <c r="ITV377" s="62"/>
      <c r="ITW377" s="325"/>
      <c r="ITX377" s="325"/>
      <c r="ITY377" s="325"/>
      <c r="ITZ377" s="325"/>
      <c r="IUA377" s="325"/>
      <c r="IUB377" s="325"/>
      <c r="IUC377" s="325"/>
      <c r="IUD377" s="325"/>
      <c r="IUE377" s="325"/>
      <c r="IUF377" s="325"/>
      <c r="IUG377" s="325"/>
      <c r="IUH377" s="325"/>
      <c r="IUI377" s="325"/>
      <c r="IUJ377" s="325"/>
      <c r="IUK377" s="325"/>
      <c r="IUL377" s="325"/>
      <c r="IUM377" s="325"/>
      <c r="IUN377" s="324"/>
      <c r="IUO377" s="62"/>
      <c r="IUP377" s="62"/>
      <c r="IUQ377" s="62"/>
      <c r="IUR377" s="62"/>
      <c r="IUS377" s="62"/>
      <c r="IUT377" s="62"/>
      <c r="IUU377" s="62"/>
      <c r="IUV377" s="62"/>
      <c r="IUW377" s="62"/>
      <c r="IUX377" s="62"/>
      <c r="IUY377" s="325"/>
      <c r="IUZ377" s="325"/>
      <c r="IVA377" s="325"/>
      <c r="IVB377" s="325"/>
      <c r="IVC377" s="62"/>
      <c r="IVD377" s="325"/>
      <c r="IVE377" s="325"/>
      <c r="IVF377" s="325"/>
      <c r="IVG377" s="325"/>
      <c r="IVH377" s="62"/>
      <c r="IVI377" s="325"/>
      <c r="IVJ377" s="325"/>
      <c r="IVK377" s="325"/>
      <c r="IVL377" s="325"/>
      <c r="IVM377" s="325"/>
      <c r="IVN377" s="325"/>
      <c r="IVO377" s="325"/>
      <c r="IVP377" s="325"/>
      <c r="IVQ377" s="325"/>
      <c r="IVR377" s="325"/>
      <c r="IVS377" s="325"/>
      <c r="IVT377" s="325"/>
      <c r="IVU377" s="325"/>
      <c r="IVV377" s="325"/>
      <c r="IVW377" s="325"/>
      <c r="IVX377" s="325"/>
      <c r="IVY377" s="325"/>
      <c r="IVZ377" s="324"/>
      <c r="IWA377" s="62"/>
      <c r="IWB377" s="62"/>
      <c r="IWC377" s="62"/>
      <c r="IWD377" s="62"/>
      <c r="IWE377" s="62"/>
      <c r="IWF377" s="62"/>
      <c r="IWG377" s="62"/>
      <c r="IWH377" s="62"/>
      <c r="IWI377" s="62"/>
      <c r="IWJ377" s="62"/>
      <c r="IWK377" s="325"/>
      <c r="IWL377" s="325"/>
      <c r="IWM377" s="325"/>
      <c r="IWN377" s="325"/>
      <c r="IWO377" s="62"/>
      <c r="IWP377" s="325"/>
      <c r="IWQ377" s="325"/>
      <c r="IWR377" s="325"/>
      <c r="IWS377" s="325"/>
      <c r="IWT377" s="62"/>
      <c r="IWU377" s="325"/>
      <c r="IWV377" s="325"/>
      <c r="IWW377" s="325"/>
      <c r="IWX377" s="325"/>
      <c r="IWY377" s="325"/>
      <c r="IWZ377" s="325"/>
      <c r="IXA377" s="325"/>
      <c r="IXB377" s="325"/>
      <c r="IXC377" s="325"/>
      <c r="IXD377" s="325"/>
      <c r="IXE377" s="325"/>
      <c r="IXF377" s="325"/>
      <c r="IXG377" s="325"/>
      <c r="IXH377" s="325"/>
      <c r="IXI377" s="325"/>
      <c r="IXJ377" s="325"/>
      <c r="IXK377" s="325"/>
      <c r="IXL377" s="324"/>
      <c r="IXM377" s="62"/>
      <c r="IXN377" s="62"/>
      <c r="IXO377" s="62"/>
      <c r="IXP377" s="62"/>
      <c r="IXQ377" s="62"/>
      <c r="IXR377" s="62"/>
      <c r="IXS377" s="62"/>
      <c r="IXT377" s="62"/>
      <c r="IXU377" s="62"/>
      <c r="IXV377" s="62"/>
      <c r="IXW377" s="325"/>
      <c r="IXX377" s="325"/>
      <c r="IXY377" s="325"/>
      <c r="IXZ377" s="325"/>
      <c r="IYA377" s="62"/>
      <c r="IYB377" s="325"/>
      <c r="IYC377" s="325"/>
      <c r="IYD377" s="325"/>
      <c r="IYE377" s="325"/>
      <c r="IYF377" s="62"/>
      <c r="IYG377" s="325"/>
      <c r="IYH377" s="325"/>
      <c r="IYI377" s="325"/>
      <c r="IYJ377" s="325"/>
      <c r="IYK377" s="325"/>
      <c r="IYL377" s="325"/>
      <c r="IYM377" s="325"/>
      <c r="IYN377" s="325"/>
      <c r="IYO377" s="325"/>
      <c r="IYP377" s="325"/>
      <c r="IYQ377" s="325"/>
      <c r="IYR377" s="325"/>
      <c r="IYS377" s="325"/>
      <c r="IYT377" s="325"/>
      <c r="IYU377" s="325"/>
      <c r="IYV377" s="325"/>
      <c r="IYW377" s="325"/>
      <c r="IYX377" s="324"/>
      <c r="IYY377" s="62"/>
      <c r="IYZ377" s="62"/>
      <c r="IZA377" s="62"/>
      <c r="IZB377" s="62"/>
      <c r="IZC377" s="62"/>
      <c r="IZD377" s="62"/>
      <c r="IZE377" s="62"/>
      <c r="IZF377" s="62"/>
      <c r="IZG377" s="62"/>
      <c r="IZH377" s="62"/>
      <c r="IZI377" s="325"/>
      <c r="IZJ377" s="325"/>
      <c r="IZK377" s="325"/>
      <c r="IZL377" s="325"/>
      <c r="IZM377" s="62"/>
      <c r="IZN377" s="325"/>
      <c r="IZO377" s="325"/>
      <c r="IZP377" s="325"/>
      <c r="IZQ377" s="325"/>
      <c r="IZR377" s="62"/>
      <c r="IZS377" s="325"/>
      <c r="IZT377" s="325"/>
      <c r="IZU377" s="325"/>
      <c r="IZV377" s="325"/>
      <c r="IZW377" s="325"/>
      <c r="IZX377" s="325"/>
      <c r="IZY377" s="325"/>
      <c r="IZZ377" s="325"/>
      <c r="JAA377" s="325"/>
      <c r="JAB377" s="325"/>
      <c r="JAC377" s="325"/>
      <c r="JAD377" s="325"/>
      <c r="JAE377" s="325"/>
      <c r="JAF377" s="325"/>
      <c r="JAG377" s="325"/>
      <c r="JAH377" s="325"/>
      <c r="JAI377" s="325"/>
      <c r="JAJ377" s="324"/>
      <c r="JAK377" s="62"/>
      <c r="JAL377" s="62"/>
      <c r="JAM377" s="62"/>
      <c r="JAN377" s="62"/>
      <c r="JAO377" s="62"/>
      <c r="JAP377" s="62"/>
      <c r="JAQ377" s="62"/>
      <c r="JAR377" s="62"/>
      <c r="JAS377" s="62"/>
      <c r="JAT377" s="62"/>
      <c r="JAU377" s="325"/>
      <c r="JAV377" s="325"/>
      <c r="JAW377" s="325"/>
      <c r="JAX377" s="325"/>
      <c r="JAY377" s="62"/>
      <c r="JAZ377" s="325"/>
      <c r="JBA377" s="325"/>
      <c r="JBB377" s="325"/>
      <c r="JBC377" s="325"/>
      <c r="JBD377" s="62"/>
      <c r="JBE377" s="325"/>
      <c r="JBF377" s="325"/>
      <c r="JBG377" s="325"/>
      <c r="JBH377" s="325"/>
      <c r="JBI377" s="325"/>
      <c r="JBJ377" s="325"/>
      <c r="JBK377" s="325"/>
      <c r="JBL377" s="325"/>
      <c r="JBM377" s="325"/>
      <c r="JBN377" s="325"/>
      <c r="JBO377" s="325"/>
      <c r="JBP377" s="325"/>
      <c r="JBQ377" s="325"/>
      <c r="JBR377" s="325"/>
      <c r="JBS377" s="325"/>
      <c r="JBT377" s="325"/>
      <c r="JBU377" s="325"/>
      <c r="JBV377" s="324"/>
      <c r="JBW377" s="62"/>
      <c r="JBX377" s="62"/>
      <c r="JBY377" s="62"/>
      <c r="JBZ377" s="62"/>
      <c r="JCA377" s="62"/>
      <c r="JCB377" s="62"/>
      <c r="JCC377" s="62"/>
      <c r="JCD377" s="62"/>
      <c r="JCE377" s="62"/>
      <c r="JCF377" s="62"/>
      <c r="JCG377" s="325"/>
      <c r="JCH377" s="325"/>
      <c r="JCI377" s="325"/>
      <c r="JCJ377" s="325"/>
      <c r="JCK377" s="62"/>
      <c r="JCL377" s="325"/>
      <c r="JCM377" s="325"/>
      <c r="JCN377" s="325"/>
      <c r="JCO377" s="325"/>
      <c r="JCP377" s="62"/>
      <c r="JCQ377" s="325"/>
      <c r="JCR377" s="325"/>
      <c r="JCS377" s="325"/>
      <c r="JCT377" s="325"/>
      <c r="JCU377" s="325"/>
      <c r="JCV377" s="325"/>
      <c r="JCW377" s="325"/>
      <c r="JCX377" s="325"/>
      <c r="JCY377" s="325"/>
      <c r="JCZ377" s="325"/>
      <c r="JDA377" s="325"/>
      <c r="JDB377" s="325"/>
      <c r="JDC377" s="325"/>
      <c r="JDD377" s="325"/>
      <c r="JDE377" s="325"/>
      <c r="JDF377" s="325"/>
      <c r="JDG377" s="325"/>
      <c r="JDH377" s="324"/>
      <c r="JDI377" s="62"/>
      <c r="JDJ377" s="62"/>
      <c r="JDK377" s="62"/>
      <c r="JDL377" s="62"/>
      <c r="JDM377" s="62"/>
      <c r="JDN377" s="62"/>
      <c r="JDO377" s="62"/>
      <c r="JDP377" s="62"/>
      <c r="JDQ377" s="62"/>
      <c r="JDR377" s="62"/>
      <c r="JDS377" s="325"/>
      <c r="JDT377" s="325"/>
      <c r="JDU377" s="325"/>
      <c r="JDV377" s="325"/>
      <c r="JDW377" s="62"/>
      <c r="JDX377" s="325"/>
      <c r="JDY377" s="325"/>
      <c r="JDZ377" s="325"/>
      <c r="JEA377" s="325"/>
      <c r="JEB377" s="62"/>
      <c r="JEC377" s="325"/>
      <c r="JED377" s="325"/>
      <c r="JEE377" s="325"/>
      <c r="JEF377" s="325"/>
      <c r="JEG377" s="325"/>
      <c r="JEH377" s="325"/>
      <c r="JEI377" s="325"/>
      <c r="JEJ377" s="325"/>
      <c r="JEK377" s="325"/>
      <c r="JEL377" s="325"/>
      <c r="JEM377" s="325"/>
      <c r="JEN377" s="325"/>
      <c r="JEO377" s="325"/>
      <c r="JEP377" s="325"/>
      <c r="JEQ377" s="325"/>
      <c r="JER377" s="325"/>
      <c r="JES377" s="325"/>
      <c r="JET377" s="324"/>
      <c r="JEU377" s="62"/>
      <c r="JEV377" s="62"/>
      <c r="JEW377" s="62"/>
      <c r="JEX377" s="62"/>
      <c r="JEY377" s="62"/>
      <c r="JEZ377" s="62"/>
      <c r="JFA377" s="62"/>
      <c r="JFB377" s="62"/>
      <c r="JFC377" s="62"/>
      <c r="JFD377" s="62"/>
      <c r="JFE377" s="325"/>
      <c r="JFF377" s="325"/>
      <c r="JFG377" s="325"/>
      <c r="JFH377" s="325"/>
      <c r="JFI377" s="62"/>
      <c r="JFJ377" s="325"/>
      <c r="JFK377" s="325"/>
      <c r="JFL377" s="325"/>
      <c r="JFM377" s="325"/>
      <c r="JFN377" s="62"/>
      <c r="JFO377" s="325"/>
      <c r="JFP377" s="325"/>
      <c r="JFQ377" s="325"/>
      <c r="JFR377" s="325"/>
      <c r="JFS377" s="325"/>
      <c r="JFT377" s="325"/>
      <c r="JFU377" s="325"/>
      <c r="JFV377" s="325"/>
      <c r="JFW377" s="325"/>
      <c r="JFX377" s="325"/>
      <c r="JFY377" s="325"/>
      <c r="JFZ377" s="325"/>
      <c r="JGA377" s="325"/>
      <c r="JGB377" s="325"/>
      <c r="JGC377" s="325"/>
      <c r="JGD377" s="325"/>
      <c r="JGE377" s="325"/>
      <c r="JGF377" s="324"/>
      <c r="JGG377" s="62"/>
      <c r="JGH377" s="62"/>
      <c r="JGI377" s="62"/>
      <c r="JGJ377" s="62"/>
      <c r="JGK377" s="62"/>
      <c r="JGL377" s="62"/>
      <c r="JGM377" s="62"/>
      <c r="JGN377" s="62"/>
      <c r="JGO377" s="62"/>
      <c r="JGP377" s="62"/>
      <c r="JGQ377" s="325"/>
      <c r="JGR377" s="325"/>
      <c r="JGS377" s="325"/>
      <c r="JGT377" s="325"/>
      <c r="JGU377" s="62"/>
      <c r="JGV377" s="325"/>
      <c r="JGW377" s="325"/>
      <c r="JGX377" s="325"/>
      <c r="JGY377" s="325"/>
      <c r="JGZ377" s="62"/>
      <c r="JHA377" s="325"/>
      <c r="JHB377" s="325"/>
      <c r="JHC377" s="325"/>
      <c r="JHD377" s="325"/>
      <c r="JHE377" s="325"/>
      <c r="JHF377" s="325"/>
      <c r="JHG377" s="325"/>
      <c r="JHH377" s="325"/>
      <c r="JHI377" s="325"/>
      <c r="JHJ377" s="325"/>
      <c r="JHK377" s="325"/>
      <c r="JHL377" s="325"/>
      <c r="JHM377" s="325"/>
      <c r="JHN377" s="325"/>
      <c r="JHO377" s="325"/>
      <c r="JHP377" s="325"/>
      <c r="JHQ377" s="325"/>
      <c r="JHR377" s="324"/>
      <c r="JHS377" s="62"/>
      <c r="JHT377" s="62"/>
      <c r="JHU377" s="62"/>
      <c r="JHV377" s="62"/>
      <c r="JHW377" s="62"/>
      <c r="JHX377" s="62"/>
      <c r="JHY377" s="62"/>
      <c r="JHZ377" s="62"/>
      <c r="JIA377" s="62"/>
      <c r="JIB377" s="62"/>
      <c r="JIC377" s="325"/>
      <c r="JID377" s="325"/>
      <c r="JIE377" s="325"/>
      <c r="JIF377" s="325"/>
      <c r="JIG377" s="62"/>
      <c r="JIH377" s="325"/>
      <c r="JII377" s="325"/>
      <c r="JIJ377" s="325"/>
      <c r="JIK377" s="325"/>
      <c r="JIL377" s="62"/>
      <c r="JIM377" s="325"/>
      <c r="JIN377" s="325"/>
      <c r="JIO377" s="325"/>
      <c r="JIP377" s="325"/>
      <c r="JIQ377" s="325"/>
      <c r="JIR377" s="325"/>
      <c r="JIS377" s="325"/>
      <c r="JIT377" s="325"/>
      <c r="JIU377" s="325"/>
      <c r="JIV377" s="325"/>
      <c r="JIW377" s="325"/>
      <c r="JIX377" s="325"/>
      <c r="JIY377" s="325"/>
      <c r="JIZ377" s="325"/>
      <c r="JJA377" s="325"/>
      <c r="JJB377" s="325"/>
      <c r="JJC377" s="325"/>
      <c r="JJD377" s="324"/>
      <c r="JJE377" s="62"/>
      <c r="JJF377" s="62"/>
      <c r="JJG377" s="62"/>
      <c r="JJH377" s="62"/>
      <c r="JJI377" s="62"/>
      <c r="JJJ377" s="62"/>
      <c r="JJK377" s="62"/>
      <c r="JJL377" s="62"/>
      <c r="JJM377" s="62"/>
      <c r="JJN377" s="62"/>
      <c r="JJO377" s="325"/>
      <c r="JJP377" s="325"/>
      <c r="JJQ377" s="325"/>
      <c r="JJR377" s="325"/>
      <c r="JJS377" s="62"/>
      <c r="JJT377" s="325"/>
      <c r="JJU377" s="325"/>
      <c r="JJV377" s="325"/>
      <c r="JJW377" s="325"/>
      <c r="JJX377" s="62"/>
      <c r="JJY377" s="325"/>
      <c r="JJZ377" s="325"/>
      <c r="JKA377" s="325"/>
      <c r="JKB377" s="325"/>
      <c r="JKC377" s="325"/>
      <c r="JKD377" s="325"/>
      <c r="JKE377" s="325"/>
      <c r="JKF377" s="325"/>
      <c r="JKG377" s="325"/>
      <c r="JKH377" s="325"/>
      <c r="JKI377" s="325"/>
      <c r="JKJ377" s="325"/>
      <c r="JKK377" s="325"/>
      <c r="JKL377" s="325"/>
      <c r="JKM377" s="325"/>
      <c r="JKN377" s="325"/>
      <c r="JKO377" s="325"/>
      <c r="JKP377" s="324"/>
      <c r="JKQ377" s="62"/>
      <c r="JKR377" s="62"/>
      <c r="JKS377" s="62"/>
      <c r="JKT377" s="62"/>
      <c r="JKU377" s="62"/>
      <c r="JKV377" s="62"/>
      <c r="JKW377" s="62"/>
      <c r="JKX377" s="62"/>
      <c r="JKY377" s="62"/>
      <c r="JKZ377" s="62"/>
      <c r="JLA377" s="325"/>
      <c r="JLB377" s="325"/>
      <c r="JLC377" s="325"/>
      <c r="JLD377" s="325"/>
      <c r="JLE377" s="62"/>
      <c r="JLF377" s="325"/>
      <c r="JLG377" s="325"/>
      <c r="JLH377" s="325"/>
      <c r="JLI377" s="325"/>
      <c r="JLJ377" s="62"/>
      <c r="JLK377" s="325"/>
      <c r="JLL377" s="325"/>
      <c r="JLM377" s="325"/>
      <c r="JLN377" s="325"/>
      <c r="JLO377" s="325"/>
      <c r="JLP377" s="325"/>
      <c r="JLQ377" s="325"/>
      <c r="JLR377" s="325"/>
      <c r="JLS377" s="325"/>
      <c r="JLT377" s="325"/>
      <c r="JLU377" s="325"/>
      <c r="JLV377" s="325"/>
      <c r="JLW377" s="325"/>
      <c r="JLX377" s="325"/>
      <c r="JLY377" s="325"/>
      <c r="JLZ377" s="325"/>
      <c r="JMA377" s="325"/>
      <c r="JMB377" s="324"/>
      <c r="JMC377" s="62"/>
      <c r="JMD377" s="62"/>
      <c r="JME377" s="62"/>
      <c r="JMF377" s="62"/>
      <c r="JMG377" s="62"/>
      <c r="JMH377" s="62"/>
      <c r="JMI377" s="62"/>
      <c r="JMJ377" s="62"/>
      <c r="JMK377" s="62"/>
      <c r="JML377" s="62"/>
      <c r="JMM377" s="325"/>
      <c r="JMN377" s="325"/>
      <c r="JMO377" s="325"/>
      <c r="JMP377" s="325"/>
      <c r="JMQ377" s="62"/>
      <c r="JMR377" s="325"/>
      <c r="JMS377" s="325"/>
      <c r="JMT377" s="325"/>
      <c r="JMU377" s="325"/>
      <c r="JMV377" s="62"/>
      <c r="JMW377" s="325"/>
      <c r="JMX377" s="325"/>
      <c r="JMY377" s="325"/>
      <c r="JMZ377" s="325"/>
      <c r="JNA377" s="325"/>
      <c r="JNB377" s="325"/>
      <c r="JNC377" s="325"/>
      <c r="JND377" s="325"/>
      <c r="JNE377" s="325"/>
      <c r="JNF377" s="325"/>
      <c r="JNG377" s="325"/>
      <c r="JNH377" s="325"/>
      <c r="JNI377" s="325"/>
      <c r="JNJ377" s="325"/>
      <c r="JNK377" s="325"/>
      <c r="JNL377" s="325"/>
      <c r="JNM377" s="325"/>
      <c r="JNN377" s="324"/>
      <c r="JNO377" s="62"/>
      <c r="JNP377" s="62"/>
      <c r="JNQ377" s="62"/>
      <c r="JNR377" s="62"/>
      <c r="JNS377" s="62"/>
      <c r="JNT377" s="62"/>
      <c r="JNU377" s="62"/>
      <c r="JNV377" s="62"/>
      <c r="JNW377" s="62"/>
      <c r="JNX377" s="62"/>
      <c r="JNY377" s="325"/>
      <c r="JNZ377" s="325"/>
      <c r="JOA377" s="325"/>
      <c r="JOB377" s="325"/>
      <c r="JOC377" s="62"/>
      <c r="JOD377" s="325"/>
      <c r="JOE377" s="325"/>
      <c r="JOF377" s="325"/>
      <c r="JOG377" s="325"/>
      <c r="JOH377" s="62"/>
      <c r="JOI377" s="325"/>
      <c r="JOJ377" s="325"/>
      <c r="JOK377" s="325"/>
      <c r="JOL377" s="325"/>
      <c r="JOM377" s="325"/>
      <c r="JON377" s="325"/>
      <c r="JOO377" s="325"/>
      <c r="JOP377" s="325"/>
      <c r="JOQ377" s="325"/>
      <c r="JOR377" s="325"/>
      <c r="JOS377" s="325"/>
      <c r="JOT377" s="325"/>
      <c r="JOU377" s="325"/>
      <c r="JOV377" s="325"/>
      <c r="JOW377" s="325"/>
      <c r="JOX377" s="325"/>
      <c r="JOY377" s="325"/>
      <c r="JOZ377" s="324"/>
      <c r="JPA377" s="62"/>
      <c r="JPB377" s="62"/>
      <c r="JPC377" s="62"/>
      <c r="JPD377" s="62"/>
      <c r="JPE377" s="62"/>
      <c r="JPF377" s="62"/>
      <c r="JPG377" s="62"/>
      <c r="JPH377" s="62"/>
      <c r="JPI377" s="62"/>
      <c r="JPJ377" s="62"/>
      <c r="JPK377" s="325"/>
      <c r="JPL377" s="325"/>
      <c r="JPM377" s="325"/>
      <c r="JPN377" s="325"/>
      <c r="JPO377" s="62"/>
      <c r="JPP377" s="325"/>
      <c r="JPQ377" s="325"/>
      <c r="JPR377" s="325"/>
      <c r="JPS377" s="325"/>
      <c r="JPT377" s="62"/>
      <c r="JPU377" s="325"/>
      <c r="JPV377" s="325"/>
      <c r="JPW377" s="325"/>
      <c r="JPX377" s="325"/>
      <c r="JPY377" s="325"/>
      <c r="JPZ377" s="325"/>
      <c r="JQA377" s="325"/>
      <c r="JQB377" s="325"/>
      <c r="JQC377" s="325"/>
      <c r="JQD377" s="325"/>
      <c r="JQE377" s="325"/>
      <c r="JQF377" s="325"/>
      <c r="JQG377" s="325"/>
      <c r="JQH377" s="325"/>
      <c r="JQI377" s="325"/>
      <c r="JQJ377" s="325"/>
      <c r="JQK377" s="325"/>
      <c r="JQL377" s="324"/>
      <c r="JQM377" s="62"/>
      <c r="JQN377" s="62"/>
      <c r="JQO377" s="62"/>
      <c r="JQP377" s="62"/>
      <c r="JQQ377" s="62"/>
      <c r="JQR377" s="62"/>
      <c r="JQS377" s="62"/>
      <c r="JQT377" s="62"/>
      <c r="JQU377" s="62"/>
      <c r="JQV377" s="62"/>
      <c r="JQW377" s="325"/>
      <c r="JQX377" s="325"/>
      <c r="JQY377" s="325"/>
      <c r="JQZ377" s="325"/>
      <c r="JRA377" s="62"/>
      <c r="JRB377" s="325"/>
      <c r="JRC377" s="325"/>
      <c r="JRD377" s="325"/>
      <c r="JRE377" s="325"/>
      <c r="JRF377" s="62"/>
      <c r="JRG377" s="325"/>
      <c r="JRH377" s="325"/>
      <c r="JRI377" s="325"/>
      <c r="JRJ377" s="325"/>
      <c r="JRK377" s="325"/>
      <c r="JRL377" s="325"/>
      <c r="JRM377" s="325"/>
      <c r="JRN377" s="325"/>
      <c r="JRO377" s="325"/>
      <c r="JRP377" s="325"/>
      <c r="JRQ377" s="325"/>
      <c r="JRR377" s="325"/>
      <c r="JRS377" s="325"/>
      <c r="JRT377" s="325"/>
      <c r="JRU377" s="325"/>
      <c r="JRV377" s="325"/>
      <c r="JRW377" s="325"/>
      <c r="JRX377" s="324"/>
      <c r="JRY377" s="62"/>
      <c r="JRZ377" s="62"/>
      <c r="JSA377" s="62"/>
      <c r="JSB377" s="62"/>
      <c r="JSC377" s="62"/>
      <c r="JSD377" s="62"/>
      <c r="JSE377" s="62"/>
      <c r="JSF377" s="62"/>
      <c r="JSG377" s="62"/>
      <c r="JSH377" s="62"/>
      <c r="JSI377" s="325"/>
      <c r="JSJ377" s="325"/>
      <c r="JSK377" s="325"/>
      <c r="JSL377" s="325"/>
      <c r="JSM377" s="62"/>
      <c r="JSN377" s="325"/>
      <c r="JSO377" s="325"/>
      <c r="JSP377" s="325"/>
      <c r="JSQ377" s="325"/>
      <c r="JSR377" s="62"/>
      <c r="JSS377" s="325"/>
      <c r="JST377" s="325"/>
      <c r="JSU377" s="325"/>
      <c r="JSV377" s="325"/>
      <c r="JSW377" s="325"/>
      <c r="JSX377" s="325"/>
      <c r="JSY377" s="325"/>
      <c r="JSZ377" s="325"/>
      <c r="JTA377" s="325"/>
      <c r="JTB377" s="325"/>
      <c r="JTC377" s="325"/>
      <c r="JTD377" s="325"/>
      <c r="JTE377" s="325"/>
      <c r="JTF377" s="325"/>
      <c r="JTG377" s="325"/>
      <c r="JTH377" s="325"/>
      <c r="JTI377" s="325"/>
      <c r="JTJ377" s="324"/>
      <c r="JTK377" s="62"/>
      <c r="JTL377" s="62"/>
      <c r="JTM377" s="62"/>
      <c r="JTN377" s="62"/>
      <c r="JTO377" s="62"/>
      <c r="JTP377" s="62"/>
      <c r="JTQ377" s="62"/>
      <c r="JTR377" s="62"/>
      <c r="JTS377" s="62"/>
      <c r="JTT377" s="62"/>
      <c r="JTU377" s="325"/>
      <c r="JTV377" s="325"/>
      <c r="JTW377" s="325"/>
      <c r="JTX377" s="325"/>
      <c r="JTY377" s="62"/>
      <c r="JTZ377" s="325"/>
      <c r="JUA377" s="325"/>
      <c r="JUB377" s="325"/>
      <c r="JUC377" s="325"/>
      <c r="JUD377" s="62"/>
      <c r="JUE377" s="325"/>
      <c r="JUF377" s="325"/>
      <c r="JUG377" s="325"/>
      <c r="JUH377" s="325"/>
      <c r="JUI377" s="325"/>
      <c r="JUJ377" s="325"/>
      <c r="JUK377" s="325"/>
      <c r="JUL377" s="325"/>
      <c r="JUM377" s="325"/>
      <c r="JUN377" s="325"/>
      <c r="JUO377" s="325"/>
      <c r="JUP377" s="325"/>
      <c r="JUQ377" s="325"/>
      <c r="JUR377" s="325"/>
      <c r="JUS377" s="325"/>
      <c r="JUT377" s="325"/>
      <c r="JUU377" s="325"/>
      <c r="JUV377" s="324"/>
      <c r="JUW377" s="62"/>
      <c r="JUX377" s="62"/>
      <c r="JUY377" s="62"/>
      <c r="JUZ377" s="62"/>
      <c r="JVA377" s="62"/>
      <c r="JVB377" s="62"/>
      <c r="JVC377" s="62"/>
      <c r="JVD377" s="62"/>
      <c r="JVE377" s="62"/>
      <c r="JVF377" s="62"/>
      <c r="JVG377" s="325"/>
      <c r="JVH377" s="325"/>
      <c r="JVI377" s="325"/>
      <c r="JVJ377" s="325"/>
      <c r="JVK377" s="62"/>
      <c r="JVL377" s="325"/>
      <c r="JVM377" s="325"/>
      <c r="JVN377" s="325"/>
      <c r="JVO377" s="325"/>
      <c r="JVP377" s="62"/>
      <c r="JVQ377" s="325"/>
      <c r="JVR377" s="325"/>
      <c r="JVS377" s="325"/>
      <c r="JVT377" s="325"/>
      <c r="JVU377" s="325"/>
      <c r="JVV377" s="325"/>
      <c r="JVW377" s="325"/>
      <c r="JVX377" s="325"/>
      <c r="JVY377" s="325"/>
      <c r="JVZ377" s="325"/>
      <c r="JWA377" s="325"/>
      <c r="JWB377" s="325"/>
      <c r="JWC377" s="325"/>
      <c r="JWD377" s="325"/>
      <c r="JWE377" s="325"/>
      <c r="JWF377" s="325"/>
      <c r="JWG377" s="325"/>
      <c r="JWH377" s="324"/>
      <c r="JWI377" s="62"/>
      <c r="JWJ377" s="62"/>
      <c r="JWK377" s="62"/>
      <c r="JWL377" s="62"/>
      <c r="JWM377" s="62"/>
      <c r="JWN377" s="62"/>
      <c r="JWO377" s="62"/>
      <c r="JWP377" s="62"/>
      <c r="JWQ377" s="62"/>
      <c r="JWR377" s="62"/>
      <c r="JWS377" s="325"/>
      <c r="JWT377" s="325"/>
      <c r="JWU377" s="325"/>
      <c r="JWV377" s="325"/>
      <c r="JWW377" s="62"/>
      <c r="JWX377" s="325"/>
      <c r="JWY377" s="325"/>
      <c r="JWZ377" s="325"/>
      <c r="JXA377" s="325"/>
      <c r="JXB377" s="62"/>
      <c r="JXC377" s="325"/>
      <c r="JXD377" s="325"/>
      <c r="JXE377" s="325"/>
      <c r="JXF377" s="325"/>
      <c r="JXG377" s="325"/>
      <c r="JXH377" s="325"/>
      <c r="JXI377" s="325"/>
      <c r="JXJ377" s="325"/>
      <c r="JXK377" s="325"/>
      <c r="JXL377" s="325"/>
      <c r="JXM377" s="325"/>
      <c r="JXN377" s="325"/>
      <c r="JXO377" s="325"/>
      <c r="JXP377" s="325"/>
      <c r="JXQ377" s="325"/>
      <c r="JXR377" s="325"/>
      <c r="JXS377" s="325"/>
      <c r="JXT377" s="324"/>
      <c r="JXU377" s="62"/>
      <c r="JXV377" s="62"/>
      <c r="JXW377" s="62"/>
      <c r="JXX377" s="62"/>
      <c r="JXY377" s="62"/>
      <c r="JXZ377" s="62"/>
      <c r="JYA377" s="62"/>
      <c r="JYB377" s="62"/>
      <c r="JYC377" s="62"/>
      <c r="JYD377" s="62"/>
      <c r="JYE377" s="325"/>
      <c r="JYF377" s="325"/>
      <c r="JYG377" s="325"/>
      <c r="JYH377" s="325"/>
      <c r="JYI377" s="62"/>
      <c r="JYJ377" s="325"/>
      <c r="JYK377" s="325"/>
      <c r="JYL377" s="325"/>
      <c r="JYM377" s="325"/>
      <c r="JYN377" s="62"/>
      <c r="JYO377" s="325"/>
      <c r="JYP377" s="325"/>
      <c r="JYQ377" s="325"/>
      <c r="JYR377" s="325"/>
      <c r="JYS377" s="325"/>
      <c r="JYT377" s="325"/>
      <c r="JYU377" s="325"/>
      <c r="JYV377" s="325"/>
      <c r="JYW377" s="325"/>
      <c r="JYX377" s="325"/>
      <c r="JYY377" s="325"/>
      <c r="JYZ377" s="325"/>
      <c r="JZA377" s="325"/>
      <c r="JZB377" s="325"/>
      <c r="JZC377" s="325"/>
      <c r="JZD377" s="325"/>
      <c r="JZE377" s="325"/>
      <c r="JZF377" s="324"/>
      <c r="JZG377" s="62"/>
      <c r="JZH377" s="62"/>
      <c r="JZI377" s="62"/>
      <c r="JZJ377" s="62"/>
      <c r="JZK377" s="62"/>
      <c r="JZL377" s="62"/>
      <c r="JZM377" s="62"/>
      <c r="JZN377" s="62"/>
      <c r="JZO377" s="62"/>
      <c r="JZP377" s="62"/>
      <c r="JZQ377" s="325"/>
      <c r="JZR377" s="325"/>
      <c r="JZS377" s="325"/>
      <c r="JZT377" s="325"/>
      <c r="JZU377" s="62"/>
      <c r="JZV377" s="325"/>
      <c r="JZW377" s="325"/>
      <c r="JZX377" s="325"/>
      <c r="JZY377" s="325"/>
      <c r="JZZ377" s="62"/>
      <c r="KAA377" s="325"/>
      <c r="KAB377" s="325"/>
      <c r="KAC377" s="325"/>
      <c r="KAD377" s="325"/>
      <c r="KAE377" s="325"/>
      <c r="KAF377" s="325"/>
      <c r="KAG377" s="325"/>
      <c r="KAH377" s="325"/>
      <c r="KAI377" s="325"/>
      <c r="KAJ377" s="325"/>
      <c r="KAK377" s="325"/>
      <c r="KAL377" s="325"/>
      <c r="KAM377" s="325"/>
      <c r="KAN377" s="325"/>
      <c r="KAO377" s="325"/>
      <c r="KAP377" s="325"/>
      <c r="KAQ377" s="325"/>
      <c r="KAR377" s="324"/>
      <c r="KAS377" s="62"/>
      <c r="KAT377" s="62"/>
      <c r="KAU377" s="62"/>
      <c r="KAV377" s="62"/>
      <c r="KAW377" s="62"/>
      <c r="KAX377" s="62"/>
      <c r="KAY377" s="62"/>
      <c r="KAZ377" s="62"/>
      <c r="KBA377" s="62"/>
      <c r="KBB377" s="62"/>
      <c r="KBC377" s="325"/>
      <c r="KBD377" s="325"/>
      <c r="KBE377" s="325"/>
      <c r="KBF377" s="325"/>
      <c r="KBG377" s="62"/>
      <c r="KBH377" s="325"/>
      <c r="KBI377" s="325"/>
      <c r="KBJ377" s="325"/>
      <c r="KBK377" s="325"/>
      <c r="KBL377" s="62"/>
      <c r="KBM377" s="325"/>
      <c r="KBN377" s="325"/>
      <c r="KBO377" s="325"/>
      <c r="KBP377" s="325"/>
      <c r="KBQ377" s="325"/>
      <c r="KBR377" s="325"/>
      <c r="KBS377" s="325"/>
      <c r="KBT377" s="325"/>
      <c r="KBU377" s="325"/>
      <c r="KBV377" s="325"/>
      <c r="KBW377" s="325"/>
      <c r="KBX377" s="325"/>
      <c r="KBY377" s="325"/>
      <c r="KBZ377" s="325"/>
      <c r="KCA377" s="325"/>
      <c r="KCB377" s="325"/>
      <c r="KCC377" s="325"/>
      <c r="KCD377" s="324"/>
      <c r="KCE377" s="62"/>
      <c r="KCF377" s="62"/>
      <c r="KCG377" s="62"/>
      <c r="KCH377" s="62"/>
      <c r="KCI377" s="62"/>
      <c r="KCJ377" s="62"/>
      <c r="KCK377" s="62"/>
      <c r="KCL377" s="62"/>
      <c r="KCM377" s="62"/>
      <c r="KCN377" s="62"/>
      <c r="KCO377" s="325"/>
      <c r="KCP377" s="325"/>
      <c r="KCQ377" s="325"/>
      <c r="KCR377" s="325"/>
      <c r="KCS377" s="62"/>
      <c r="KCT377" s="325"/>
      <c r="KCU377" s="325"/>
      <c r="KCV377" s="325"/>
      <c r="KCW377" s="325"/>
      <c r="KCX377" s="62"/>
      <c r="KCY377" s="325"/>
      <c r="KCZ377" s="325"/>
      <c r="KDA377" s="325"/>
      <c r="KDB377" s="325"/>
      <c r="KDC377" s="325"/>
      <c r="KDD377" s="325"/>
      <c r="KDE377" s="325"/>
      <c r="KDF377" s="325"/>
      <c r="KDG377" s="325"/>
      <c r="KDH377" s="325"/>
      <c r="KDI377" s="325"/>
      <c r="KDJ377" s="325"/>
      <c r="KDK377" s="325"/>
      <c r="KDL377" s="325"/>
      <c r="KDM377" s="325"/>
      <c r="KDN377" s="325"/>
      <c r="KDO377" s="325"/>
      <c r="KDP377" s="324"/>
      <c r="KDQ377" s="62"/>
      <c r="KDR377" s="62"/>
      <c r="KDS377" s="62"/>
      <c r="KDT377" s="62"/>
      <c r="KDU377" s="62"/>
      <c r="KDV377" s="62"/>
      <c r="KDW377" s="62"/>
      <c r="KDX377" s="62"/>
      <c r="KDY377" s="62"/>
      <c r="KDZ377" s="62"/>
      <c r="KEA377" s="325"/>
      <c r="KEB377" s="325"/>
      <c r="KEC377" s="325"/>
      <c r="KED377" s="325"/>
      <c r="KEE377" s="62"/>
      <c r="KEF377" s="325"/>
      <c r="KEG377" s="325"/>
      <c r="KEH377" s="325"/>
      <c r="KEI377" s="325"/>
      <c r="KEJ377" s="62"/>
      <c r="KEK377" s="325"/>
      <c r="KEL377" s="325"/>
      <c r="KEM377" s="325"/>
      <c r="KEN377" s="325"/>
      <c r="KEO377" s="325"/>
      <c r="KEP377" s="325"/>
      <c r="KEQ377" s="325"/>
      <c r="KER377" s="325"/>
      <c r="KES377" s="325"/>
      <c r="KET377" s="325"/>
      <c r="KEU377" s="325"/>
      <c r="KEV377" s="325"/>
      <c r="KEW377" s="325"/>
      <c r="KEX377" s="325"/>
      <c r="KEY377" s="325"/>
      <c r="KEZ377" s="325"/>
      <c r="KFA377" s="325"/>
      <c r="KFB377" s="324"/>
      <c r="KFC377" s="62"/>
      <c r="KFD377" s="62"/>
      <c r="KFE377" s="62"/>
      <c r="KFF377" s="62"/>
      <c r="KFG377" s="62"/>
      <c r="KFH377" s="62"/>
      <c r="KFI377" s="62"/>
      <c r="KFJ377" s="62"/>
      <c r="KFK377" s="62"/>
      <c r="KFL377" s="62"/>
      <c r="KFM377" s="325"/>
      <c r="KFN377" s="325"/>
      <c r="KFO377" s="325"/>
      <c r="KFP377" s="325"/>
      <c r="KFQ377" s="62"/>
      <c r="KFR377" s="325"/>
      <c r="KFS377" s="325"/>
      <c r="KFT377" s="325"/>
      <c r="KFU377" s="325"/>
      <c r="KFV377" s="62"/>
      <c r="KFW377" s="325"/>
      <c r="KFX377" s="325"/>
      <c r="KFY377" s="325"/>
      <c r="KFZ377" s="325"/>
      <c r="KGA377" s="325"/>
      <c r="KGB377" s="325"/>
      <c r="KGC377" s="325"/>
      <c r="KGD377" s="325"/>
      <c r="KGE377" s="325"/>
      <c r="KGF377" s="325"/>
      <c r="KGG377" s="325"/>
      <c r="KGH377" s="325"/>
      <c r="KGI377" s="325"/>
      <c r="KGJ377" s="325"/>
      <c r="KGK377" s="325"/>
      <c r="KGL377" s="325"/>
      <c r="KGM377" s="325"/>
      <c r="KGN377" s="324"/>
      <c r="KGO377" s="62"/>
      <c r="KGP377" s="62"/>
      <c r="KGQ377" s="62"/>
      <c r="KGR377" s="62"/>
      <c r="KGS377" s="62"/>
      <c r="KGT377" s="62"/>
      <c r="KGU377" s="62"/>
      <c r="KGV377" s="62"/>
      <c r="KGW377" s="62"/>
      <c r="KGX377" s="62"/>
      <c r="KGY377" s="325"/>
      <c r="KGZ377" s="325"/>
      <c r="KHA377" s="325"/>
      <c r="KHB377" s="325"/>
      <c r="KHC377" s="62"/>
      <c r="KHD377" s="325"/>
      <c r="KHE377" s="325"/>
      <c r="KHF377" s="325"/>
      <c r="KHG377" s="325"/>
      <c r="KHH377" s="62"/>
      <c r="KHI377" s="325"/>
      <c r="KHJ377" s="325"/>
      <c r="KHK377" s="325"/>
      <c r="KHL377" s="325"/>
      <c r="KHM377" s="325"/>
      <c r="KHN377" s="325"/>
      <c r="KHO377" s="325"/>
      <c r="KHP377" s="325"/>
      <c r="KHQ377" s="325"/>
      <c r="KHR377" s="325"/>
      <c r="KHS377" s="325"/>
      <c r="KHT377" s="325"/>
      <c r="KHU377" s="325"/>
      <c r="KHV377" s="325"/>
      <c r="KHW377" s="325"/>
      <c r="KHX377" s="325"/>
      <c r="KHY377" s="325"/>
      <c r="KHZ377" s="324"/>
      <c r="KIA377" s="62"/>
      <c r="KIB377" s="62"/>
      <c r="KIC377" s="62"/>
      <c r="KID377" s="62"/>
      <c r="KIE377" s="62"/>
      <c r="KIF377" s="62"/>
      <c r="KIG377" s="62"/>
      <c r="KIH377" s="62"/>
      <c r="KII377" s="62"/>
      <c r="KIJ377" s="62"/>
      <c r="KIK377" s="325"/>
      <c r="KIL377" s="325"/>
      <c r="KIM377" s="325"/>
      <c r="KIN377" s="325"/>
      <c r="KIO377" s="62"/>
      <c r="KIP377" s="325"/>
      <c r="KIQ377" s="325"/>
      <c r="KIR377" s="325"/>
      <c r="KIS377" s="325"/>
      <c r="KIT377" s="62"/>
      <c r="KIU377" s="325"/>
      <c r="KIV377" s="325"/>
      <c r="KIW377" s="325"/>
      <c r="KIX377" s="325"/>
      <c r="KIY377" s="325"/>
      <c r="KIZ377" s="325"/>
      <c r="KJA377" s="325"/>
      <c r="KJB377" s="325"/>
      <c r="KJC377" s="325"/>
      <c r="KJD377" s="325"/>
      <c r="KJE377" s="325"/>
      <c r="KJF377" s="325"/>
      <c r="KJG377" s="325"/>
      <c r="KJH377" s="325"/>
      <c r="KJI377" s="325"/>
      <c r="KJJ377" s="325"/>
      <c r="KJK377" s="325"/>
      <c r="KJL377" s="324"/>
      <c r="KJM377" s="62"/>
      <c r="KJN377" s="62"/>
      <c r="KJO377" s="62"/>
      <c r="KJP377" s="62"/>
      <c r="KJQ377" s="62"/>
      <c r="KJR377" s="62"/>
      <c r="KJS377" s="62"/>
      <c r="KJT377" s="62"/>
      <c r="KJU377" s="62"/>
      <c r="KJV377" s="62"/>
      <c r="KJW377" s="325"/>
      <c r="KJX377" s="325"/>
      <c r="KJY377" s="325"/>
      <c r="KJZ377" s="325"/>
      <c r="KKA377" s="62"/>
      <c r="KKB377" s="325"/>
      <c r="KKC377" s="325"/>
      <c r="KKD377" s="325"/>
      <c r="KKE377" s="325"/>
      <c r="KKF377" s="62"/>
      <c r="KKG377" s="325"/>
      <c r="KKH377" s="325"/>
      <c r="KKI377" s="325"/>
      <c r="KKJ377" s="325"/>
      <c r="KKK377" s="325"/>
      <c r="KKL377" s="325"/>
      <c r="KKM377" s="325"/>
      <c r="KKN377" s="325"/>
      <c r="KKO377" s="325"/>
      <c r="KKP377" s="325"/>
      <c r="KKQ377" s="325"/>
      <c r="KKR377" s="325"/>
      <c r="KKS377" s="325"/>
      <c r="KKT377" s="325"/>
      <c r="KKU377" s="325"/>
      <c r="KKV377" s="325"/>
      <c r="KKW377" s="325"/>
      <c r="KKX377" s="324"/>
      <c r="KKY377" s="62"/>
      <c r="KKZ377" s="62"/>
      <c r="KLA377" s="62"/>
      <c r="KLB377" s="62"/>
      <c r="KLC377" s="62"/>
      <c r="KLD377" s="62"/>
      <c r="KLE377" s="62"/>
      <c r="KLF377" s="62"/>
      <c r="KLG377" s="62"/>
      <c r="KLH377" s="62"/>
      <c r="KLI377" s="325"/>
      <c r="KLJ377" s="325"/>
      <c r="KLK377" s="325"/>
      <c r="KLL377" s="325"/>
      <c r="KLM377" s="62"/>
      <c r="KLN377" s="325"/>
      <c r="KLO377" s="325"/>
      <c r="KLP377" s="325"/>
      <c r="KLQ377" s="325"/>
      <c r="KLR377" s="62"/>
      <c r="KLS377" s="325"/>
      <c r="KLT377" s="325"/>
      <c r="KLU377" s="325"/>
      <c r="KLV377" s="325"/>
      <c r="KLW377" s="325"/>
      <c r="KLX377" s="325"/>
      <c r="KLY377" s="325"/>
      <c r="KLZ377" s="325"/>
      <c r="KMA377" s="325"/>
      <c r="KMB377" s="325"/>
      <c r="KMC377" s="325"/>
      <c r="KMD377" s="325"/>
      <c r="KME377" s="325"/>
      <c r="KMF377" s="325"/>
      <c r="KMG377" s="325"/>
      <c r="KMH377" s="325"/>
      <c r="KMI377" s="325"/>
      <c r="KMJ377" s="324"/>
      <c r="KMK377" s="62"/>
      <c r="KML377" s="62"/>
      <c r="KMM377" s="62"/>
      <c r="KMN377" s="62"/>
      <c r="KMO377" s="62"/>
      <c r="KMP377" s="62"/>
      <c r="KMQ377" s="62"/>
      <c r="KMR377" s="62"/>
      <c r="KMS377" s="62"/>
      <c r="KMT377" s="62"/>
      <c r="KMU377" s="325"/>
      <c r="KMV377" s="325"/>
      <c r="KMW377" s="325"/>
      <c r="KMX377" s="325"/>
      <c r="KMY377" s="62"/>
      <c r="KMZ377" s="325"/>
      <c r="KNA377" s="325"/>
      <c r="KNB377" s="325"/>
      <c r="KNC377" s="325"/>
      <c r="KND377" s="62"/>
      <c r="KNE377" s="325"/>
      <c r="KNF377" s="325"/>
      <c r="KNG377" s="325"/>
      <c r="KNH377" s="325"/>
      <c r="KNI377" s="325"/>
      <c r="KNJ377" s="325"/>
      <c r="KNK377" s="325"/>
      <c r="KNL377" s="325"/>
      <c r="KNM377" s="325"/>
      <c r="KNN377" s="325"/>
      <c r="KNO377" s="325"/>
      <c r="KNP377" s="325"/>
      <c r="KNQ377" s="325"/>
      <c r="KNR377" s="325"/>
      <c r="KNS377" s="325"/>
      <c r="KNT377" s="325"/>
      <c r="KNU377" s="325"/>
      <c r="KNV377" s="324"/>
      <c r="KNW377" s="62"/>
      <c r="KNX377" s="62"/>
      <c r="KNY377" s="62"/>
      <c r="KNZ377" s="62"/>
      <c r="KOA377" s="62"/>
      <c r="KOB377" s="62"/>
      <c r="KOC377" s="62"/>
      <c r="KOD377" s="62"/>
      <c r="KOE377" s="62"/>
      <c r="KOF377" s="62"/>
      <c r="KOG377" s="325"/>
      <c r="KOH377" s="325"/>
      <c r="KOI377" s="325"/>
      <c r="KOJ377" s="325"/>
      <c r="KOK377" s="62"/>
      <c r="KOL377" s="325"/>
      <c r="KOM377" s="325"/>
      <c r="KON377" s="325"/>
      <c r="KOO377" s="325"/>
      <c r="KOP377" s="62"/>
      <c r="KOQ377" s="325"/>
      <c r="KOR377" s="325"/>
      <c r="KOS377" s="325"/>
      <c r="KOT377" s="325"/>
      <c r="KOU377" s="325"/>
      <c r="KOV377" s="325"/>
      <c r="KOW377" s="325"/>
      <c r="KOX377" s="325"/>
      <c r="KOY377" s="325"/>
      <c r="KOZ377" s="325"/>
      <c r="KPA377" s="325"/>
      <c r="KPB377" s="325"/>
      <c r="KPC377" s="325"/>
      <c r="KPD377" s="325"/>
      <c r="KPE377" s="325"/>
      <c r="KPF377" s="325"/>
      <c r="KPG377" s="325"/>
      <c r="KPH377" s="324"/>
      <c r="KPI377" s="62"/>
      <c r="KPJ377" s="62"/>
      <c r="KPK377" s="62"/>
      <c r="KPL377" s="62"/>
      <c r="KPM377" s="62"/>
      <c r="KPN377" s="62"/>
      <c r="KPO377" s="62"/>
      <c r="KPP377" s="62"/>
      <c r="KPQ377" s="62"/>
      <c r="KPR377" s="62"/>
      <c r="KPS377" s="325"/>
      <c r="KPT377" s="325"/>
      <c r="KPU377" s="325"/>
      <c r="KPV377" s="325"/>
      <c r="KPW377" s="62"/>
      <c r="KPX377" s="325"/>
      <c r="KPY377" s="325"/>
      <c r="KPZ377" s="325"/>
      <c r="KQA377" s="325"/>
      <c r="KQB377" s="62"/>
      <c r="KQC377" s="325"/>
      <c r="KQD377" s="325"/>
      <c r="KQE377" s="325"/>
      <c r="KQF377" s="325"/>
      <c r="KQG377" s="325"/>
      <c r="KQH377" s="325"/>
      <c r="KQI377" s="325"/>
      <c r="KQJ377" s="325"/>
      <c r="KQK377" s="325"/>
      <c r="KQL377" s="325"/>
      <c r="KQM377" s="325"/>
      <c r="KQN377" s="325"/>
      <c r="KQO377" s="325"/>
      <c r="KQP377" s="325"/>
      <c r="KQQ377" s="325"/>
      <c r="KQR377" s="325"/>
      <c r="KQS377" s="325"/>
      <c r="KQT377" s="324"/>
      <c r="KQU377" s="62"/>
      <c r="KQV377" s="62"/>
      <c r="KQW377" s="62"/>
      <c r="KQX377" s="62"/>
      <c r="KQY377" s="62"/>
      <c r="KQZ377" s="62"/>
      <c r="KRA377" s="62"/>
      <c r="KRB377" s="62"/>
      <c r="KRC377" s="62"/>
      <c r="KRD377" s="62"/>
      <c r="KRE377" s="325"/>
      <c r="KRF377" s="325"/>
      <c r="KRG377" s="325"/>
      <c r="KRH377" s="325"/>
      <c r="KRI377" s="62"/>
      <c r="KRJ377" s="325"/>
      <c r="KRK377" s="325"/>
      <c r="KRL377" s="325"/>
      <c r="KRM377" s="325"/>
      <c r="KRN377" s="62"/>
      <c r="KRO377" s="325"/>
      <c r="KRP377" s="325"/>
      <c r="KRQ377" s="325"/>
      <c r="KRR377" s="325"/>
      <c r="KRS377" s="325"/>
      <c r="KRT377" s="325"/>
      <c r="KRU377" s="325"/>
      <c r="KRV377" s="325"/>
      <c r="KRW377" s="325"/>
      <c r="KRX377" s="325"/>
      <c r="KRY377" s="325"/>
      <c r="KRZ377" s="325"/>
      <c r="KSA377" s="325"/>
      <c r="KSB377" s="325"/>
      <c r="KSC377" s="325"/>
      <c r="KSD377" s="325"/>
      <c r="KSE377" s="325"/>
      <c r="KSF377" s="324"/>
      <c r="KSG377" s="62"/>
      <c r="KSH377" s="62"/>
      <c r="KSI377" s="62"/>
      <c r="KSJ377" s="62"/>
      <c r="KSK377" s="62"/>
      <c r="KSL377" s="62"/>
      <c r="KSM377" s="62"/>
      <c r="KSN377" s="62"/>
      <c r="KSO377" s="62"/>
      <c r="KSP377" s="62"/>
      <c r="KSQ377" s="325"/>
      <c r="KSR377" s="325"/>
      <c r="KSS377" s="325"/>
      <c r="KST377" s="325"/>
      <c r="KSU377" s="62"/>
      <c r="KSV377" s="325"/>
      <c r="KSW377" s="325"/>
      <c r="KSX377" s="325"/>
      <c r="KSY377" s="325"/>
      <c r="KSZ377" s="62"/>
      <c r="KTA377" s="325"/>
      <c r="KTB377" s="325"/>
      <c r="KTC377" s="325"/>
      <c r="KTD377" s="325"/>
      <c r="KTE377" s="325"/>
      <c r="KTF377" s="325"/>
      <c r="KTG377" s="325"/>
      <c r="KTH377" s="325"/>
      <c r="KTI377" s="325"/>
      <c r="KTJ377" s="325"/>
      <c r="KTK377" s="325"/>
      <c r="KTL377" s="325"/>
      <c r="KTM377" s="325"/>
      <c r="KTN377" s="325"/>
      <c r="KTO377" s="325"/>
      <c r="KTP377" s="325"/>
      <c r="KTQ377" s="325"/>
      <c r="KTR377" s="324"/>
      <c r="KTS377" s="62"/>
      <c r="KTT377" s="62"/>
      <c r="KTU377" s="62"/>
      <c r="KTV377" s="62"/>
      <c r="KTW377" s="62"/>
      <c r="KTX377" s="62"/>
      <c r="KTY377" s="62"/>
      <c r="KTZ377" s="62"/>
      <c r="KUA377" s="62"/>
      <c r="KUB377" s="62"/>
      <c r="KUC377" s="325"/>
      <c r="KUD377" s="325"/>
      <c r="KUE377" s="325"/>
      <c r="KUF377" s="325"/>
      <c r="KUG377" s="62"/>
      <c r="KUH377" s="325"/>
      <c r="KUI377" s="325"/>
      <c r="KUJ377" s="325"/>
      <c r="KUK377" s="325"/>
      <c r="KUL377" s="62"/>
      <c r="KUM377" s="325"/>
      <c r="KUN377" s="325"/>
      <c r="KUO377" s="325"/>
      <c r="KUP377" s="325"/>
      <c r="KUQ377" s="325"/>
      <c r="KUR377" s="325"/>
      <c r="KUS377" s="325"/>
      <c r="KUT377" s="325"/>
      <c r="KUU377" s="325"/>
      <c r="KUV377" s="325"/>
      <c r="KUW377" s="325"/>
      <c r="KUX377" s="325"/>
      <c r="KUY377" s="325"/>
      <c r="KUZ377" s="325"/>
      <c r="KVA377" s="325"/>
      <c r="KVB377" s="325"/>
      <c r="KVC377" s="325"/>
      <c r="KVD377" s="324"/>
      <c r="KVE377" s="62"/>
      <c r="KVF377" s="62"/>
      <c r="KVG377" s="62"/>
      <c r="KVH377" s="62"/>
      <c r="KVI377" s="62"/>
      <c r="KVJ377" s="62"/>
      <c r="KVK377" s="62"/>
      <c r="KVL377" s="62"/>
      <c r="KVM377" s="62"/>
      <c r="KVN377" s="62"/>
      <c r="KVO377" s="325"/>
      <c r="KVP377" s="325"/>
      <c r="KVQ377" s="325"/>
      <c r="KVR377" s="325"/>
      <c r="KVS377" s="62"/>
      <c r="KVT377" s="325"/>
      <c r="KVU377" s="325"/>
      <c r="KVV377" s="325"/>
      <c r="KVW377" s="325"/>
      <c r="KVX377" s="62"/>
      <c r="KVY377" s="325"/>
      <c r="KVZ377" s="325"/>
      <c r="KWA377" s="325"/>
      <c r="KWB377" s="325"/>
      <c r="KWC377" s="325"/>
      <c r="KWD377" s="325"/>
      <c r="KWE377" s="325"/>
      <c r="KWF377" s="325"/>
      <c r="KWG377" s="325"/>
      <c r="KWH377" s="325"/>
      <c r="KWI377" s="325"/>
      <c r="KWJ377" s="325"/>
      <c r="KWK377" s="325"/>
      <c r="KWL377" s="325"/>
      <c r="KWM377" s="325"/>
      <c r="KWN377" s="325"/>
      <c r="KWO377" s="325"/>
      <c r="KWP377" s="324"/>
      <c r="KWQ377" s="62"/>
      <c r="KWR377" s="62"/>
      <c r="KWS377" s="62"/>
      <c r="KWT377" s="62"/>
      <c r="KWU377" s="62"/>
      <c r="KWV377" s="62"/>
      <c r="KWW377" s="62"/>
      <c r="KWX377" s="62"/>
      <c r="KWY377" s="62"/>
      <c r="KWZ377" s="62"/>
      <c r="KXA377" s="325"/>
      <c r="KXB377" s="325"/>
      <c r="KXC377" s="325"/>
      <c r="KXD377" s="325"/>
      <c r="KXE377" s="62"/>
      <c r="KXF377" s="325"/>
      <c r="KXG377" s="325"/>
      <c r="KXH377" s="325"/>
      <c r="KXI377" s="325"/>
      <c r="KXJ377" s="62"/>
      <c r="KXK377" s="325"/>
      <c r="KXL377" s="325"/>
      <c r="KXM377" s="325"/>
      <c r="KXN377" s="325"/>
      <c r="KXO377" s="325"/>
      <c r="KXP377" s="325"/>
      <c r="KXQ377" s="325"/>
      <c r="KXR377" s="325"/>
      <c r="KXS377" s="325"/>
      <c r="KXT377" s="325"/>
      <c r="KXU377" s="325"/>
      <c r="KXV377" s="325"/>
      <c r="KXW377" s="325"/>
      <c r="KXX377" s="325"/>
      <c r="KXY377" s="325"/>
      <c r="KXZ377" s="325"/>
      <c r="KYA377" s="325"/>
      <c r="KYB377" s="324"/>
      <c r="KYC377" s="62"/>
      <c r="KYD377" s="62"/>
      <c r="KYE377" s="62"/>
      <c r="KYF377" s="62"/>
      <c r="KYG377" s="62"/>
      <c r="KYH377" s="62"/>
      <c r="KYI377" s="62"/>
      <c r="KYJ377" s="62"/>
      <c r="KYK377" s="62"/>
      <c r="KYL377" s="62"/>
      <c r="KYM377" s="325"/>
      <c r="KYN377" s="325"/>
      <c r="KYO377" s="325"/>
      <c r="KYP377" s="325"/>
      <c r="KYQ377" s="62"/>
      <c r="KYR377" s="325"/>
      <c r="KYS377" s="325"/>
      <c r="KYT377" s="325"/>
      <c r="KYU377" s="325"/>
      <c r="KYV377" s="62"/>
      <c r="KYW377" s="325"/>
      <c r="KYX377" s="325"/>
      <c r="KYY377" s="325"/>
      <c r="KYZ377" s="325"/>
      <c r="KZA377" s="325"/>
      <c r="KZB377" s="325"/>
      <c r="KZC377" s="325"/>
      <c r="KZD377" s="325"/>
      <c r="KZE377" s="325"/>
      <c r="KZF377" s="325"/>
      <c r="KZG377" s="325"/>
      <c r="KZH377" s="325"/>
      <c r="KZI377" s="325"/>
      <c r="KZJ377" s="325"/>
      <c r="KZK377" s="325"/>
      <c r="KZL377" s="325"/>
      <c r="KZM377" s="325"/>
      <c r="KZN377" s="324"/>
      <c r="KZO377" s="62"/>
      <c r="KZP377" s="62"/>
      <c r="KZQ377" s="62"/>
      <c r="KZR377" s="62"/>
      <c r="KZS377" s="62"/>
      <c r="KZT377" s="62"/>
      <c r="KZU377" s="62"/>
      <c r="KZV377" s="62"/>
      <c r="KZW377" s="62"/>
      <c r="KZX377" s="62"/>
      <c r="KZY377" s="325"/>
      <c r="KZZ377" s="325"/>
      <c r="LAA377" s="325"/>
      <c r="LAB377" s="325"/>
      <c r="LAC377" s="62"/>
      <c r="LAD377" s="325"/>
      <c r="LAE377" s="325"/>
      <c r="LAF377" s="325"/>
      <c r="LAG377" s="325"/>
      <c r="LAH377" s="62"/>
      <c r="LAI377" s="325"/>
      <c r="LAJ377" s="325"/>
      <c r="LAK377" s="325"/>
      <c r="LAL377" s="325"/>
      <c r="LAM377" s="325"/>
      <c r="LAN377" s="325"/>
      <c r="LAO377" s="325"/>
      <c r="LAP377" s="325"/>
      <c r="LAQ377" s="325"/>
      <c r="LAR377" s="325"/>
      <c r="LAS377" s="325"/>
      <c r="LAT377" s="325"/>
      <c r="LAU377" s="325"/>
      <c r="LAV377" s="325"/>
      <c r="LAW377" s="325"/>
      <c r="LAX377" s="325"/>
      <c r="LAY377" s="325"/>
      <c r="LAZ377" s="324"/>
      <c r="LBA377" s="62"/>
      <c r="LBB377" s="62"/>
      <c r="LBC377" s="62"/>
      <c r="LBD377" s="62"/>
      <c r="LBE377" s="62"/>
      <c r="LBF377" s="62"/>
      <c r="LBG377" s="62"/>
      <c r="LBH377" s="62"/>
      <c r="LBI377" s="62"/>
      <c r="LBJ377" s="62"/>
      <c r="LBK377" s="325"/>
      <c r="LBL377" s="325"/>
      <c r="LBM377" s="325"/>
      <c r="LBN377" s="325"/>
      <c r="LBO377" s="62"/>
      <c r="LBP377" s="325"/>
      <c r="LBQ377" s="325"/>
      <c r="LBR377" s="325"/>
      <c r="LBS377" s="325"/>
      <c r="LBT377" s="62"/>
      <c r="LBU377" s="325"/>
      <c r="LBV377" s="325"/>
      <c r="LBW377" s="325"/>
      <c r="LBX377" s="325"/>
      <c r="LBY377" s="325"/>
      <c r="LBZ377" s="325"/>
      <c r="LCA377" s="325"/>
      <c r="LCB377" s="325"/>
      <c r="LCC377" s="325"/>
      <c r="LCD377" s="325"/>
      <c r="LCE377" s="325"/>
      <c r="LCF377" s="325"/>
      <c r="LCG377" s="325"/>
      <c r="LCH377" s="325"/>
      <c r="LCI377" s="325"/>
      <c r="LCJ377" s="325"/>
      <c r="LCK377" s="325"/>
      <c r="LCL377" s="324"/>
      <c r="LCM377" s="62"/>
      <c r="LCN377" s="62"/>
      <c r="LCO377" s="62"/>
      <c r="LCP377" s="62"/>
      <c r="LCQ377" s="62"/>
      <c r="LCR377" s="62"/>
      <c r="LCS377" s="62"/>
      <c r="LCT377" s="62"/>
      <c r="LCU377" s="62"/>
      <c r="LCV377" s="62"/>
      <c r="LCW377" s="325"/>
      <c r="LCX377" s="325"/>
      <c r="LCY377" s="325"/>
      <c r="LCZ377" s="325"/>
      <c r="LDA377" s="62"/>
      <c r="LDB377" s="325"/>
      <c r="LDC377" s="325"/>
      <c r="LDD377" s="325"/>
      <c r="LDE377" s="325"/>
      <c r="LDF377" s="62"/>
      <c r="LDG377" s="325"/>
      <c r="LDH377" s="325"/>
      <c r="LDI377" s="325"/>
      <c r="LDJ377" s="325"/>
      <c r="LDK377" s="325"/>
      <c r="LDL377" s="325"/>
      <c r="LDM377" s="325"/>
      <c r="LDN377" s="325"/>
      <c r="LDO377" s="325"/>
      <c r="LDP377" s="325"/>
      <c r="LDQ377" s="325"/>
      <c r="LDR377" s="325"/>
      <c r="LDS377" s="325"/>
      <c r="LDT377" s="325"/>
      <c r="LDU377" s="325"/>
      <c r="LDV377" s="325"/>
      <c r="LDW377" s="325"/>
      <c r="LDX377" s="324"/>
      <c r="LDY377" s="62"/>
      <c r="LDZ377" s="62"/>
      <c r="LEA377" s="62"/>
      <c r="LEB377" s="62"/>
      <c r="LEC377" s="62"/>
      <c r="LED377" s="62"/>
      <c r="LEE377" s="62"/>
      <c r="LEF377" s="62"/>
      <c r="LEG377" s="62"/>
      <c r="LEH377" s="62"/>
      <c r="LEI377" s="325"/>
      <c r="LEJ377" s="325"/>
      <c r="LEK377" s="325"/>
      <c r="LEL377" s="325"/>
      <c r="LEM377" s="62"/>
      <c r="LEN377" s="325"/>
      <c r="LEO377" s="325"/>
      <c r="LEP377" s="325"/>
      <c r="LEQ377" s="325"/>
      <c r="LER377" s="62"/>
      <c r="LES377" s="325"/>
      <c r="LET377" s="325"/>
      <c r="LEU377" s="325"/>
      <c r="LEV377" s="325"/>
      <c r="LEW377" s="325"/>
      <c r="LEX377" s="325"/>
      <c r="LEY377" s="325"/>
      <c r="LEZ377" s="325"/>
      <c r="LFA377" s="325"/>
      <c r="LFB377" s="325"/>
      <c r="LFC377" s="325"/>
      <c r="LFD377" s="325"/>
      <c r="LFE377" s="325"/>
      <c r="LFF377" s="325"/>
      <c r="LFG377" s="325"/>
      <c r="LFH377" s="325"/>
      <c r="LFI377" s="325"/>
      <c r="LFJ377" s="324"/>
      <c r="LFK377" s="62"/>
      <c r="LFL377" s="62"/>
      <c r="LFM377" s="62"/>
      <c r="LFN377" s="62"/>
      <c r="LFO377" s="62"/>
      <c r="LFP377" s="62"/>
      <c r="LFQ377" s="62"/>
      <c r="LFR377" s="62"/>
      <c r="LFS377" s="62"/>
      <c r="LFT377" s="62"/>
      <c r="LFU377" s="325"/>
      <c r="LFV377" s="325"/>
      <c r="LFW377" s="325"/>
      <c r="LFX377" s="325"/>
      <c r="LFY377" s="62"/>
      <c r="LFZ377" s="325"/>
      <c r="LGA377" s="325"/>
      <c r="LGB377" s="325"/>
      <c r="LGC377" s="325"/>
      <c r="LGD377" s="62"/>
      <c r="LGE377" s="325"/>
      <c r="LGF377" s="325"/>
      <c r="LGG377" s="325"/>
      <c r="LGH377" s="325"/>
      <c r="LGI377" s="325"/>
      <c r="LGJ377" s="325"/>
      <c r="LGK377" s="325"/>
      <c r="LGL377" s="325"/>
      <c r="LGM377" s="325"/>
      <c r="LGN377" s="325"/>
      <c r="LGO377" s="325"/>
      <c r="LGP377" s="325"/>
      <c r="LGQ377" s="325"/>
      <c r="LGR377" s="325"/>
      <c r="LGS377" s="325"/>
      <c r="LGT377" s="325"/>
      <c r="LGU377" s="325"/>
      <c r="LGV377" s="324"/>
      <c r="LGW377" s="62"/>
      <c r="LGX377" s="62"/>
      <c r="LGY377" s="62"/>
      <c r="LGZ377" s="62"/>
      <c r="LHA377" s="62"/>
      <c r="LHB377" s="62"/>
      <c r="LHC377" s="62"/>
      <c r="LHD377" s="62"/>
      <c r="LHE377" s="62"/>
      <c r="LHF377" s="62"/>
      <c r="LHG377" s="325"/>
      <c r="LHH377" s="325"/>
      <c r="LHI377" s="325"/>
      <c r="LHJ377" s="325"/>
      <c r="LHK377" s="62"/>
      <c r="LHL377" s="325"/>
      <c r="LHM377" s="325"/>
      <c r="LHN377" s="325"/>
      <c r="LHO377" s="325"/>
      <c r="LHP377" s="62"/>
      <c r="LHQ377" s="325"/>
      <c r="LHR377" s="325"/>
      <c r="LHS377" s="325"/>
      <c r="LHT377" s="325"/>
      <c r="LHU377" s="325"/>
      <c r="LHV377" s="325"/>
      <c r="LHW377" s="325"/>
      <c r="LHX377" s="325"/>
      <c r="LHY377" s="325"/>
      <c r="LHZ377" s="325"/>
      <c r="LIA377" s="325"/>
      <c r="LIB377" s="325"/>
      <c r="LIC377" s="325"/>
      <c r="LID377" s="325"/>
      <c r="LIE377" s="325"/>
      <c r="LIF377" s="325"/>
      <c r="LIG377" s="325"/>
      <c r="LIH377" s="324"/>
      <c r="LII377" s="62"/>
      <c r="LIJ377" s="62"/>
      <c r="LIK377" s="62"/>
      <c r="LIL377" s="62"/>
      <c r="LIM377" s="62"/>
      <c r="LIN377" s="62"/>
      <c r="LIO377" s="62"/>
      <c r="LIP377" s="62"/>
      <c r="LIQ377" s="62"/>
      <c r="LIR377" s="62"/>
      <c r="LIS377" s="325"/>
      <c r="LIT377" s="325"/>
      <c r="LIU377" s="325"/>
      <c r="LIV377" s="325"/>
      <c r="LIW377" s="62"/>
      <c r="LIX377" s="325"/>
      <c r="LIY377" s="325"/>
      <c r="LIZ377" s="325"/>
      <c r="LJA377" s="325"/>
      <c r="LJB377" s="62"/>
      <c r="LJC377" s="325"/>
      <c r="LJD377" s="325"/>
      <c r="LJE377" s="325"/>
      <c r="LJF377" s="325"/>
      <c r="LJG377" s="325"/>
      <c r="LJH377" s="325"/>
      <c r="LJI377" s="325"/>
      <c r="LJJ377" s="325"/>
      <c r="LJK377" s="325"/>
      <c r="LJL377" s="325"/>
      <c r="LJM377" s="325"/>
      <c r="LJN377" s="325"/>
      <c r="LJO377" s="325"/>
      <c r="LJP377" s="325"/>
      <c r="LJQ377" s="325"/>
      <c r="LJR377" s="325"/>
      <c r="LJS377" s="325"/>
      <c r="LJT377" s="324"/>
      <c r="LJU377" s="62"/>
      <c r="LJV377" s="62"/>
      <c r="LJW377" s="62"/>
      <c r="LJX377" s="62"/>
      <c r="LJY377" s="62"/>
      <c r="LJZ377" s="62"/>
      <c r="LKA377" s="62"/>
      <c r="LKB377" s="62"/>
      <c r="LKC377" s="62"/>
      <c r="LKD377" s="62"/>
      <c r="LKE377" s="325"/>
      <c r="LKF377" s="325"/>
      <c r="LKG377" s="325"/>
      <c r="LKH377" s="325"/>
      <c r="LKI377" s="62"/>
      <c r="LKJ377" s="325"/>
      <c r="LKK377" s="325"/>
      <c r="LKL377" s="325"/>
      <c r="LKM377" s="325"/>
      <c r="LKN377" s="62"/>
      <c r="LKO377" s="325"/>
      <c r="LKP377" s="325"/>
      <c r="LKQ377" s="325"/>
      <c r="LKR377" s="325"/>
      <c r="LKS377" s="325"/>
      <c r="LKT377" s="325"/>
      <c r="LKU377" s="325"/>
      <c r="LKV377" s="325"/>
      <c r="LKW377" s="325"/>
      <c r="LKX377" s="325"/>
      <c r="LKY377" s="325"/>
      <c r="LKZ377" s="325"/>
      <c r="LLA377" s="325"/>
      <c r="LLB377" s="325"/>
      <c r="LLC377" s="325"/>
      <c r="LLD377" s="325"/>
      <c r="LLE377" s="325"/>
      <c r="LLF377" s="324"/>
      <c r="LLG377" s="62"/>
      <c r="LLH377" s="62"/>
      <c r="LLI377" s="62"/>
      <c r="LLJ377" s="62"/>
      <c r="LLK377" s="62"/>
      <c r="LLL377" s="62"/>
      <c r="LLM377" s="62"/>
      <c r="LLN377" s="62"/>
      <c r="LLO377" s="62"/>
      <c r="LLP377" s="62"/>
      <c r="LLQ377" s="325"/>
      <c r="LLR377" s="325"/>
      <c r="LLS377" s="325"/>
      <c r="LLT377" s="325"/>
      <c r="LLU377" s="62"/>
      <c r="LLV377" s="325"/>
      <c r="LLW377" s="325"/>
      <c r="LLX377" s="325"/>
      <c r="LLY377" s="325"/>
      <c r="LLZ377" s="62"/>
      <c r="LMA377" s="325"/>
      <c r="LMB377" s="325"/>
      <c r="LMC377" s="325"/>
      <c r="LMD377" s="325"/>
      <c r="LME377" s="325"/>
      <c r="LMF377" s="325"/>
      <c r="LMG377" s="325"/>
      <c r="LMH377" s="325"/>
      <c r="LMI377" s="325"/>
      <c r="LMJ377" s="325"/>
      <c r="LMK377" s="325"/>
      <c r="LML377" s="325"/>
      <c r="LMM377" s="325"/>
      <c r="LMN377" s="325"/>
      <c r="LMO377" s="325"/>
      <c r="LMP377" s="325"/>
      <c r="LMQ377" s="325"/>
      <c r="LMR377" s="324"/>
      <c r="LMS377" s="62"/>
      <c r="LMT377" s="62"/>
      <c r="LMU377" s="62"/>
      <c r="LMV377" s="62"/>
      <c r="LMW377" s="62"/>
      <c r="LMX377" s="62"/>
      <c r="LMY377" s="62"/>
      <c r="LMZ377" s="62"/>
      <c r="LNA377" s="62"/>
      <c r="LNB377" s="62"/>
      <c r="LNC377" s="325"/>
      <c r="LND377" s="325"/>
      <c r="LNE377" s="325"/>
      <c r="LNF377" s="325"/>
      <c r="LNG377" s="62"/>
      <c r="LNH377" s="325"/>
      <c r="LNI377" s="325"/>
      <c r="LNJ377" s="325"/>
      <c r="LNK377" s="325"/>
      <c r="LNL377" s="62"/>
      <c r="LNM377" s="325"/>
      <c r="LNN377" s="325"/>
      <c r="LNO377" s="325"/>
      <c r="LNP377" s="325"/>
      <c r="LNQ377" s="325"/>
      <c r="LNR377" s="325"/>
      <c r="LNS377" s="325"/>
      <c r="LNT377" s="325"/>
      <c r="LNU377" s="325"/>
      <c r="LNV377" s="325"/>
      <c r="LNW377" s="325"/>
      <c r="LNX377" s="325"/>
      <c r="LNY377" s="325"/>
      <c r="LNZ377" s="325"/>
      <c r="LOA377" s="325"/>
      <c r="LOB377" s="325"/>
      <c r="LOC377" s="325"/>
      <c r="LOD377" s="324"/>
      <c r="LOE377" s="62"/>
      <c r="LOF377" s="62"/>
      <c r="LOG377" s="62"/>
      <c r="LOH377" s="62"/>
      <c r="LOI377" s="62"/>
      <c r="LOJ377" s="62"/>
      <c r="LOK377" s="62"/>
      <c r="LOL377" s="62"/>
      <c r="LOM377" s="62"/>
      <c r="LON377" s="62"/>
      <c r="LOO377" s="325"/>
      <c r="LOP377" s="325"/>
      <c r="LOQ377" s="325"/>
      <c r="LOR377" s="325"/>
      <c r="LOS377" s="62"/>
      <c r="LOT377" s="325"/>
      <c r="LOU377" s="325"/>
      <c r="LOV377" s="325"/>
      <c r="LOW377" s="325"/>
      <c r="LOX377" s="62"/>
      <c r="LOY377" s="325"/>
      <c r="LOZ377" s="325"/>
      <c r="LPA377" s="325"/>
      <c r="LPB377" s="325"/>
      <c r="LPC377" s="325"/>
      <c r="LPD377" s="325"/>
      <c r="LPE377" s="325"/>
      <c r="LPF377" s="325"/>
      <c r="LPG377" s="325"/>
      <c r="LPH377" s="325"/>
      <c r="LPI377" s="325"/>
      <c r="LPJ377" s="325"/>
      <c r="LPK377" s="325"/>
      <c r="LPL377" s="325"/>
      <c r="LPM377" s="325"/>
      <c r="LPN377" s="325"/>
      <c r="LPO377" s="325"/>
      <c r="LPP377" s="324"/>
      <c r="LPQ377" s="62"/>
      <c r="LPR377" s="62"/>
      <c r="LPS377" s="62"/>
      <c r="LPT377" s="62"/>
      <c r="LPU377" s="62"/>
      <c r="LPV377" s="62"/>
      <c r="LPW377" s="62"/>
      <c r="LPX377" s="62"/>
      <c r="LPY377" s="62"/>
      <c r="LPZ377" s="62"/>
      <c r="LQA377" s="325"/>
      <c r="LQB377" s="325"/>
      <c r="LQC377" s="325"/>
      <c r="LQD377" s="325"/>
      <c r="LQE377" s="62"/>
      <c r="LQF377" s="325"/>
      <c r="LQG377" s="325"/>
      <c r="LQH377" s="325"/>
      <c r="LQI377" s="325"/>
      <c r="LQJ377" s="62"/>
      <c r="LQK377" s="325"/>
      <c r="LQL377" s="325"/>
      <c r="LQM377" s="325"/>
      <c r="LQN377" s="325"/>
      <c r="LQO377" s="325"/>
      <c r="LQP377" s="325"/>
      <c r="LQQ377" s="325"/>
      <c r="LQR377" s="325"/>
      <c r="LQS377" s="325"/>
      <c r="LQT377" s="325"/>
      <c r="LQU377" s="325"/>
      <c r="LQV377" s="325"/>
      <c r="LQW377" s="325"/>
      <c r="LQX377" s="325"/>
      <c r="LQY377" s="325"/>
      <c r="LQZ377" s="325"/>
      <c r="LRA377" s="325"/>
      <c r="LRB377" s="324"/>
      <c r="LRC377" s="62"/>
      <c r="LRD377" s="62"/>
      <c r="LRE377" s="62"/>
      <c r="LRF377" s="62"/>
      <c r="LRG377" s="62"/>
      <c r="LRH377" s="62"/>
      <c r="LRI377" s="62"/>
      <c r="LRJ377" s="62"/>
      <c r="LRK377" s="62"/>
      <c r="LRL377" s="62"/>
      <c r="LRM377" s="325"/>
      <c r="LRN377" s="325"/>
      <c r="LRO377" s="325"/>
      <c r="LRP377" s="325"/>
      <c r="LRQ377" s="62"/>
      <c r="LRR377" s="325"/>
      <c r="LRS377" s="325"/>
      <c r="LRT377" s="325"/>
      <c r="LRU377" s="325"/>
      <c r="LRV377" s="62"/>
      <c r="LRW377" s="325"/>
      <c r="LRX377" s="325"/>
      <c r="LRY377" s="325"/>
      <c r="LRZ377" s="325"/>
      <c r="LSA377" s="325"/>
      <c r="LSB377" s="325"/>
      <c r="LSC377" s="325"/>
      <c r="LSD377" s="325"/>
      <c r="LSE377" s="325"/>
      <c r="LSF377" s="325"/>
      <c r="LSG377" s="325"/>
      <c r="LSH377" s="325"/>
      <c r="LSI377" s="325"/>
      <c r="LSJ377" s="325"/>
      <c r="LSK377" s="325"/>
      <c r="LSL377" s="325"/>
      <c r="LSM377" s="325"/>
      <c r="LSN377" s="324"/>
      <c r="LSO377" s="62"/>
      <c r="LSP377" s="62"/>
      <c r="LSQ377" s="62"/>
      <c r="LSR377" s="62"/>
      <c r="LSS377" s="62"/>
      <c r="LST377" s="62"/>
      <c r="LSU377" s="62"/>
      <c r="LSV377" s="62"/>
      <c r="LSW377" s="62"/>
      <c r="LSX377" s="62"/>
      <c r="LSY377" s="325"/>
      <c r="LSZ377" s="325"/>
      <c r="LTA377" s="325"/>
      <c r="LTB377" s="325"/>
      <c r="LTC377" s="62"/>
      <c r="LTD377" s="325"/>
      <c r="LTE377" s="325"/>
      <c r="LTF377" s="325"/>
      <c r="LTG377" s="325"/>
      <c r="LTH377" s="62"/>
      <c r="LTI377" s="325"/>
      <c r="LTJ377" s="325"/>
      <c r="LTK377" s="325"/>
      <c r="LTL377" s="325"/>
      <c r="LTM377" s="325"/>
      <c r="LTN377" s="325"/>
      <c r="LTO377" s="325"/>
      <c r="LTP377" s="325"/>
      <c r="LTQ377" s="325"/>
      <c r="LTR377" s="325"/>
      <c r="LTS377" s="325"/>
      <c r="LTT377" s="325"/>
      <c r="LTU377" s="325"/>
      <c r="LTV377" s="325"/>
      <c r="LTW377" s="325"/>
      <c r="LTX377" s="325"/>
      <c r="LTY377" s="325"/>
      <c r="LTZ377" s="324"/>
      <c r="LUA377" s="62"/>
      <c r="LUB377" s="62"/>
      <c r="LUC377" s="62"/>
      <c r="LUD377" s="62"/>
      <c r="LUE377" s="62"/>
      <c r="LUF377" s="62"/>
      <c r="LUG377" s="62"/>
      <c r="LUH377" s="62"/>
      <c r="LUI377" s="62"/>
      <c r="LUJ377" s="62"/>
      <c r="LUK377" s="325"/>
      <c r="LUL377" s="325"/>
      <c r="LUM377" s="325"/>
      <c r="LUN377" s="325"/>
      <c r="LUO377" s="62"/>
      <c r="LUP377" s="325"/>
      <c r="LUQ377" s="325"/>
      <c r="LUR377" s="325"/>
      <c r="LUS377" s="325"/>
      <c r="LUT377" s="62"/>
      <c r="LUU377" s="325"/>
      <c r="LUV377" s="325"/>
      <c r="LUW377" s="325"/>
      <c r="LUX377" s="325"/>
      <c r="LUY377" s="325"/>
      <c r="LUZ377" s="325"/>
      <c r="LVA377" s="325"/>
      <c r="LVB377" s="325"/>
      <c r="LVC377" s="325"/>
      <c r="LVD377" s="325"/>
      <c r="LVE377" s="325"/>
      <c r="LVF377" s="325"/>
      <c r="LVG377" s="325"/>
      <c r="LVH377" s="325"/>
      <c r="LVI377" s="325"/>
      <c r="LVJ377" s="325"/>
      <c r="LVK377" s="325"/>
      <c r="LVL377" s="324"/>
      <c r="LVM377" s="62"/>
      <c r="LVN377" s="62"/>
      <c r="LVO377" s="62"/>
      <c r="LVP377" s="62"/>
      <c r="LVQ377" s="62"/>
      <c r="LVR377" s="62"/>
      <c r="LVS377" s="62"/>
      <c r="LVT377" s="62"/>
      <c r="LVU377" s="62"/>
      <c r="LVV377" s="62"/>
      <c r="LVW377" s="325"/>
      <c r="LVX377" s="325"/>
      <c r="LVY377" s="325"/>
      <c r="LVZ377" s="325"/>
      <c r="LWA377" s="62"/>
      <c r="LWB377" s="325"/>
      <c r="LWC377" s="325"/>
      <c r="LWD377" s="325"/>
      <c r="LWE377" s="325"/>
      <c r="LWF377" s="62"/>
      <c r="LWG377" s="325"/>
      <c r="LWH377" s="325"/>
      <c r="LWI377" s="325"/>
      <c r="LWJ377" s="325"/>
      <c r="LWK377" s="325"/>
      <c r="LWL377" s="325"/>
      <c r="LWM377" s="325"/>
      <c r="LWN377" s="325"/>
      <c r="LWO377" s="325"/>
      <c r="LWP377" s="325"/>
      <c r="LWQ377" s="325"/>
      <c r="LWR377" s="325"/>
      <c r="LWS377" s="325"/>
      <c r="LWT377" s="325"/>
      <c r="LWU377" s="325"/>
      <c r="LWV377" s="325"/>
      <c r="LWW377" s="325"/>
      <c r="LWX377" s="324"/>
      <c r="LWY377" s="62"/>
      <c r="LWZ377" s="62"/>
      <c r="LXA377" s="62"/>
      <c r="LXB377" s="62"/>
      <c r="LXC377" s="62"/>
      <c r="LXD377" s="62"/>
      <c r="LXE377" s="62"/>
      <c r="LXF377" s="62"/>
      <c r="LXG377" s="62"/>
      <c r="LXH377" s="62"/>
      <c r="LXI377" s="325"/>
      <c r="LXJ377" s="325"/>
      <c r="LXK377" s="325"/>
      <c r="LXL377" s="325"/>
      <c r="LXM377" s="62"/>
      <c r="LXN377" s="325"/>
      <c r="LXO377" s="325"/>
      <c r="LXP377" s="325"/>
      <c r="LXQ377" s="325"/>
      <c r="LXR377" s="62"/>
      <c r="LXS377" s="325"/>
      <c r="LXT377" s="325"/>
      <c r="LXU377" s="325"/>
      <c r="LXV377" s="325"/>
      <c r="LXW377" s="325"/>
      <c r="LXX377" s="325"/>
      <c r="LXY377" s="325"/>
      <c r="LXZ377" s="325"/>
      <c r="LYA377" s="325"/>
      <c r="LYB377" s="325"/>
      <c r="LYC377" s="325"/>
      <c r="LYD377" s="325"/>
      <c r="LYE377" s="325"/>
      <c r="LYF377" s="325"/>
      <c r="LYG377" s="325"/>
      <c r="LYH377" s="325"/>
      <c r="LYI377" s="325"/>
      <c r="LYJ377" s="324"/>
      <c r="LYK377" s="62"/>
      <c r="LYL377" s="62"/>
      <c r="LYM377" s="62"/>
      <c r="LYN377" s="62"/>
      <c r="LYO377" s="62"/>
      <c r="LYP377" s="62"/>
      <c r="LYQ377" s="62"/>
      <c r="LYR377" s="62"/>
      <c r="LYS377" s="62"/>
      <c r="LYT377" s="62"/>
      <c r="LYU377" s="325"/>
      <c r="LYV377" s="325"/>
      <c r="LYW377" s="325"/>
      <c r="LYX377" s="325"/>
      <c r="LYY377" s="62"/>
      <c r="LYZ377" s="325"/>
      <c r="LZA377" s="325"/>
      <c r="LZB377" s="325"/>
      <c r="LZC377" s="325"/>
      <c r="LZD377" s="62"/>
      <c r="LZE377" s="325"/>
      <c r="LZF377" s="325"/>
      <c r="LZG377" s="325"/>
      <c r="LZH377" s="325"/>
      <c r="LZI377" s="325"/>
      <c r="LZJ377" s="325"/>
      <c r="LZK377" s="325"/>
      <c r="LZL377" s="325"/>
      <c r="LZM377" s="325"/>
      <c r="LZN377" s="325"/>
      <c r="LZO377" s="325"/>
      <c r="LZP377" s="325"/>
      <c r="LZQ377" s="325"/>
      <c r="LZR377" s="325"/>
      <c r="LZS377" s="325"/>
      <c r="LZT377" s="325"/>
      <c r="LZU377" s="325"/>
      <c r="LZV377" s="324"/>
      <c r="LZW377" s="62"/>
      <c r="LZX377" s="62"/>
      <c r="LZY377" s="62"/>
      <c r="LZZ377" s="62"/>
      <c r="MAA377" s="62"/>
      <c r="MAB377" s="62"/>
      <c r="MAC377" s="62"/>
      <c r="MAD377" s="62"/>
      <c r="MAE377" s="62"/>
      <c r="MAF377" s="62"/>
      <c r="MAG377" s="325"/>
      <c r="MAH377" s="325"/>
      <c r="MAI377" s="325"/>
      <c r="MAJ377" s="325"/>
      <c r="MAK377" s="62"/>
      <c r="MAL377" s="325"/>
      <c r="MAM377" s="325"/>
      <c r="MAN377" s="325"/>
      <c r="MAO377" s="325"/>
      <c r="MAP377" s="62"/>
      <c r="MAQ377" s="325"/>
      <c r="MAR377" s="325"/>
      <c r="MAS377" s="325"/>
      <c r="MAT377" s="325"/>
      <c r="MAU377" s="325"/>
      <c r="MAV377" s="325"/>
      <c r="MAW377" s="325"/>
      <c r="MAX377" s="325"/>
      <c r="MAY377" s="325"/>
      <c r="MAZ377" s="325"/>
      <c r="MBA377" s="325"/>
      <c r="MBB377" s="325"/>
      <c r="MBC377" s="325"/>
      <c r="MBD377" s="325"/>
      <c r="MBE377" s="325"/>
      <c r="MBF377" s="325"/>
      <c r="MBG377" s="325"/>
      <c r="MBH377" s="324"/>
      <c r="MBI377" s="62"/>
      <c r="MBJ377" s="62"/>
      <c r="MBK377" s="62"/>
      <c r="MBL377" s="62"/>
      <c r="MBM377" s="62"/>
      <c r="MBN377" s="62"/>
      <c r="MBO377" s="62"/>
      <c r="MBP377" s="62"/>
      <c r="MBQ377" s="62"/>
      <c r="MBR377" s="62"/>
      <c r="MBS377" s="325"/>
      <c r="MBT377" s="325"/>
      <c r="MBU377" s="325"/>
      <c r="MBV377" s="325"/>
      <c r="MBW377" s="62"/>
      <c r="MBX377" s="325"/>
      <c r="MBY377" s="325"/>
      <c r="MBZ377" s="325"/>
      <c r="MCA377" s="325"/>
      <c r="MCB377" s="62"/>
      <c r="MCC377" s="325"/>
      <c r="MCD377" s="325"/>
      <c r="MCE377" s="325"/>
      <c r="MCF377" s="325"/>
      <c r="MCG377" s="325"/>
      <c r="MCH377" s="325"/>
      <c r="MCI377" s="325"/>
      <c r="MCJ377" s="325"/>
      <c r="MCK377" s="325"/>
      <c r="MCL377" s="325"/>
      <c r="MCM377" s="325"/>
      <c r="MCN377" s="325"/>
      <c r="MCO377" s="325"/>
      <c r="MCP377" s="325"/>
      <c r="MCQ377" s="325"/>
      <c r="MCR377" s="325"/>
      <c r="MCS377" s="325"/>
      <c r="MCT377" s="324"/>
      <c r="MCU377" s="62"/>
      <c r="MCV377" s="62"/>
      <c r="MCW377" s="62"/>
      <c r="MCX377" s="62"/>
      <c r="MCY377" s="62"/>
      <c r="MCZ377" s="62"/>
      <c r="MDA377" s="62"/>
      <c r="MDB377" s="62"/>
      <c r="MDC377" s="62"/>
      <c r="MDD377" s="62"/>
      <c r="MDE377" s="325"/>
      <c r="MDF377" s="325"/>
      <c r="MDG377" s="325"/>
      <c r="MDH377" s="325"/>
      <c r="MDI377" s="62"/>
      <c r="MDJ377" s="325"/>
      <c r="MDK377" s="325"/>
      <c r="MDL377" s="325"/>
      <c r="MDM377" s="325"/>
      <c r="MDN377" s="62"/>
      <c r="MDO377" s="325"/>
      <c r="MDP377" s="325"/>
      <c r="MDQ377" s="325"/>
      <c r="MDR377" s="325"/>
      <c r="MDS377" s="325"/>
      <c r="MDT377" s="325"/>
      <c r="MDU377" s="325"/>
      <c r="MDV377" s="325"/>
      <c r="MDW377" s="325"/>
      <c r="MDX377" s="325"/>
      <c r="MDY377" s="325"/>
      <c r="MDZ377" s="325"/>
      <c r="MEA377" s="325"/>
      <c r="MEB377" s="325"/>
      <c r="MEC377" s="325"/>
      <c r="MED377" s="325"/>
      <c r="MEE377" s="325"/>
      <c r="MEF377" s="324"/>
      <c r="MEG377" s="62"/>
      <c r="MEH377" s="62"/>
      <c r="MEI377" s="62"/>
      <c r="MEJ377" s="62"/>
      <c r="MEK377" s="62"/>
      <c r="MEL377" s="62"/>
      <c r="MEM377" s="62"/>
      <c r="MEN377" s="62"/>
      <c r="MEO377" s="62"/>
      <c r="MEP377" s="62"/>
      <c r="MEQ377" s="325"/>
      <c r="MER377" s="325"/>
      <c r="MES377" s="325"/>
      <c r="MET377" s="325"/>
      <c r="MEU377" s="62"/>
      <c r="MEV377" s="325"/>
      <c r="MEW377" s="325"/>
      <c r="MEX377" s="325"/>
      <c r="MEY377" s="325"/>
      <c r="MEZ377" s="62"/>
      <c r="MFA377" s="325"/>
      <c r="MFB377" s="325"/>
      <c r="MFC377" s="325"/>
      <c r="MFD377" s="325"/>
      <c r="MFE377" s="325"/>
      <c r="MFF377" s="325"/>
      <c r="MFG377" s="325"/>
      <c r="MFH377" s="325"/>
      <c r="MFI377" s="325"/>
      <c r="MFJ377" s="325"/>
      <c r="MFK377" s="325"/>
      <c r="MFL377" s="325"/>
      <c r="MFM377" s="325"/>
      <c r="MFN377" s="325"/>
      <c r="MFO377" s="325"/>
      <c r="MFP377" s="325"/>
      <c r="MFQ377" s="325"/>
      <c r="MFR377" s="324"/>
      <c r="MFS377" s="62"/>
      <c r="MFT377" s="62"/>
      <c r="MFU377" s="62"/>
      <c r="MFV377" s="62"/>
      <c r="MFW377" s="62"/>
      <c r="MFX377" s="62"/>
      <c r="MFY377" s="62"/>
      <c r="MFZ377" s="62"/>
      <c r="MGA377" s="62"/>
      <c r="MGB377" s="62"/>
      <c r="MGC377" s="325"/>
      <c r="MGD377" s="325"/>
      <c r="MGE377" s="325"/>
      <c r="MGF377" s="325"/>
      <c r="MGG377" s="62"/>
      <c r="MGH377" s="325"/>
      <c r="MGI377" s="325"/>
      <c r="MGJ377" s="325"/>
      <c r="MGK377" s="325"/>
      <c r="MGL377" s="62"/>
      <c r="MGM377" s="325"/>
      <c r="MGN377" s="325"/>
      <c r="MGO377" s="325"/>
      <c r="MGP377" s="325"/>
      <c r="MGQ377" s="325"/>
      <c r="MGR377" s="325"/>
      <c r="MGS377" s="325"/>
      <c r="MGT377" s="325"/>
      <c r="MGU377" s="325"/>
      <c r="MGV377" s="325"/>
      <c r="MGW377" s="325"/>
      <c r="MGX377" s="325"/>
      <c r="MGY377" s="325"/>
      <c r="MGZ377" s="325"/>
      <c r="MHA377" s="325"/>
      <c r="MHB377" s="325"/>
      <c r="MHC377" s="325"/>
      <c r="MHD377" s="324"/>
      <c r="MHE377" s="62"/>
      <c r="MHF377" s="62"/>
      <c r="MHG377" s="62"/>
      <c r="MHH377" s="62"/>
      <c r="MHI377" s="62"/>
      <c r="MHJ377" s="62"/>
      <c r="MHK377" s="62"/>
      <c r="MHL377" s="62"/>
      <c r="MHM377" s="62"/>
      <c r="MHN377" s="62"/>
      <c r="MHO377" s="325"/>
      <c r="MHP377" s="325"/>
      <c r="MHQ377" s="325"/>
      <c r="MHR377" s="325"/>
      <c r="MHS377" s="62"/>
      <c r="MHT377" s="325"/>
      <c r="MHU377" s="325"/>
      <c r="MHV377" s="325"/>
      <c r="MHW377" s="325"/>
      <c r="MHX377" s="62"/>
      <c r="MHY377" s="325"/>
      <c r="MHZ377" s="325"/>
      <c r="MIA377" s="325"/>
      <c r="MIB377" s="325"/>
      <c r="MIC377" s="325"/>
      <c r="MID377" s="325"/>
      <c r="MIE377" s="325"/>
      <c r="MIF377" s="325"/>
      <c r="MIG377" s="325"/>
      <c r="MIH377" s="325"/>
      <c r="MII377" s="325"/>
      <c r="MIJ377" s="325"/>
      <c r="MIK377" s="325"/>
      <c r="MIL377" s="325"/>
      <c r="MIM377" s="325"/>
      <c r="MIN377" s="325"/>
      <c r="MIO377" s="325"/>
      <c r="MIP377" s="324"/>
      <c r="MIQ377" s="62"/>
      <c r="MIR377" s="62"/>
      <c r="MIS377" s="62"/>
      <c r="MIT377" s="62"/>
      <c r="MIU377" s="62"/>
      <c r="MIV377" s="62"/>
      <c r="MIW377" s="62"/>
      <c r="MIX377" s="62"/>
      <c r="MIY377" s="62"/>
      <c r="MIZ377" s="62"/>
      <c r="MJA377" s="325"/>
      <c r="MJB377" s="325"/>
      <c r="MJC377" s="325"/>
      <c r="MJD377" s="325"/>
      <c r="MJE377" s="62"/>
      <c r="MJF377" s="325"/>
      <c r="MJG377" s="325"/>
      <c r="MJH377" s="325"/>
      <c r="MJI377" s="325"/>
      <c r="MJJ377" s="62"/>
      <c r="MJK377" s="325"/>
      <c r="MJL377" s="325"/>
      <c r="MJM377" s="325"/>
      <c r="MJN377" s="325"/>
      <c r="MJO377" s="325"/>
      <c r="MJP377" s="325"/>
      <c r="MJQ377" s="325"/>
      <c r="MJR377" s="325"/>
      <c r="MJS377" s="325"/>
      <c r="MJT377" s="325"/>
      <c r="MJU377" s="325"/>
      <c r="MJV377" s="325"/>
      <c r="MJW377" s="325"/>
      <c r="MJX377" s="325"/>
      <c r="MJY377" s="325"/>
      <c r="MJZ377" s="325"/>
      <c r="MKA377" s="325"/>
      <c r="MKB377" s="324"/>
      <c r="MKC377" s="62"/>
      <c r="MKD377" s="62"/>
      <c r="MKE377" s="62"/>
      <c r="MKF377" s="62"/>
      <c r="MKG377" s="62"/>
      <c r="MKH377" s="62"/>
      <c r="MKI377" s="62"/>
      <c r="MKJ377" s="62"/>
      <c r="MKK377" s="62"/>
      <c r="MKL377" s="62"/>
      <c r="MKM377" s="325"/>
      <c r="MKN377" s="325"/>
      <c r="MKO377" s="325"/>
      <c r="MKP377" s="325"/>
      <c r="MKQ377" s="62"/>
      <c r="MKR377" s="325"/>
      <c r="MKS377" s="325"/>
      <c r="MKT377" s="325"/>
      <c r="MKU377" s="325"/>
      <c r="MKV377" s="62"/>
      <c r="MKW377" s="325"/>
      <c r="MKX377" s="325"/>
      <c r="MKY377" s="325"/>
      <c r="MKZ377" s="325"/>
      <c r="MLA377" s="325"/>
      <c r="MLB377" s="325"/>
      <c r="MLC377" s="325"/>
      <c r="MLD377" s="325"/>
      <c r="MLE377" s="325"/>
      <c r="MLF377" s="325"/>
      <c r="MLG377" s="325"/>
      <c r="MLH377" s="325"/>
      <c r="MLI377" s="325"/>
      <c r="MLJ377" s="325"/>
      <c r="MLK377" s="325"/>
      <c r="MLL377" s="325"/>
      <c r="MLM377" s="325"/>
      <c r="MLN377" s="324"/>
      <c r="MLO377" s="62"/>
      <c r="MLP377" s="62"/>
      <c r="MLQ377" s="62"/>
      <c r="MLR377" s="62"/>
      <c r="MLS377" s="62"/>
      <c r="MLT377" s="62"/>
      <c r="MLU377" s="62"/>
      <c r="MLV377" s="62"/>
      <c r="MLW377" s="62"/>
      <c r="MLX377" s="62"/>
      <c r="MLY377" s="325"/>
      <c r="MLZ377" s="325"/>
      <c r="MMA377" s="325"/>
      <c r="MMB377" s="325"/>
      <c r="MMC377" s="62"/>
      <c r="MMD377" s="325"/>
      <c r="MME377" s="325"/>
      <c r="MMF377" s="325"/>
      <c r="MMG377" s="325"/>
      <c r="MMH377" s="62"/>
      <c r="MMI377" s="325"/>
      <c r="MMJ377" s="325"/>
      <c r="MMK377" s="325"/>
      <c r="MML377" s="325"/>
      <c r="MMM377" s="325"/>
      <c r="MMN377" s="325"/>
      <c r="MMO377" s="325"/>
      <c r="MMP377" s="325"/>
      <c r="MMQ377" s="325"/>
      <c r="MMR377" s="325"/>
      <c r="MMS377" s="325"/>
      <c r="MMT377" s="325"/>
      <c r="MMU377" s="325"/>
      <c r="MMV377" s="325"/>
      <c r="MMW377" s="325"/>
      <c r="MMX377" s="325"/>
      <c r="MMY377" s="325"/>
      <c r="MMZ377" s="324"/>
      <c r="MNA377" s="62"/>
      <c r="MNB377" s="62"/>
      <c r="MNC377" s="62"/>
      <c r="MND377" s="62"/>
      <c r="MNE377" s="62"/>
      <c r="MNF377" s="62"/>
      <c r="MNG377" s="62"/>
      <c r="MNH377" s="62"/>
      <c r="MNI377" s="62"/>
      <c r="MNJ377" s="62"/>
      <c r="MNK377" s="325"/>
      <c r="MNL377" s="325"/>
      <c r="MNM377" s="325"/>
      <c r="MNN377" s="325"/>
      <c r="MNO377" s="62"/>
      <c r="MNP377" s="325"/>
      <c r="MNQ377" s="325"/>
      <c r="MNR377" s="325"/>
      <c r="MNS377" s="325"/>
      <c r="MNT377" s="62"/>
      <c r="MNU377" s="325"/>
      <c r="MNV377" s="325"/>
      <c r="MNW377" s="325"/>
      <c r="MNX377" s="325"/>
      <c r="MNY377" s="325"/>
      <c r="MNZ377" s="325"/>
      <c r="MOA377" s="325"/>
      <c r="MOB377" s="325"/>
      <c r="MOC377" s="325"/>
      <c r="MOD377" s="325"/>
      <c r="MOE377" s="325"/>
      <c r="MOF377" s="325"/>
      <c r="MOG377" s="325"/>
      <c r="MOH377" s="325"/>
      <c r="MOI377" s="325"/>
      <c r="MOJ377" s="325"/>
      <c r="MOK377" s="325"/>
      <c r="MOL377" s="324"/>
      <c r="MOM377" s="62"/>
      <c r="MON377" s="62"/>
      <c r="MOO377" s="62"/>
      <c r="MOP377" s="62"/>
      <c r="MOQ377" s="62"/>
      <c r="MOR377" s="62"/>
      <c r="MOS377" s="62"/>
      <c r="MOT377" s="62"/>
      <c r="MOU377" s="62"/>
      <c r="MOV377" s="62"/>
      <c r="MOW377" s="325"/>
      <c r="MOX377" s="325"/>
      <c r="MOY377" s="325"/>
      <c r="MOZ377" s="325"/>
      <c r="MPA377" s="62"/>
      <c r="MPB377" s="325"/>
      <c r="MPC377" s="325"/>
      <c r="MPD377" s="325"/>
      <c r="MPE377" s="325"/>
      <c r="MPF377" s="62"/>
      <c r="MPG377" s="325"/>
      <c r="MPH377" s="325"/>
      <c r="MPI377" s="325"/>
      <c r="MPJ377" s="325"/>
      <c r="MPK377" s="325"/>
      <c r="MPL377" s="325"/>
      <c r="MPM377" s="325"/>
      <c r="MPN377" s="325"/>
      <c r="MPO377" s="325"/>
      <c r="MPP377" s="325"/>
      <c r="MPQ377" s="325"/>
      <c r="MPR377" s="325"/>
      <c r="MPS377" s="325"/>
      <c r="MPT377" s="325"/>
      <c r="MPU377" s="325"/>
      <c r="MPV377" s="325"/>
      <c r="MPW377" s="325"/>
      <c r="MPX377" s="324"/>
      <c r="MPY377" s="62"/>
      <c r="MPZ377" s="62"/>
      <c r="MQA377" s="62"/>
      <c r="MQB377" s="62"/>
      <c r="MQC377" s="62"/>
      <c r="MQD377" s="62"/>
      <c r="MQE377" s="62"/>
      <c r="MQF377" s="62"/>
      <c r="MQG377" s="62"/>
      <c r="MQH377" s="62"/>
      <c r="MQI377" s="325"/>
      <c r="MQJ377" s="325"/>
      <c r="MQK377" s="325"/>
      <c r="MQL377" s="325"/>
      <c r="MQM377" s="62"/>
      <c r="MQN377" s="325"/>
      <c r="MQO377" s="325"/>
      <c r="MQP377" s="325"/>
      <c r="MQQ377" s="325"/>
      <c r="MQR377" s="62"/>
      <c r="MQS377" s="325"/>
      <c r="MQT377" s="325"/>
      <c r="MQU377" s="325"/>
      <c r="MQV377" s="325"/>
      <c r="MQW377" s="325"/>
      <c r="MQX377" s="325"/>
      <c r="MQY377" s="325"/>
      <c r="MQZ377" s="325"/>
      <c r="MRA377" s="325"/>
      <c r="MRB377" s="325"/>
      <c r="MRC377" s="325"/>
      <c r="MRD377" s="325"/>
      <c r="MRE377" s="325"/>
      <c r="MRF377" s="325"/>
      <c r="MRG377" s="325"/>
      <c r="MRH377" s="325"/>
      <c r="MRI377" s="325"/>
      <c r="MRJ377" s="324"/>
      <c r="MRK377" s="62"/>
      <c r="MRL377" s="62"/>
      <c r="MRM377" s="62"/>
      <c r="MRN377" s="62"/>
      <c r="MRO377" s="62"/>
      <c r="MRP377" s="62"/>
      <c r="MRQ377" s="62"/>
      <c r="MRR377" s="62"/>
      <c r="MRS377" s="62"/>
      <c r="MRT377" s="62"/>
      <c r="MRU377" s="325"/>
      <c r="MRV377" s="325"/>
      <c r="MRW377" s="325"/>
      <c r="MRX377" s="325"/>
      <c r="MRY377" s="62"/>
      <c r="MRZ377" s="325"/>
      <c r="MSA377" s="325"/>
      <c r="MSB377" s="325"/>
      <c r="MSC377" s="325"/>
      <c r="MSD377" s="62"/>
      <c r="MSE377" s="325"/>
      <c r="MSF377" s="325"/>
      <c r="MSG377" s="325"/>
      <c r="MSH377" s="325"/>
      <c r="MSI377" s="325"/>
      <c r="MSJ377" s="325"/>
      <c r="MSK377" s="325"/>
      <c r="MSL377" s="325"/>
      <c r="MSM377" s="325"/>
      <c r="MSN377" s="325"/>
      <c r="MSO377" s="325"/>
      <c r="MSP377" s="325"/>
      <c r="MSQ377" s="325"/>
      <c r="MSR377" s="325"/>
      <c r="MSS377" s="325"/>
      <c r="MST377" s="325"/>
      <c r="MSU377" s="325"/>
      <c r="MSV377" s="324"/>
      <c r="MSW377" s="62"/>
      <c r="MSX377" s="62"/>
      <c r="MSY377" s="62"/>
      <c r="MSZ377" s="62"/>
      <c r="MTA377" s="62"/>
      <c r="MTB377" s="62"/>
      <c r="MTC377" s="62"/>
      <c r="MTD377" s="62"/>
      <c r="MTE377" s="62"/>
      <c r="MTF377" s="62"/>
      <c r="MTG377" s="325"/>
      <c r="MTH377" s="325"/>
      <c r="MTI377" s="325"/>
      <c r="MTJ377" s="325"/>
      <c r="MTK377" s="62"/>
      <c r="MTL377" s="325"/>
      <c r="MTM377" s="325"/>
      <c r="MTN377" s="325"/>
      <c r="MTO377" s="325"/>
      <c r="MTP377" s="62"/>
      <c r="MTQ377" s="325"/>
      <c r="MTR377" s="325"/>
      <c r="MTS377" s="325"/>
      <c r="MTT377" s="325"/>
      <c r="MTU377" s="325"/>
      <c r="MTV377" s="325"/>
      <c r="MTW377" s="325"/>
      <c r="MTX377" s="325"/>
      <c r="MTY377" s="325"/>
      <c r="MTZ377" s="325"/>
      <c r="MUA377" s="325"/>
      <c r="MUB377" s="325"/>
      <c r="MUC377" s="325"/>
      <c r="MUD377" s="325"/>
      <c r="MUE377" s="325"/>
      <c r="MUF377" s="325"/>
      <c r="MUG377" s="325"/>
      <c r="MUH377" s="324"/>
      <c r="MUI377" s="62"/>
      <c r="MUJ377" s="62"/>
      <c r="MUK377" s="62"/>
      <c r="MUL377" s="62"/>
      <c r="MUM377" s="62"/>
      <c r="MUN377" s="62"/>
      <c r="MUO377" s="62"/>
      <c r="MUP377" s="62"/>
      <c r="MUQ377" s="62"/>
      <c r="MUR377" s="62"/>
      <c r="MUS377" s="325"/>
      <c r="MUT377" s="325"/>
      <c r="MUU377" s="325"/>
      <c r="MUV377" s="325"/>
      <c r="MUW377" s="62"/>
      <c r="MUX377" s="325"/>
      <c r="MUY377" s="325"/>
      <c r="MUZ377" s="325"/>
      <c r="MVA377" s="325"/>
      <c r="MVB377" s="62"/>
      <c r="MVC377" s="325"/>
      <c r="MVD377" s="325"/>
      <c r="MVE377" s="325"/>
      <c r="MVF377" s="325"/>
      <c r="MVG377" s="325"/>
      <c r="MVH377" s="325"/>
      <c r="MVI377" s="325"/>
      <c r="MVJ377" s="325"/>
      <c r="MVK377" s="325"/>
      <c r="MVL377" s="325"/>
      <c r="MVM377" s="325"/>
      <c r="MVN377" s="325"/>
      <c r="MVO377" s="325"/>
      <c r="MVP377" s="325"/>
      <c r="MVQ377" s="325"/>
      <c r="MVR377" s="325"/>
      <c r="MVS377" s="325"/>
      <c r="MVT377" s="324"/>
      <c r="MVU377" s="62"/>
      <c r="MVV377" s="62"/>
      <c r="MVW377" s="62"/>
      <c r="MVX377" s="62"/>
      <c r="MVY377" s="62"/>
      <c r="MVZ377" s="62"/>
      <c r="MWA377" s="62"/>
      <c r="MWB377" s="62"/>
      <c r="MWC377" s="62"/>
      <c r="MWD377" s="62"/>
      <c r="MWE377" s="325"/>
      <c r="MWF377" s="325"/>
      <c r="MWG377" s="325"/>
      <c r="MWH377" s="325"/>
      <c r="MWI377" s="62"/>
      <c r="MWJ377" s="325"/>
      <c r="MWK377" s="325"/>
      <c r="MWL377" s="325"/>
      <c r="MWM377" s="325"/>
      <c r="MWN377" s="62"/>
      <c r="MWO377" s="325"/>
      <c r="MWP377" s="325"/>
      <c r="MWQ377" s="325"/>
      <c r="MWR377" s="325"/>
      <c r="MWS377" s="325"/>
      <c r="MWT377" s="325"/>
      <c r="MWU377" s="325"/>
      <c r="MWV377" s="325"/>
      <c r="MWW377" s="325"/>
      <c r="MWX377" s="325"/>
      <c r="MWY377" s="325"/>
      <c r="MWZ377" s="325"/>
      <c r="MXA377" s="325"/>
      <c r="MXB377" s="325"/>
      <c r="MXC377" s="325"/>
      <c r="MXD377" s="325"/>
      <c r="MXE377" s="325"/>
      <c r="MXF377" s="324"/>
      <c r="MXG377" s="62"/>
      <c r="MXH377" s="62"/>
      <c r="MXI377" s="62"/>
      <c r="MXJ377" s="62"/>
      <c r="MXK377" s="62"/>
      <c r="MXL377" s="62"/>
      <c r="MXM377" s="62"/>
      <c r="MXN377" s="62"/>
      <c r="MXO377" s="62"/>
      <c r="MXP377" s="62"/>
      <c r="MXQ377" s="325"/>
      <c r="MXR377" s="325"/>
      <c r="MXS377" s="325"/>
      <c r="MXT377" s="325"/>
      <c r="MXU377" s="62"/>
      <c r="MXV377" s="325"/>
      <c r="MXW377" s="325"/>
      <c r="MXX377" s="325"/>
      <c r="MXY377" s="325"/>
      <c r="MXZ377" s="62"/>
      <c r="MYA377" s="325"/>
      <c r="MYB377" s="325"/>
      <c r="MYC377" s="325"/>
      <c r="MYD377" s="325"/>
      <c r="MYE377" s="325"/>
      <c r="MYF377" s="325"/>
      <c r="MYG377" s="325"/>
      <c r="MYH377" s="325"/>
      <c r="MYI377" s="325"/>
      <c r="MYJ377" s="325"/>
      <c r="MYK377" s="325"/>
      <c r="MYL377" s="325"/>
      <c r="MYM377" s="325"/>
      <c r="MYN377" s="325"/>
      <c r="MYO377" s="325"/>
      <c r="MYP377" s="325"/>
      <c r="MYQ377" s="325"/>
      <c r="MYR377" s="324"/>
      <c r="MYS377" s="62"/>
      <c r="MYT377" s="62"/>
      <c r="MYU377" s="62"/>
      <c r="MYV377" s="62"/>
      <c r="MYW377" s="62"/>
      <c r="MYX377" s="62"/>
      <c r="MYY377" s="62"/>
      <c r="MYZ377" s="62"/>
      <c r="MZA377" s="62"/>
      <c r="MZB377" s="62"/>
      <c r="MZC377" s="325"/>
      <c r="MZD377" s="325"/>
      <c r="MZE377" s="325"/>
      <c r="MZF377" s="325"/>
      <c r="MZG377" s="62"/>
      <c r="MZH377" s="325"/>
      <c r="MZI377" s="325"/>
      <c r="MZJ377" s="325"/>
      <c r="MZK377" s="325"/>
      <c r="MZL377" s="62"/>
      <c r="MZM377" s="325"/>
      <c r="MZN377" s="325"/>
      <c r="MZO377" s="325"/>
      <c r="MZP377" s="325"/>
      <c r="MZQ377" s="325"/>
      <c r="MZR377" s="325"/>
      <c r="MZS377" s="325"/>
      <c r="MZT377" s="325"/>
      <c r="MZU377" s="325"/>
      <c r="MZV377" s="325"/>
      <c r="MZW377" s="325"/>
      <c r="MZX377" s="325"/>
      <c r="MZY377" s="325"/>
      <c r="MZZ377" s="325"/>
      <c r="NAA377" s="325"/>
      <c r="NAB377" s="325"/>
      <c r="NAC377" s="325"/>
      <c r="NAD377" s="324"/>
      <c r="NAE377" s="62"/>
      <c r="NAF377" s="62"/>
      <c r="NAG377" s="62"/>
      <c r="NAH377" s="62"/>
      <c r="NAI377" s="62"/>
      <c r="NAJ377" s="62"/>
      <c r="NAK377" s="62"/>
      <c r="NAL377" s="62"/>
      <c r="NAM377" s="62"/>
      <c r="NAN377" s="62"/>
      <c r="NAO377" s="325"/>
      <c r="NAP377" s="325"/>
      <c r="NAQ377" s="325"/>
      <c r="NAR377" s="325"/>
      <c r="NAS377" s="62"/>
      <c r="NAT377" s="325"/>
      <c r="NAU377" s="325"/>
      <c r="NAV377" s="325"/>
      <c r="NAW377" s="325"/>
      <c r="NAX377" s="62"/>
      <c r="NAY377" s="325"/>
      <c r="NAZ377" s="325"/>
      <c r="NBA377" s="325"/>
      <c r="NBB377" s="325"/>
      <c r="NBC377" s="325"/>
      <c r="NBD377" s="325"/>
      <c r="NBE377" s="325"/>
      <c r="NBF377" s="325"/>
      <c r="NBG377" s="325"/>
      <c r="NBH377" s="325"/>
      <c r="NBI377" s="325"/>
      <c r="NBJ377" s="325"/>
      <c r="NBK377" s="325"/>
      <c r="NBL377" s="325"/>
      <c r="NBM377" s="325"/>
      <c r="NBN377" s="325"/>
      <c r="NBO377" s="325"/>
      <c r="NBP377" s="324"/>
      <c r="NBQ377" s="62"/>
      <c r="NBR377" s="62"/>
      <c r="NBS377" s="62"/>
      <c r="NBT377" s="62"/>
      <c r="NBU377" s="62"/>
      <c r="NBV377" s="62"/>
      <c r="NBW377" s="62"/>
      <c r="NBX377" s="62"/>
      <c r="NBY377" s="62"/>
      <c r="NBZ377" s="62"/>
      <c r="NCA377" s="325"/>
      <c r="NCB377" s="325"/>
      <c r="NCC377" s="325"/>
      <c r="NCD377" s="325"/>
      <c r="NCE377" s="62"/>
      <c r="NCF377" s="325"/>
      <c r="NCG377" s="325"/>
      <c r="NCH377" s="325"/>
      <c r="NCI377" s="325"/>
      <c r="NCJ377" s="62"/>
      <c r="NCK377" s="325"/>
      <c r="NCL377" s="325"/>
      <c r="NCM377" s="325"/>
      <c r="NCN377" s="325"/>
      <c r="NCO377" s="325"/>
      <c r="NCP377" s="325"/>
      <c r="NCQ377" s="325"/>
      <c r="NCR377" s="325"/>
      <c r="NCS377" s="325"/>
      <c r="NCT377" s="325"/>
      <c r="NCU377" s="325"/>
      <c r="NCV377" s="325"/>
      <c r="NCW377" s="325"/>
      <c r="NCX377" s="325"/>
      <c r="NCY377" s="325"/>
      <c r="NCZ377" s="325"/>
      <c r="NDA377" s="325"/>
      <c r="NDB377" s="324"/>
      <c r="NDC377" s="62"/>
      <c r="NDD377" s="62"/>
      <c r="NDE377" s="62"/>
      <c r="NDF377" s="62"/>
      <c r="NDG377" s="62"/>
      <c r="NDH377" s="62"/>
      <c r="NDI377" s="62"/>
      <c r="NDJ377" s="62"/>
      <c r="NDK377" s="62"/>
      <c r="NDL377" s="62"/>
      <c r="NDM377" s="325"/>
      <c r="NDN377" s="325"/>
      <c r="NDO377" s="325"/>
      <c r="NDP377" s="325"/>
      <c r="NDQ377" s="62"/>
      <c r="NDR377" s="325"/>
      <c r="NDS377" s="325"/>
      <c r="NDT377" s="325"/>
      <c r="NDU377" s="325"/>
      <c r="NDV377" s="62"/>
      <c r="NDW377" s="325"/>
      <c r="NDX377" s="325"/>
      <c r="NDY377" s="325"/>
      <c r="NDZ377" s="325"/>
      <c r="NEA377" s="325"/>
      <c r="NEB377" s="325"/>
      <c r="NEC377" s="325"/>
      <c r="NED377" s="325"/>
      <c r="NEE377" s="325"/>
      <c r="NEF377" s="325"/>
      <c r="NEG377" s="325"/>
      <c r="NEH377" s="325"/>
      <c r="NEI377" s="325"/>
      <c r="NEJ377" s="325"/>
      <c r="NEK377" s="325"/>
      <c r="NEL377" s="325"/>
      <c r="NEM377" s="325"/>
      <c r="NEN377" s="324"/>
      <c r="NEO377" s="62"/>
      <c r="NEP377" s="62"/>
      <c r="NEQ377" s="62"/>
      <c r="NER377" s="62"/>
      <c r="NES377" s="62"/>
      <c r="NET377" s="62"/>
      <c r="NEU377" s="62"/>
      <c r="NEV377" s="62"/>
      <c r="NEW377" s="62"/>
      <c r="NEX377" s="62"/>
      <c r="NEY377" s="325"/>
      <c r="NEZ377" s="325"/>
      <c r="NFA377" s="325"/>
      <c r="NFB377" s="325"/>
      <c r="NFC377" s="62"/>
      <c r="NFD377" s="325"/>
      <c r="NFE377" s="325"/>
      <c r="NFF377" s="325"/>
      <c r="NFG377" s="325"/>
      <c r="NFH377" s="62"/>
      <c r="NFI377" s="325"/>
      <c r="NFJ377" s="325"/>
      <c r="NFK377" s="325"/>
      <c r="NFL377" s="325"/>
      <c r="NFM377" s="325"/>
      <c r="NFN377" s="325"/>
      <c r="NFO377" s="325"/>
      <c r="NFP377" s="325"/>
      <c r="NFQ377" s="325"/>
      <c r="NFR377" s="325"/>
      <c r="NFS377" s="325"/>
      <c r="NFT377" s="325"/>
      <c r="NFU377" s="325"/>
      <c r="NFV377" s="325"/>
      <c r="NFW377" s="325"/>
      <c r="NFX377" s="325"/>
      <c r="NFY377" s="325"/>
      <c r="NFZ377" s="324"/>
      <c r="NGA377" s="62"/>
      <c r="NGB377" s="62"/>
      <c r="NGC377" s="62"/>
      <c r="NGD377" s="62"/>
      <c r="NGE377" s="62"/>
      <c r="NGF377" s="62"/>
      <c r="NGG377" s="62"/>
      <c r="NGH377" s="62"/>
      <c r="NGI377" s="62"/>
      <c r="NGJ377" s="62"/>
      <c r="NGK377" s="325"/>
      <c r="NGL377" s="325"/>
      <c r="NGM377" s="325"/>
      <c r="NGN377" s="325"/>
      <c r="NGO377" s="62"/>
      <c r="NGP377" s="325"/>
      <c r="NGQ377" s="325"/>
      <c r="NGR377" s="325"/>
      <c r="NGS377" s="325"/>
      <c r="NGT377" s="62"/>
      <c r="NGU377" s="325"/>
      <c r="NGV377" s="325"/>
      <c r="NGW377" s="325"/>
      <c r="NGX377" s="325"/>
      <c r="NGY377" s="325"/>
      <c r="NGZ377" s="325"/>
      <c r="NHA377" s="325"/>
      <c r="NHB377" s="325"/>
      <c r="NHC377" s="325"/>
      <c r="NHD377" s="325"/>
      <c r="NHE377" s="325"/>
      <c r="NHF377" s="325"/>
      <c r="NHG377" s="325"/>
      <c r="NHH377" s="325"/>
      <c r="NHI377" s="325"/>
      <c r="NHJ377" s="325"/>
      <c r="NHK377" s="325"/>
      <c r="NHL377" s="324"/>
      <c r="NHM377" s="62"/>
      <c r="NHN377" s="62"/>
      <c r="NHO377" s="62"/>
      <c r="NHP377" s="62"/>
      <c r="NHQ377" s="62"/>
      <c r="NHR377" s="62"/>
      <c r="NHS377" s="62"/>
      <c r="NHT377" s="62"/>
      <c r="NHU377" s="62"/>
      <c r="NHV377" s="62"/>
      <c r="NHW377" s="325"/>
      <c r="NHX377" s="325"/>
      <c r="NHY377" s="325"/>
      <c r="NHZ377" s="325"/>
      <c r="NIA377" s="62"/>
      <c r="NIB377" s="325"/>
      <c r="NIC377" s="325"/>
      <c r="NID377" s="325"/>
      <c r="NIE377" s="325"/>
      <c r="NIF377" s="62"/>
      <c r="NIG377" s="325"/>
      <c r="NIH377" s="325"/>
      <c r="NII377" s="325"/>
      <c r="NIJ377" s="325"/>
      <c r="NIK377" s="325"/>
      <c r="NIL377" s="325"/>
      <c r="NIM377" s="325"/>
      <c r="NIN377" s="325"/>
      <c r="NIO377" s="325"/>
      <c r="NIP377" s="325"/>
      <c r="NIQ377" s="325"/>
      <c r="NIR377" s="325"/>
      <c r="NIS377" s="325"/>
      <c r="NIT377" s="325"/>
      <c r="NIU377" s="325"/>
      <c r="NIV377" s="325"/>
      <c r="NIW377" s="325"/>
      <c r="NIX377" s="324"/>
      <c r="NIY377" s="62"/>
      <c r="NIZ377" s="62"/>
      <c r="NJA377" s="62"/>
      <c r="NJB377" s="62"/>
      <c r="NJC377" s="62"/>
      <c r="NJD377" s="62"/>
      <c r="NJE377" s="62"/>
      <c r="NJF377" s="62"/>
      <c r="NJG377" s="62"/>
      <c r="NJH377" s="62"/>
      <c r="NJI377" s="325"/>
      <c r="NJJ377" s="325"/>
      <c r="NJK377" s="325"/>
      <c r="NJL377" s="325"/>
      <c r="NJM377" s="62"/>
      <c r="NJN377" s="325"/>
      <c r="NJO377" s="325"/>
      <c r="NJP377" s="325"/>
      <c r="NJQ377" s="325"/>
      <c r="NJR377" s="62"/>
      <c r="NJS377" s="325"/>
      <c r="NJT377" s="325"/>
      <c r="NJU377" s="325"/>
      <c r="NJV377" s="325"/>
      <c r="NJW377" s="325"/>
      <c r="NJX377" s="325"/>
      <c r="NJY377" s="325"/>
      <c r="NJZ377" s="325"/>
      <c r="NKA377" s="325"/>
      <c r="NKB377" s="325"/>
      <c r="NKC377" s="325"/>
      <c r="NKD377" s="325"/>
      <c r="NKE377" s="325"/>
      <c r="NKF377" s="325"/>
      <c r="NKG377" s="325"/>
      <c r="NKH377" s="325"/>
      <c r="NKI377" s="325"/>
      <c r="NKJ377" s="324"/>
      <c r="NKK377" s="62"/>
      <c r="NKL377" s="62"/>
      <c r="NKM377" s="62"/>
      <c r="NKN377" s="62"/>
      <c r="NKO377" s="62"/>
      <c r="NKP377" s="62"/>
      <c r="NKQ377" s="62"/>
      <c r="NKR377" s="62"/>
      <c r="NKS377" s="62"/>
      <c r="NKT377" s="62"/>
      <c r="NKU377" s="325"/>
      <c r="NKV377" s="325"/>
      <c r="NKW377" s="325"/>
      <c r="NKX377" s="325"/>
      <c r="NKY377" s="62"/>
      <c r="NKZ377" s="325"/>
      <c r="NLA377" s="325"/>
      <c r="NLB377" s="325"/>
      <c r="NLC377" s="325"/>
      <c r="NLD377" s="62"/>
      <c r="NLE377" s="325"/>
      <c r="NLF377" s="325"/>
      <c r="NLG377" s="325"/>
      <c r="NLH377" s="325"/>
      <c r="NLI377" s="325"/>
      <c r="NLJ377" s="325"/>
      <c r="NLK377" s="325"/>
      <c r="NLL377" s="325"/>
      <c r="NLM377" s="325"/>
      <c r="NLN377" s="325"/>
      <c r="NLO377" s="325"/>
      <c r="NLP377" s="325"/>
      <c r="NLQ377" s="325"/>
      <c r="NLR377" s="325"/>
      <c r="NLS377" s="325"/>
      <c r="NLT377" s="325"/>
      <c r="NLU377" s="325"/>
      <c r="NLV377" s="324"/>
      <c r="NLW377" s="62"/>
      <c r="NLX377" s="62"/>
      <c r="NLY377" s="62"/>
      <c r="NLZ377" s="62"/>
      <c r="NMA377" s="62"/>
      <c r="NMB377" s="62"/>
      <c r="NMC377" s="62"/>
      <c r="NMD377" s="62"/>
      <c r="NME377" s="62"/>
      <c r="NMF377" s="62"/>
      <c r="NMG377" s="325"/>
      <c r="NMH377" s="325"/>
      <c r="NMI377" s="325"/>
      <c r="NMJ377" s="325"/>
      <c r="NMK377" s="62"/>
      <c r="NML377" s="325"/>
      <c r="NMM377" s="325"/>
      <c r="NMN377" s="325"/>
      <c r="NMO377" s="325"/>
      <c r="NMP377" s="62"/>
      <c r="NMQ377" s="325"/>
      <c r="NMR377" s="325"/>
      <c r="NMS377" s="325"/>
      <c r="NMT377" s="325"/>
      <c r="NMU377" s="325"/>
      <c r="NMV377" s="325"/>
      <c r="NMW377" s="325"/>
      <c r="NMX377" s="325"/>
      <c r="NMY377" s="325"/>
      <c r="NMZ377" s="325"/>
      <c r="NNA377" s="325"/>
      <c r="NNB377" s="325"/>
      <c r="NNC377" s="325"/>
      <c r="NND377" s="325"/>
      <c r="NNE377" s="325"/>
      <c r="NNF377" s="325"/>
      <c r="NNG377" s="325"/>
      <c r="NNH377" s="324"/>
      <c r="NNI377" s="62"/>
      <c r="NNJ377" s="62"/>
      <c r="NNK377" s="62"/>
      <c r="NNL377" s="62"/>
      <c r="NNM377" s="62"/>
      <c r="NNN377" s="62"/>
      <c r="NNO377" s="62"/>
      <c r="NNP377" s="62"/>
      <c r="NNQ377" s="62"/>
      <c r="NNR377" s="62"/>
      <c r="NNS377" s="325"/>
      <c r="NNT377" s="325"/>
      <c r="NNU377" s="325"/>
      <c r="NNV377" s="325"/>
      <c r="NNW377" s="62"/>
      <c r="NNX377" s="325"/>
      <c r="NNY377" s="325"/>
      <c r="NNZ377" s="325"/>
      <c r="NOA377" s="325"/>
      <c r="NOB377" s="62"/>
      <c r="NOC377" s="325"/>
      <c r="NOD377" s="325"/>
      <c r="NOE377" s="325"/>
      <c r="NOF377" s="325"/>
      <c r="NOG377" s="325"/>
      <c r="NOH377" s="325"/>
      <c r="NOI377" s="325"/>
      <c r="NOJ377" s="325"/>
      <c r="NOK377" s="325"/>
      <c r="NOL377" s="325"/>
      <c r="NOM377" s="325"/>
      <c r="NON377" s="325"/>
      <c r="NOO377" s="325"/>
      <c r="NOP377" s="325"/>
      <c r="NOQ377" s="325"/>
      <c r="NOR377" s="325"/>
      <c r="NOS377" s="325"/>
      <c r="NOT377" s="324"/>
      <c r="NOU377" s="62"/>
      <c r="NOV377" s="62"/>
      <c r="NOW377" s="62"/>
      <c r="NOX377" s="62"/>
      <c r="NOY377" s="62"/>
      <c r="NOZ377" s="62"/>
      <c r="NPA377" s="62"/>
      <c r="NPB377" s="62"/>
      <c r="NPC377" s="62"/>
      <c r="NPD377" s="62"/>
      <c r="NPE377" s="325"/>
      <c r="NPF377" s="325"/>
      <c r="NPG377" s="325"/>
      <c r="NPH377" s="325"/>
      <c r="NPI377" s="62"/>
      <c r="NPJ377" s="325"/>
      <c r="NPK377" s="325"/>
      <c r="NPL377" s="325"/>
      <c r="NPM377" s="325"/>
      <c r="NPN377" s="62"/>
      <c r="NPO377" s="325"/>
      <c r="NPP377" s="325"/>
      <c r="NPQ377" s="325"/>
      <c r="NPR377" s="325"/>
      <c r="NPS377" s="325"/>
      <c r="NPT377" s="325"/>
      <c r="NPU377" s="325"/>
      <c r="NPV377" s="325"/>
      <c r="NPW377" s="325"/>
      <c r="NPX377" s="325"/>
      <c r="NPY377" s="325"/>
      <c r="NPZ377" s="325"/>
      <c r="NQA377" s="325"/>
      <c r="NQB377" s="325"/>
      <c r="NQC377" s="325"/>
      <c r="NQD377" s="325"/>
      <c r="NQE377" s="325"/>
      <c r="NQF377" s="324"/>
      <c r="NQG377" s="62"/>
      <c r="NQH377" s="62"/>
      <c r="NQI377" s="62"/>
      <c r="NQJ377" s="62"/>
      <c r="NQK377" s="62"/>
      <c r="NQL377" s="62"/>
      <c r="NQM377" s="62"/>
      <c r="NQN377" s="62"/>
      <c r="NQO377" s="62"/>
      <c r="NQP377" s="62"/>
      <c r="NQQ377" s="325"/>
      <c r="NQR377" s="325"/>
      <c r="NQS377" s="325"/>
      <c r="NQT377" s="325"/>
      <c r="NQU377" s="62"/>
      <c r="NQV377" s="325"/>
      <c r="NQW377" s="325"/>
      <c r="NQX377" s="325"/>
      <c r="NQY377" s="325"/>
      <c r="NQZ377" s="62"/>
      <c r="NRA377" s="325"/>
      <c r="NRB377" s="325"/>
      <c r="NRC377" s="325"/>
      <c r="NRD377" s="325"/>
      <c r="NRE377" s="325"/>
      <c r="NRF377" s="325"/>
      <c r="NRG377" s="325"/>
      <c r="NRH377" s="325"/>
      <c r="NRI377" s="325"/>
      <c r="NRJ377" s="325"/>
      <c r="NRK377" s="325"/>
      <c r="NRL377" s="325"/>
      <c r="NRM377" s="325"/>
      <c r="NRN377" s="325"/>
      <c r="NRO377" s="325"/>
      <c r="NRP377" s="325"/>
      <c r="NRQ377" s="325"/>
      <c r="NRR377" s="324"/>
      <c r="NRS377" s="62"/>
      <c r="NRT377" s="62"/>
      <c r="NRU377" s="62"/>
      <c r="NRV377" s="62"/>
      <c r="NRW377" s="62"/>
      <c r="NRX377" s="62"/>
      <c r="NRY377" s="62"/>
      <c r="NRZ377" s="62"/>
      <c r="NSA377" s="62"/>
      <c r="NSB377" s="62"/>
      <c r="NSC377" s="325"/>
      <c r="NSD377" s="325"/>
      <c r="NSE377" s="325"/>
      <c r="NSF377" s="325"/>
      <c r="NSG377" s="62"/>
      <c r="NSH377" s="325"/>
      <c r="NSI377" s="325"/>
      <c r="NSJ377" s="325"/>
      <c r="NSK377" s="325"/>
      <c r="NSL377" s="62"/>
      <c r="NSM377" s="325"/>
      <c r="NSN377" s="325"/>
      <c r="NSO377" s="325"/>
      <c r="NSP377" s="325"/>
      <c r="NSQ377" s="325"/>
      <c r="NSR377" s="325"/>
      <c r="NSS377" s="325"/>
      <c r="NST377" s="325"/>
      <c r="NSU377" s="325"/>
      <c r="NSV377" s="325"/>
      <c r="NSW377" s="325"/>
      <c r="NSX377" s="325"/>
      <c r="NSY377" s="325"/>
      <c r="NSZ377" s="325"/>
      <c r="NTA377" s="325"/>
      <c r="NTB377" s="325"/>
      <c r="NTC377" s="325"/>
      <c r="NTD377" s="324"/>
      <c r="NTE377" s="62"/>
      <c r="NTF377" s="62"/>
      <c r="NTG377" s="62"/>
      <c r="NTH377" s="62"/>
      <c r="NTI377" s="62"/>
      <c r="NTJ377" s="62"/>
      <c r="NTK377" s="62"/>
      <c r="NTL377" s="62"/>
      <c r="NTM377" s="62"/>
      <c r="NTN377" s="62"/>
      <c r="NTO377" s="325"/>
      <c r="NTP377" s="325"/>
      <c r="NTQ377" s="325"/>
      <c r="NTR377" s="325"/>
      <c r="NTS377" s="62"/>
      <c r="NTT377" s="325"/>
      <c r="NTU377" s="325"/>
      <c r="NTV377" s="325"/>
      <c r="NTW377" s="325"/>
      <c r="NTX377" s="62"/>
      <c r="NTY377" s="325"/>
      <c r="NTZ377" s="325"/>
      <c r="NUA377" s="325"/>
      <c r="NUB377" s="325"/>
      <c r="NUC377" s="325"/>
      <c r="NUD377" s="325"/>
      <c r="NUE377" s="325"/>
      <c r="NUF377" s="325"/>
      <c r="NUG377" s="325"/>
      <c r="NUH377" s="325"/>
      <c r="NUI377" s="325"/>
      <c r="NUJ377" s="325"/>
      <c r="NUK377" s="325"/>
      <c r="NUL377" s="325"/>
      <c r="NUM377" s="325"/>
      <c r="NUN377" s="325"/>
      <c r="NUO377" s="325"/>
      <c r="NUP377" s="324"/>
      <c r="NUQ377" s="62"/>
      <c r="NUR377" s="62"/>
      <c r="NUS377" s="62"/>
      <c r="NUT377" s="62"/>
      <c r="NUU377" s="62"/>
      <c r="NUV377" s="62"/>
      <c r="NUW377" s="62"/>
      <c r="NUX377" s="62"/>
      <c r="NUY377" s="62"/>
      <c r="NUZ377" s="62"/>
      <c r="NVA377" s="325"/>
      <c r="NVB377" s="325"/>
      <c r="NVC377" s="325"/>
      <c r="NVD377" s="325"/>
      <c r="NVE377" s="62"/>
      <c r="NVF377" s="325"/>
      <c r="NVG377" s="325"/>
      <c r="NVH377" s="325"/>
      <c r="NVI377" s="325"/>
      <c r="NVJ377" s="62"/>
      <c r="NVK377" s="325"/>
      <c r="NVL377" s="325"/>
      <c r="NVM377" s="325"/>
      <c r="NVN377" s="325"/>
      <c r="NVO377" s="325"/>
      <c r="NVP377" s="325"/>
      <c r="NVQ377" s="325"/>
      <c r="NVR377" s="325"/>
      <c r="NVS377" s="325"/>
      <c r="NVT377" s="325"/>
      <c r="NVU377" s="325"/>
      <c r="NVV377" s="325"/>
      <c r="NVW377" s="325"/>
      <c r="NVX377" s="325"/>
      <c r="NVY377" s="325"/>
      <c r="NVZ377" s="325"/>
      <c r="NWA377" s="325"/>
      <c r="NWB377" s="324"/>
      <c r="NWC377" s="62"/>
      <c r="NWD377" s="62"/>
      <c r="NWE377" s="62"/>
      <c r="NWF377" s="62"/>
      <c r="NWG377" s="62"/>
      <c r="NWH377" s="62"/>
      <c r="NWI377" s="62"/>
      <c r="NWJ377" s="62"/>
      <c r="NWK377" s="62"/>
      <c r="NWL377" s="62"/>
      <c r="NWM377" s="325"/>
      <c r="NWN377" s="325"/>
      <c r="NWO377" s="325"/>
      <c r="NWP377" s="325"/>
      <c r="NWQ377" s="62"/>
      <c r="NWR377" s="325"/>
      <c r="NWS377" s="325"/>
      <c r="NWT377" s="325"/>
      <c r="NWU377" s="325"/>
      <c r="NWV377" s="62"/>
      <c r="NWW377" s="325"/>
      <c r="NWX377" s="325"/>
      <c r="NWY377" s="325"/>
      <c r="NWZ377" s="325"/>
      <c r="NXA377" s="325"/>
      <c r="NXB377" s="325"/>
      <c r="NXC377" s="325"/>
      <c r="NXD377" s="325"/>
      <c r="NXE377" s="325"/>
      <c r="NXF377" s="325"/>
      <c r="NXG377" s="325"/>
      <c r="NXH377" s="325"/>
      <c r="NXI377" s="325"/>
      <c r="NXJ377" s="325"/>
      <c r="NXK377" s="325"/>
      <c r="NXL377" s="325"/>
      <c r="NXM377" s="325"/>
      <c r="NXN377" s="324"/>
      <c r="NXO377" s="62"/>
      <c r="NXP377" s="62"/>
      <c r="NXQ377" s="62"/>
      <c r="NXR377" s="62"/>
      <c r="NXS377" s="62"/>
      <c r="NXT377" s="62"/>
      <c r="NXU377" s="62"/>
      <c r="NXV377" s="62"/>
      <c r="NXW377" s="62"/>
      <c r="NXX377" s="62"/>
      <c r="NXY377" s="325"/>
      <c r="NXZ377" s="325"/>
      <c r="NYA377" s="325"/>
      <c r="NYB377" s="325"/>
      <c r="NYC377" s="62"/>
      <c r="NYD377" s="325"/>
      <c r="NYE377" s="325"/>
      <c r="NYF377" s="325"/>
      <c r="NYG377" s="325"/>
      <c r="NYH377" s="62"/>
      <c r="NYI377" s="325"/>
      <c r="NYJ377" s="325"/>
      <c r="NYK377" s="325"/>
      <c r="NYL377" s="325"/>
      <c r="NYM377" s="325"/>
      <c r="NYN377" s="325"/>
      <c r="NYO377" s="325"/>
      <c r="NYP377" s="325"/>
      <c r="NYQ377" s="325"/>
      <c r="NYR377" s="325"/>
      <c r="NYS377" s="325"/>
      <c r="NYT377" s="325"/>
      <c r="NYU377" s="325"/>
      <c r="NYV377" s="325"/>
      <c r="NYW377" s="325"/>
      <c r="NYX377" s="325"/>
      <c r="NYY377" s="325"/>
      <c r="NYZ377" s="324"/>
      <c r="NZA377" s="62"/>
      <c r="NZB377" s="62"/>
      <c r="NZC377" s="62"/>
      <c r="NZD377" s="62"/>
      <c r="NZE377" s="62"/>
      <c r="NZF377" s="62"/>
      <c r="NZG377" s="62"/>
      <c r="NZH377" s="62"/>
      <c r="NZI377" s="62"/>
      <c r="NZJ377" s="62"/>
      <c r="NZK377" s="325"/>
      <c r="NZL377" s="325"/>
      <c r="NZM377" s="325"/>
      <c r="NZN377" s="325"/>
      <c r="NZO377" s="62"/>
      <c r="NZP377" s="325"/>
      <c r="NZQ377" s="325"/>
      <c r="NZR377" s="325"/>
      <c r="NZS377" s="325"/>
      <c r="NZT377" s="62"/>
      <c r="NZU377" s="325"/>
      <c r="NZV377" s="325"/>
      <c r="NZW377" s="325"/>
      <c r="NZX377" s="325"/>
      <c r="NZY377" s="325"/>
      <c r="NZZ377" s="325"/>
      <c r="OAA377" s="325"/>
      <c r="OAB377" s="325"/>
      <c r="OAC377" s="325"/>
      <c r="OAD377" s="325"/>
      <c r="OAE377" s="325"/>
      <c r="OAF377" s="325"/>
      <c r="OAG377" s="325"/>
      <c r="OAH377" s="325"/>
      <c r="OAI377" s="325"/>
      <c r="OAJ377" s="325"/>
      <c r="OAK377" s="325"/>
      <c r="OAL377" s="324"/>
      <c r="OAM377" s="62"/>
      <c r="OAN377" s="62"/>
      <c r="OAO377" s="62"/>
      <c r="OAP377" s="62"/>
      <c r="OAQ377" s="62"/>
      <c r="OAR377" s="62"/>
      <c r="OAS377" s="62"/>
      <c r="OAT377" s="62"/>
      <c r="OAU377" s="62"/>
      <c r="OAV377" s="62"/>
      <c r="OAW377" s="325"/>
      <c r="OAX377" s="325"/>
      <c r="OAY377" s="325"/>
      <c r="OAZ377" s="325"/>
      <c r="OBA377" s="62"/>
      <c r="OBB377" s="325"/>
      <c r="OBC377" s="325"/>
      <c r="OBD377" s="325"/>
      <c r="OBE377" s="325"/>
      <c r="OBF377" s="62"/>
      <c r="OBG377" s="325"/>
      <c r="OBH377" s="325"/>
      <c r="OBI377" s="325"/>
      <c r="OBJ377" s="325"/>
      <c r="OBK377" s="325"/>
      <c r="OBL377" s="325"/>
      <c r="OBM377" s="325"/>
      <c r="OBN377" s="325"/>
      <c r="OBO377" s="325"/>
      <c r="OBP377" s="325"/>
      <c r="OBQ377" s="325"/>
      <c r="OBR377" s="325"/>
      <c r="OBS377" s="325"/>
      <c r="OBT377" s="325"/>
      <c r="OBU377" s="325"/>
      <c r="OBV377" s="325"/>
      <c r="OBW377" s="325"/>
      <c r="OBX377" s="324"/>
      <c r="OBY377" s="62"/>
      <c r="OBZ377" s="62"/>
      <c r="OCA377" s="62"/>
      <c r="OCB377" s="62"/>
      <c r="OCC377" s="62"/>
      <c r="OCD377" s="62"/>
      <c r="OCE377" s="62"/>
      <c r="OCF377" s="62"/>
      <c r="OCG377" s="62"/>
      <c r="OCH377" s="62"/>
      <c r="OCI377" s="325"/>
      <c r="OCJ377" s="325"/>
      <c r="OCK377" s="325"/>
      <c r="OCL377" s="325"/>
      <c r="OCM377" s="62"/>
      <c r="OCN377" s="325"/>
      <c r="OCO377" s="325"/>
      <c r="OCP377" s="325"/>
      <c r="OCQ377" s="325"/>
      <c r="OCR377" s="62"/>
      <c r="OCS377" s="325"/>
      <c r="OCT377" s="325"/>
      <c r="OCU377" s="325"/>
      <c r="OCV377" s="325"/>
      <c r="OCW377" s="325"/>
      <c r="OCX377" s="325"/>
      <c r="OCY377" s="325"/>
      <c r="OCZ377" s="325"/>
      <c r="ODA377" s="325"/>
      <c r="ODB377" s="325"/>
      <c r="ODC377" s="325"/>
      <c r="ODD377" s="325"/>
      <c r="ODE377" s="325"/>
      <c r="ODF377" s="325"/>
      <c r="ODG377" s="325"/>
      <c r="ODH377" s="325"/>
      <c r="ODI377" s="325"/>
      <c r="ODJ377" s="324"/>
      <c r="ODK377" s="62"/>
      <c r="ODL377" s="62"/>
      <c r="ODM377" s="62"/>
      <c r="ODN377" s="62"/>
      <c r="ODO377" s="62"/>
      <c r="ODP377" s="62"/>
      <c r="ODQ377" s="62"/>
      <c r="ODR377" s="62"/>
      <c r="ODS377" s="62"/>
      <c r="ODT377" s="62"/>
      <c r="ODU377" s="325"/>
      <c r="ODV377" s="325"/>
      <c r="ODW377" s="325"/>
      <c r="ODX377" s="325"/>
      <c r="ODY377" s="62"/>
      <c r="ODZ377" s="325"/>
      <c r="OEA377" s="325"/>
      <c r="OEB377" s="325"/>
      <c r="OEC377" s="325"/>
      <c r="OED377" s="62"/>
      <c r="OEE377" s="325"/>
      <c r="OEF377" s="325"/>
      <c r="OEG377" s="325"/>
      <c r="OEH377" s="325"/>
      <c r="OEI377" s="325"/>
      <c r="OEJ377" s="325"/>
      <c r="OEK377" s="325"/>
      <c r="OEL377" s="325"/>
      <c r="OEM377" s="325"/>
      <c r="OEN377" s="325"/>
      <c r="OEO377" s="325"/>
      <c r="OEP377" s="325"/>
      <c r="OEQ377" s="325"/>
      <c r="OER377" s="325"/>
      <c r="OES377" s="325"/>
      <c r="OET377" s="325"/>
      <c r="OEU377" s="325"/>
      <c r="OEV377" s="324"/>
      <c r="OEW377" s="62"/>
      <c r="OEX377" s="62"/>
      <c r="OEY377" s="62"/>
      <c r="OEZ377" s="62"/>
      <c r="OFA377" s="62"/>
      <c r="OFB377" s="62"/>
      <c r="OFC377" s="62"/>
      <c r="OFD377" s="62"/>
      <c r="OFE377" s="62"/>
      <c r="OFF377" s="62"/>
      <c r="OFG377" s="325"/>
      <c r="OFH377" s="325"/>
      <c r="OFI377" s="325"/>
      <c r="OFJ377" s="325"/>
      <c r="OFK377" s="62"/>
      <c r="OFL377" s="325"/>
      <c r="OFM377" s="325"/>
      <c r="OFN377" s="325"/>
      <c r="OFO377" s="325"/>
      <c r="OFP377" s="62"/>
      <c r="OFQ377" s="325"/>
      <c r="OFR377" s="325"/>
      <c r="OFS377" s="325"/>
      <c r="OFT377" s="325"/>
      <c r="OFU377" s="325"/>
      <c r="OFV377" s="325"/>
      <c r="OFW377" s="325"/>
      <c r="OFX377" s="325"/>
      <c r="OFY377" s="325"/>
      <c r="OFZ377" s="325"/>
      <c r="OGA377" s="325"/>
      <c r="OGB377" s="325"/>
      <c r="OGC377" s="325"/>
      <c r="OGD377" s="325"/>
      <c r="OGE377" s="325"/>
      <c r="OGF377" s="325"/>
      <c r="OGG377" s="325"/>
      <c r="OGH377" s="324"/>
      <c r="OGI377" s="62"/>
      <c r="OGJ377" s="62"/>
      <c r="OGK377" s="62"/>
      <c r="OGL377" s="62"/>
      <c r="OGM377" s="62"/>
      <c r="OGN377" s="62"/>
      <c r="OGO377" s="62"/>
      <c r="OGP377" s="62"/>
      <c r="OGQ377" s="62"/>
      <c r="OGR377" s="62"/>
      <c r="OGS377" s="325"/>
      <c r="OGT377" s="325"/>
      <c r="OGU377" s="325"/>
      <c r="OGV377" s="325"/>
      <c r="OGW377" s="62"/>
      <c r="OGX377" s="325"/>
      <c r="OGY377" s="325"/>
      <c r="OGZ377" s="325"/>
      <c r="OHA377" s="325"/>
      <c r="OHB377" s="62"/>
      <c r="OHC377" s="325"/>
      <c r="OHD377" s="325"/>
      <c r="OHE377" s="325"/>
      <c r="OHF377" s="325"/>
      <c r="OHG377" s="325"/>
      <c r="OHH377" s="325"/>
      <c r="OHI377" s="325"/>
      <c r="OHJ377" s="325"/>
      <c r="OHK377" s="325"/>
      <c r="OHL377" s="325"/>
      <c r="OHM377" s="325"/>
      <c r="OHN377" s="325"/>
      <c r="OHO377" s="325"/>
      <c r="OHP377" s="325"/>
      <c r="OHQ377" s="325"/>
      <c r="OHR377" s="325"/>
      <c r="OHS377" s="325"/>
      <c r="OHT377" s="324"/>
      <c r="OHU377" s="62"/>
      <c r="OHV377" s="62"/>
      <c r="OHW377" s="62"/>
      <c r="OHX377" s="62"/>
      <c r="OHY377" s="62"/>
      <c r="OHZ377" s="62"/>
      <c r="OIA377" s="62"/>
      <c r="OIB377" s="62"/>
      <c r="OIC377" s="62"/>
      <c r="OID377" s="62"/>
      <c r="OIE377" s="325"/>
      <c r="OIF377" s="325"/>
      <c r="OIG377" s="325"/>
      <c r="OIH377" s="325"/>
      <c r="OII377" s="62"/>
      <c r="OIJ377" s="325"/>
      <c r="OIK377" s="325"/>
      <c r="OIL377" s="325"/>
      <c r="OIM377" s="325"/>
      <c r="OIN377" s="62"/>
      <c r="OIO377" s="325"/>
      <c r="OIP377" s="325"/>
      <c r="OIQ377" s="325"/>
      <c r="OIR377" s="325"/>
      <c r="OIS377" s="325"/>
      <c r="OIT377" s="325"/>
      <c r="OIU377" s="325"/>
      <c r="OIV377" s="325"/>
      <c r="OIW377" s="325"/>
      <c r="OIX377" s="325"/>
      <c r="OIY377" s="325"/>
      <c r="OIZ377" s="325"/>
      <c r="OJA377" s="325"/>
      <c r="OJB377" s="325"/>
      <c r="OJC377" s="325"/>
      <c r="OJD377" s="325"/>
      <c r="OJE377" s="325"/>
      <c r="OJF377" s="324"/>
      <c r="OJG377" s="62"/>
      <c r="OJH377" s="62"/>
      <c r="OJI377" s="62"/>
      <c r="OJJ377" s="62"/>
      <c r="OJK377" s="62"/>
      <c r="OJL377" s="62"/>
      <c r="OJM377" s="62"/>
      <c r="OJN377" s="62"/>
      <c r="OJO377" s="62"/>
      <c r="OJP377" s="62"/>
      <c r="OJQ377" s="325"/>
      <c r="OJR377" s="325"/>
      <c r="OJS377" s="325"/>
      <c r="OJT377" s="325"/>
      <c r="OJU377" s="62"/>
      <c r="OJV377" s="325"/>
      <c r="OJW377" s="325"/>
      <c r="OJX377" s="325"/>
      <c r="OJY377" s="325"/>
      <c r="OJZ377" s="62"/>
      <c r="OKA377" s="325"/>
      <c r="OKB377" s="325"/>
      <c r="OKC377" s="325"/>
      <c r="OKD377" s="325"/>
      <c r="OKE377" s="325"/>
      <c r="OKF377" s="325"/>
      <c r="OKG377" s="325"/>
      <c r="OKH377" s="325"/>
      <c r="OKI377" s="325"/>
      <c r="OKJ377" s="325"/>
      <c r="OKK377" s="325"/>
      <c r="OKL377" s="325"/>
      <c r="OKM377" s="325"/>
      <c r="OKN377" s="325"/>
      <c r="OKO377" s="325"/>
      <c r="OKP377" s="325"/>
      <c r="OKQ377" s="325"/>
      <c r="OKR377" s="324"/>
      <c r="OKS377" s="62"/>
      <c r="OKT377" s="62"/>
      <c r="OKU377" s="62"/>
      <c r="OKV377" s="62"/>
      <c r="OKW377" s="62"/>
      <c r="OKX377" s="62"/>
      <c r="OKY377" s="62"/>
      <c r="OKZ377" s="62"/>
      <c r="OLA377" s="62"/>
      <c r="OLB377" s="62"/>
      <c r="OLC377" s="325"/>
      <c r="OLD377" s="325"/>
      <c r="OLE377" s="325"/>
      <c r="OLF377" s="325"/>
      <c r="OLG377" s="62"/>
      <c r="OLH377" s="325"/>
      <c r="OLI377" s="325"/>
      <c r="OLJ377" s="325"/>
      <c r="OLK377" s="325"/>
      <c r="OLL377" s="62"/>
      <c r="OLM377" s="325"/>
      <c r="OLN377" s="325"/>
      <c r="OLO377" s="325"/>
      <c r="OLP377" s="325"/>
      <c r="OLQ377" s="325"/>
      <c r="OLR377" s="325"/>
      <c r="OLS377" s="325"/>
      <c r="OLT377" s="325"/>
      <c r="OLU377" s="325"/>
      <c r="OLV377" s="325"/>
      <c r="OLW377" s="325"/>
      <c r="OLX377" s="325"/>
      <c r="OLY377" s="325"/>
      <c r="OLZ377" s="325"/>
      <c r="OMA377" s="325"/>
      <c r="OMB377" s="325"/>
      <c r="OMC377" s="325"/>
      <c r="OMD377" s="324"/>
      <c r="OME377" s="62"/>
      <c r="OMF377" s="62"/>
      <c r="OMG377" s="62"/>
      <c r="OMH377" s="62"/>
      <c r="OMI377" s="62"/>
      <c r="OMJ377" s="62"/>
      <c r="OMK377" s="62"/>
      <c r="OML377" s="62"/>
      <c r="OMM377" s="62"/>
      <c r="OMN377" s="62"/>
      <c r="OMO377" s="325"/>
      <c r="OMP377" s="325"/>
      <c r="OMQ377" s="325"/>
      <c r="OMR377" s="325"/>
      <c r="OMS377" s="62"/>
      <c r="OMT377" s="325"/>
      <c r="OMU377" s="325"/>
      <c r="OMV377" s="325"/>
      <c r="OMW377" s="325"/>
      <c r="OMX377" s="62"/>
      <c r="OMY377" s="325"/>
      <c r="OMZ377" s="325"/>
      <c r="ONA377" s="325"/>
      <c r="ONB377" s="325"/>
      <c r="ONC377" s="325"/>
      <c r="OND377" s="325"/>
      <c r="ONE377" s="325"/>
      <c r="ONF377" s="325"/>
      <c r="ONG377" s="325"/>
      <c r="ONH377" s="325"/>
      <c r="ONI377" s="325"/>
      <c r="ONJ377" s="325"/>
      <c r="ONK377" s="325"/>
      <c r="ONL377" s="325"/>
      <c r="ONM377" s="325"/>
      <c r="ONN377" s="325"/>
      <c r="ONO377" s="325"/>
      <c r="ONP377" s="324"/>
      <c r="ONQ377" s="62"/>
      <c r="ONR377" s="62"/>
      <c r="ONS377" s="62"/>
      <c r="ONT377" s="62"/>
      <c r="ONU377" s="62"/>
      <c r="ONV377" s="62"/>
      <c r="ONW377" s="62"/>
      <c r="ONX377" s="62"/>
      <c r="ONY377" s="62"/>
      <c r="ONZ377" s="62"/>
      <c r="OOA377" s="325"/>
      <c r="OOB377" s="325"/>
      <c r="OOC377" s="325"/>
      <c r="OOD377" s="325"/>
      <c r="OOE377" s="62"/>
      <c r="OOF377" s="325"/>
      <c r="OOG377" s="325"/>
      <c r="OOH377" s="325"/>
      <c r="OOI377" s="325"/>
      <c r="OOJ377" s="62"/>
      <c r="OOK377" s="325"/>
      <c r="OOL377" s="325"/>
      <c r="OOM377" s="325"/>
      <c r="OON377" s="325"/>
      <c r="OOO377" s="325"/>
      <c r="OOP377" s="325"/>
      <c r="OOQ377" s="325"/>
      <c r="OOR377" s="325"/>
      <c r="OOS377" s="325"/>
      <c r="OOT377" s="325"/>
      <c r="OOU377" s="325"/>
      <c r="OOV377" s="325"/>
      <c r="OOW377" s="325"/>
      <c r="OOX377" s="325"/>
      <c r="OOY377" s="325"/>
      <c r="OOZ377" s="325"/>
      <c r="OPA377" s="325"/>
      <c r="OPB377" s="324"/>
      <c r="OPC377" s="62"/>
      <c r="OPD377" s="62"/>
      <c r="OPE377" s="62"/>
      <c r="OPF377" s="62"/>
      <c r="OPG377" s="62"/>
      <c r="OPH377" s="62"/>
      <c r="OPI377" s="62"/>
      <c r="OPJ377" s="62"/>
      <c r="OPK377" s="62"/>
      <c r="OPL377" s="62"/>
      <c r="OPM377" s="325"/>
      <c r="OPN377" s="325"/>
      <c r="OPO377" s="325"/>
      <c r="OPP377" s="325"/>
      <c r="OPQ377" s="62"/>
      <c r="OPR377" s="325"/>
      <c r="OPS377" s="325"/>
      <c r="OPT377" s="325"/>
      <c r="OPU377" s="325"/>
      <c r="OPV377" s="62"/>
      <c r="OPW377" s="325"/>
      <c r="OPX377" s="325"/>
      <c r="OPY377" s="325"/>
      <c r="OPZ377" s="325"/>
      <c r="OQA377" s="325"/>
      <c r="OQB377" s="325"/>
      <c r="OQC377" s="325"/>
      <c r="OQD377" s="325"/>
      <c r="OQE377" s="325"/>
      <c r="OQF377" s="325"/>
      <c r="OQG377" s="325"/>
      <c r="OQH377" s="325"/>
      <c r="OQI377" s="325"/>
      <c r="OQJ377" s="325"/>
      <c r="OQK377" s="325"/>
      <c r="OQL377" s="325"/>
      <c r="OQM377" s="325"/>
      <c r="OQN377" s="324"/>
      <c r="OQO377" s="62"/>
      <c r="OQP377" s="62"/>
      <c r="OQQ377" s="62"/>
      <c r="OQR377" s="62"/>
      <c r="OQS377" s="62"/>
      <c r="OQT377" s="62"/>
      <c r="OQU377" s="62"/>
      <c r="OQV377" s="62"/>
      <c r="OQW377" s="62"/>
      <c r="OQX377" s="62"/>
      <c r="OQY377" s="325"/>
      <c r="OQZ377" s="325"/>
      <c r="ORA377" s="325"/>
      <c r="ORB377" s="325"/>
      <c r="ORC377" s="62"/>
      <c r="ORD377" s="325"/>
      <c r="ORE377" s="325"/>
      <c r="ORF377" s="325"/>
      <c r="ORG377" s="325"/>
      <c r="ORH377" s="62"/>
      <c r="ORI377" s="325"/>
      <c r="ORJ377" s="325"/>
      <c r="ORK377" s="325"/>
      <c r="ORL377" s="325"/>
      <c r="ORM377" s="325"/>
      <c r="ORN377" s="325"/>
      <c r="ORO377" s="325"/>
      <c r="ORP377" s="325"/>
      <c r="ORQ377" s="325"/>
      <c r="ORR377" s="325"/>
      <c r="ORS377" s="325"/>
      <c r="ORT377" s="325"/>
      <c r="ORU377" s="325"/>
      <c r="ORV377" s="325"/>
      <c r="ORW377" s="325"/>
      <c r="ORX377" s="325"/>
      <c r="ORY377" s="325"/>
      <c r="ORZ377" s="324"/>
      <c r="OSA377" s="62"/>
      <c r="OSB377" s="62"/>
      <c r="OSC377" s="62"/>
      <c r="OSD377" s="62"/>
      <c r="OSE377" s="62"/>
      <c r="OSF377" s="62"/>
      <c r="OSG377" s="62"/>
      <c r="OSH377" s="62"/>
      <c r="OSI377" s="62"/>
      <c r="OSJ377" s="62"/>
      <c r="OSK377" s="325"/>
      <c r="OSL377" s="325"/>
      <c r="OSM377" s="325"/>
      <c r="OSN377" s="325"/>
      <c r="OSO377" s="62"/>
      <c r="OSP377" s="325"/>
      <c r="OSQ377" s="325"/>
      <c r="OSR377" s="325"/>
      <c r="OSS377" s="325"/>
      <c r="OST377" s="62"/>
      <c r="OSU377" s="325"/>
      <c r="OSV377" s="325"/>
      <c r="OSW377" s="325"/>
      <c r="OSX377" s="325"/>
      <c r="OSY377" s="325"/>
      <c r="OSZ377" s="325"/>
      <c r="OTA377" s="325"/>
      <c r="OTB377" s="325"/>
      <c r="OTC377" s="325"/>
      <c r="OTD377" s="325"/>
      <c r="OTE377" s="325"/>
      <c r="OTF377" s="325"/>
      <c r="OTG377" s="325"/>
      <c r="OTH377" s="325"/>
      <c r="OTI377" s="325"/>
      <c r="OTJ377" s="325"/>
      <c r="OTK377" s="325"/>
      <c r="OTL377" s="324"/>
      <c r="OTM377" s="62"/>
      <c r="OTN377" s="62"/>
      <c r="OTO377" s="62"/>
      <c r="OTP377" s="62"/>
      <c r="OTQ377" s="62"/>
      <c r="OTR377" s="62"/>
      <c r="OTS377" s="62"/>
      <c r="OTT377" s="62"/>
      <c r="OTU377" s="62"/>
      <c r="OTV377" s="62"/>
      <c r="OTW377" s="325"/>
      <c r="OTX377" s="325"/>
      <c r="OTY377" s="325"/>
      <c r="OTZ377" s="325"/>
      <c r="OUA377" s="62"/>
      <c r="OUB377" s="325"/>
      <c r="OUC377" s="325"/>
      <c r="OUD377" s="325"/>
      <c r="OUE377" s="325"/>
      <c r="OUF377" s="62"/>
      <c r="OUG377" s="325"/>
      <c r="OUH377" s="325"/>
      <c r="OUI377" s="325"/>
      <c r="OUJ377" s="325"/>
      <c r="OUK377" s="325"/>
      <c r="OUL377" s="325"/>
      <c r="OUM377" s="325"/>
      <c r="OUN377" s="325"/>
      <c r="OUO377" s="325"/>
      <c r="OUP377" s="325"/>
      <c r="OUQ377" s="325"/>
      <c r="OUR377" s="325"/>
      <c r="OUS377" s="325"/>
      <c r="OUT377" s="325"/>
      <c r="OUU377" s="325"/>
      <c r="OUV377" s="325"/>
      <c r="OUW377" s="325"/>
      <c r="OUX377" s="324"/>
      <c r="OUY377" s="62"/>
      <c r="OUZ377" s="62"/>
      <c r="OVA377" s="62"/>
      <c r="OVB377" s="62"/>
      <c r="OVC377" s="62"/>
      <c r="OVD377" s="62"/>
      <c r="OVE377" s="62"/>
      <c r="OVF377" s="62"/>
      <c r="OVG377" s="62"/>
      <c r="OVH377" s="62"/>
      <c r="OVI377" s="325"/>
      <c r="OVJ377" s="325"/>
      <c r="OVK377" s="325"/>
      <c r="OVL377" s="325"/>
      <c r="OVM377" s="62"/>
      <c r="OVN377" s="325"/>
      <c r="OVO377" s="325"/>
      <c r="OVP377" s="325"/>
      <c r="OVQ377" s="325"/>
      <c r="OVR377" s="62"/>
      <c r="OVS377" s="325"/>
      <c r="OVT377" s="325"/>
      <c r="OVU377" s="325"/>
      <c r="OVV377" s="325"/>
      <c r="OVW377" s="325"/>
      <c r="OVX377" s="325"/>
      <c r="OVY377" s="325"/>
      <c r="OVZ377" s="325"/>
      <c r="OWA377" s="325"/>
      <c r="OWB377" s="325"/>
      <c r="OWC377" s="325"/>
      <c r="OWD377" s="325"/>
      <c r="OWE377" s="325"/>
      <c r="OWF377" s="325"/>
      <c r="OWG377" s="325"/>
      <c r="OWH377" s="325"/>
      <c r="OWI377" s="325"/>
      <c r="OWJ377" s="324"/>
      <c r="OWK377" s="62"/>
      <c r="OWL377" s="62"/>
      <c r="OWM377" s="62"/>
      <c r="OWN377" s="62"/>
      <c r="OWO377" s="62"/>
      <c r="OWP377" s="62"/>
      <c r="OWQ377" s="62"/>
      <c r="OWR377" s="62"/>
      <c r="OWS377" s="62"/>
      <c r="OWT377" s="62"/>
      <c r="OWU377" s="325"/>
      <c r="OWV377" s="325"/>
      <c r="OWW377" s="325"/>
      <c r="OWX377" s="325"/>
      <c r="OWY377" s="62"/>
      <c r="OWZ377" s="325"/>
      <c r="OXA377" s="325"/>
      <c r="OXB377" s="325"/>
      <c r="OXC377" s="325"/>
      <c r="OXD377" s="62"/>
      <c r="OXE377" s="325"/>
      <c r="OXF377" s="325"/>
      <c r="OXG377" s="325"/>
      <c r="OXH377" s="325"/>
      <c r="OXI377" s="325"/>
      <c r="OXJ377" s="325"/>
      <c r="OXK377" s="325"/>
      <c r="OXL377" s="325"/>
      <c r="OXM377" s="325"/>
      <c r="OXN377" s="325"/>
      <c r="OXO377" s="325"/>
      <c r="OXP377" s="325"/>
      <c r="OXQ377" s="325"/>
      <c r="OXR377" s="325"/>
      <c r="OXS377" s="325"/>
      <c r="OXT377" s="325"/>
      <c r="OXU377" s="325"/>
      <c r="OXV377" s="324"/>
      <c r="OXW377" s="62"/>
      <c r="OXX377" s="62"/>
      <c r="OXY377" s="62"/>
      <c r="OXZ377" s="62"/>
      <c r="OYA377" s="62"/>
      <c r="OYB377" s="62"/>
      <c r="OYC377" s="62"/>
      <c r="OYD377" s="62"/>
      <c r="OYE377" s="62"/>
      <c r="OYF377" s="62"/>
      <c r="OYG377" s="325"/>
      <c r="OYH377" s="325"/>
      <c r="OYI377" s="325"/>
      <c r="OYJ377" s="325"/>
      <c r="OYK377" s="62"/>
      <c r="OYL377" s="325"/>
      <c r="OYM377" s="325"/>
      <c r="OYN377" s="325"/>
      <c r="OYO377" s="325"/>
      <c r="OYP377" s="62"/>
      <c r="OYQ377" s="325"/>
      <c r="OYR377" s="325"/>
      <c r="OYS377" s="325"/>
      <c r="OYT377" s="325"/>
      <c r="OYU377" s="325"/>
      <c r="OYV377" s="325"/>
      <c r="OYW377" s="325"/>
      <c r="OYX377" s="325"/>
      <c r="OYY377" s="325"/>
      <c r="OYZ377" s="325"/>
      <c r="OZA377" s="325"/>
      <c r="OZB377" s="325"/>
      <c r="OZC377" s="325"/>
      <c r="OZD377" s="325"/>
      <c r="OZE377" s="325"/>
      <c r="OZF377" s="325"/>
      <c r="OZG377" s="325"/>
      <c r="OZH377" s="324"/>
      <c r="OZI377" s="62"/>
      <c r="OZJ377" s="62"/>
      <c r="OZK377" s="62"/>
      <c r="OZL377" s="62"/>
      <c r="OZM377" s="62"/>
      <c r="OZN377" s="62"/>
      <c r="OZO377" s="62"/>
      <c r="OZP377" s="62"/>
      <c r="OZQ377" s="62"/>
      <c r="OZR377" s="62"/>
      <c r="OZS377" s="325"/>
      <c r="OZT377" s="325"/>
      <c r="OZU377" s="325"/>
      <c r="OZV377" s="325"/>
      <c r="OZW377" s="62"/>
      <c r="OZX377" s="325"/>
      <c r="OZY377" s="325"/>
      <c r="OZZ377" s="325"/>
      <c r="PAA377" s="325"/>
      <c r="PAB377" s="62"/>
      <c r="PAC377" s="325"/>
      <c r="PAD377" s="325"/>
      <c r="PAE377" s="325"/>
      <c r="PAF377" s="325"/>
      <c r="PAG377" s="325"/>
      <c r="PAH377" s="325"/>
      <c r="PAI377" s="325"/>
      <c r="PAJ377" s="325"/>
      <c r="PAK377" s="325"/>
      <c r="PAL377" s="325"/>
      <c r="PAM377" s="325"/>
      <c r="PAN377" s="325"/>
      <c r="PAO377" s="325"/>
      <c r="PAP377" s="325"/>
      <c r="PAQ377" s="325"/>
      <c r="PAR377" s="325"/>
      <c r="PAS377" s="325"/>
      <c r="PAT377" s="324"/>
      <c r="PAU377" s="62"/>
      <c r="PAV377" s="62"/>
      <c r="PAW377" s="62"/>
      <c r="PAX377" s="62"/>
      <c r="PAY377" s="62"/>
      <c r="PAZ377" s="62"/>
      <c r="PBA377" s="62"/>
      <c r="PBB377" s="62"/>
      <c r="PBC377" s="62"/>
      <c r="PBD377" s="62"/>
      <c r="PBE377" s="325"/>
      <c r="PBF377" s="325"/>
      <c r="PBG377" s="325"/>
      <c r="PBH377" s="325"/>
      <c r="PBI377" s="62"/>
      <c r="PBJ377" s="325"/>
      <c r="PBK377" s="325"/>
      <c r="PBL377" s="325"/>
      <c r="PBM377" s="325"/>
      <c r="PBN377" s="62"/>
      <c r="PBO377" s="325"/>
      <c r="PBP377" s="325"/>
      <c r="PBQ377" s="325"/>
      <c r="PBR377" s="325"/>
      <c r="PBS377" s="325"/>
      <c r="PBT377" s="325"/>
      <c r="PBU377" s="325"/>
      <c r="PBV377" s="325"/>
      <c r="PBW377" s="325"/>
      <c r="PBX377" s="325"/>
      <c r="PBY377" s="325"/>
      <c r="PBZ377" s="325"/>
      <c r="PCA377" s="325"/>
      <c r="PCB377" s="325"/>
      <c r="PCC377" s="325"/>
      <c r="PCD377" s="325"/>
      <c r="PCE377" s="325"/>
      <c r="PCF377" s="324"/>
      <c r="PCG377" s="62"/>
      <c r="PCH377" s="62"/>
      <c r="PCI377" s="62"/>
      <c r="PCJ377" s="62"/>
      <c r="PCK377" s="62"/>
      <c r="PCL377" s="62"/>
      <c r="PCM377" s="62"/>
      <c r="PCN377" s="62"/>
      <c r="PCO377" s="62"/>
      <c r="PCP377" s="62"/>
      <c r="PCQ377" s="325"/>
      <c r="PCR377" s="325"/>
      <c r="PCS377" s="325"/>
      <c r="PCT377" s="325"/>
      <c r="PCU377" s="62"/>
      <c r="PCV377" s="325"/>
      <c r="PCW377" s="325"/>
      <c r="PCX377" s="325"/>
      <c r="PCY377" s="325"/>
      <c r="PCZ377" s="62"/>
      <c r="PDA377" s="325"/>
      <c r="PDB377" s="325"/>
      <c r="PDC377" s="325"/>
      <c r="PDD377" s="325"/>
      <c r="PDE377" s="325"/>
      <c r="PDF377" s="325"/>
      <c r="PDG377" s="325"/>
      <c r="PDH377" s="325"/>
      <c r="PDI377" s="325"/>
      <c r="PDJ377" s="325"/>
      <c r="PDK377" s="325"/>
      <c r="PDL377" s="325"/>
      <c r="PDM377" s="325"/>
      <c r="PDN377" s="325"/>
      <c r="PDO377" s="325"/>
      <c r="PDP377" s="325"/>
      <c r="PDQ377" s="325"/>
      <c r="PDR377" s="324"/>
      <c r="PDS377" s="62"/>
      <c r="PDT377" s="62"/>
      <c r="PDU377" s="62"/>
      <c r="PDV377" s="62"/>
      <c r="PDW377" s="62"/>
      <c r="PDX377" s="62"/>
      <c r="PDY377" s="62"/>
      <c r="PDZ377" s="62"/>
      <c r="PEA377" s="62"/>
      <c r="PEB377" s="62"/>
      <c r="PEC377" s="325"/>
      <c r="PED377" s="325"/>
      <c r="PEE377" s="325"/>
      <c r="PEF377" s="325"/>
      <c r="PEG377" s="62"/>
      <c r="PEH377" s="325"/>
      <c r="PEI377" s="325"/>
      <c r="PEJ377" s="325"/>
      <c r="PEK377" s="325"/>
      <c r="PEL377" s="62"/>
      <c r="PEM377" s="325"/>
      <c r="PEN377" s="325"/>
      <c r="PEO377" s="325"/>
      <c r="PEP377" s="325"/>
      <c r="PEQ377" s="325"/>
      <c r="PER377" s="325"/>
      <c r="PES377" s="325"/>
      <c r="PET377" s="325"/>
      <c r="PEU377" s="325"/>
      <c r="PEV377" s="325"/>
      <c r="PEW377" s="325"/>
      <c r="PEX377" s="325"/>
      <c r="PEY377" s="325"/>
      <c r="PEZ377" s="325"/>
      <c r="PFA377" s="325"/>
      <c r="PFB377" s="325"/>
      <c r="PFC377" s="325"/>
      <c r="PFD377" s="324"/>
      <c r="PFE377" s="62"/>
      <c r="PFF377" s="62"/>
      <c r="PFG377" s="62"/>
      <c r="PFH377" s="62"/>
      <c r="PFI377" s="62"/>
      <c r="PFJ377" s="62"/>
      <c r="PFK377" s="62"/>
      <c r="PFL377" s="62"/>
      <c r="PFM377" s="62"/>
      <c r="PFN377" s="62"/>
      <c r="PFO377" s="325"/>
      <c r="PFP377" s="325"/>
      <c r="PFQ377" s="325"/>
      <c r="PFR377" s="325"/>
      <c r="PFS377" s="62"/>
      <c r="PFT377" s="325"/>
      <c r="PFU377" s="325"/>
      <c r="PFV377" s="325"/>
      <c r="PFW377" s="325"/>
      <c r="PFX377" s="62"/>
      <c r="PFY377" s="325"/>
      <c r="PFZ377" s="325"/>
      <c r="PGA377" s="325"/>
      <c r="PGB377" s="325"/>
      <c r="PGC377" s="325"/>
      <c r="PGD377" s="325"/>
      <c r="PGE377" s="325"/>
      <c r="PGF377" s="325"/>
      <c r="PGG377" s="325"/>
      <c r="PGH377" s="325"/>
      <c r="PGI377" s="325"/>
      <c r="PGJ377" s="325"/>
      <c r="PGK377" s="325"/>
      <c r="PGL377" s="325"/>
      <c r="PGM377" s="325"/>
      <c r="PGN377" s="325"/>
      <c r="PGO377" s="325"/>
      <c r="PGP377" s="324"/>
      <c r="PGQ377" s="62"/>
      <c r="PGR377" s="62"/>
      <c r="PGS377" s="62"/>
      <c r="PGT377" s="62"/>
      <c r="PGU377" s="62"/>
      <c r="PGV377" s="62"/>
      <c r="PGW377" s="62"/>
      <c r="PGX377" s="62"/>
      <c r="PGY377" s="62"/>
      <c r="PGZ377" s="62"/>
      <c r="PHA377" s="325"/>
      <c r="PHB377" s="325"/>
      <c r="PHC377" s="325"/>
      <c r="PHD377" s="325"/>
      <c r="PHE377" s="62"/>
      <c r="PHF377" s="325"/>
      <c r="PHG377" s="325"/>
      <c r="PHH377" s="325"/>
      <c r="PHI377" s="325"/>
      <c r="PHJ377" s="62"/>
      <c r="PHK377" s="325"/>
      <c r="PHL377" s="325"/>
      <c r="PHM377" s="325"/>
      <c r="PHN377" s="325"/>
      <c r="PHO377" s="325"/>
      <c r="PHP377" s="325"/>
      <c r="PHQ377" s="325"/>
      <c r="PHR377" s="325"/>
      <c r="PHS377" s="325"/>
      <c r="PHT377" s="325"/>
      <c r="PHU377" s="325"/>
      <c r="PHV377" s="325"/>
      <c r="PHW377" s="325"/>
      <c r="PHX377" s="325"/>
      <c r="PHY377" s="325"/>
      <c r="PHZ377" s="325"/>
      <c r="PIA377" s="325"/>
      <c r="PIB377" s="324"/>
      <c r="PIC377" s="62"/>
      <c r="PID377" s="62"/>
      <c r="PIE377" s="62"/>
      <c r="PIF377" s="62"/>
      <c r="PIG377" s="62"/>
      <c r="PIH377" s="62"/>
      <c r="PII377" s="62"/>
      <c r="PIJ377" s="62"/>
      <c r="PIK377" s="62"/>
      <c r="PIL377" s="62"/>
      <c r="PIM377" s="325"/>
      <c r="PIN377" s="325"/>
      <c r="PIO377" s="325"/>
      <c r="PIP377" s="325"/>
      <c r="PIQ377" s="62"/>
      <c r="PIR377" s="325"/>
      <c r="PIS377" s="325"/>
      <c r="PIT377" s="325"/>
      <c r="PIU377" s="325"/>
      <c r="PIV377" s="62"/>
      <c r="PIW377" s="325"/>
      <c r="PIX377" s="325"/>
      <c r="PIY377" s="325"/>
      <c r="PIZ377" s="325"/>
      <c r="PJA377" s="325"/>
      <c r="PJB377" s="325"/>
      <c r="PJC377" s="325"/>
      <c r="PJD377" s="325"/>
      <c r="PJE377" s="325"/>
      <c r="PJF377" s="325"/>
      <c r="PJG377" s="325"/>
      <c r="PJH377" s="325"/>
      <c r="PJI377" s="325"/>
      <c r="PJJ377" s="325"/>
      <c r="PJK377" s="325"/>
      <c r="PJL377" s="325"/>
      <c r="PJM377" s="325"/>
      <c r="PJN377" s="324"/>
      <c r="PJO377" s="62"/>
      <c r="PJP377" s="62"/>
      <c r="PJQ377" s="62"/>
      <c r="PJR377" s="62"/>
      <c r="PJS377" s="62"/>
      <c r="PJT377" s="62"/>
      <c r="PJU377" s="62"/>
      <c r="PJV377" s="62"/>
      <c r="PJW377" s="62"/>
      <c r="PJX377" s="62"/>
      <c r="PJY377" s="325"/>
      <c r="PJZ377" s="325"/>
      <c r="PKA377" s="325"/>
      <c r="PKB377" s="325"/>
      <c r="PKC377" s="62"/>
      <c r="PKD377" s="325"/>
      <c r="PKE377" s="325"/>
      <c r="PKF377" s="325"/>
      <c r="PKG377" s="325"/>
      <c r="PKH377" s="62"/>
      <c r="PKI377" s="325"/>
      <c r="PKJ377" s="325"/>
      <c r="PKK377" s="325"/>
      <c r="PKL377" s="325"/>
      <c r="PKM377" s="325"/>
      <c r="PKN377" s="325"/>
      <c r="PKO377" s="325"/>
      <c r="PKP377" s="325"/>
      <c r="PKQ377" s="325"/>
      <c r="PKR377" s="325"/>
      <c r="PKS377" s="325"/>
      <c r="PKT377" s="325"/>
      <c r="PKU377" s="325"/>
      <c r="PKV377" s="325"/>
      <c r="PKW377" s="325"/>
      <c r="PKX377" s="325"/>
      <c r="PKY377" s="325"/>
      <c r="PKZ377" s="324"/>
      <c r="PLA377" s="62"/>
      <c r="PLB377" s="62"/>
      <c r="PLC377" s="62"/>
      <c r="PLD377" s="62"/>
      <c r="PLE377" s="62"/>
      <c r="PLF377" s="62"/>
      <c r="PLG377" s="62"/>
      <c r="PLH377" s="62"/>
      <c r="PLI377" s="62"/>
      <c r="PLJ377" s="62"/>
      <c r="PLK377" s="325"/>
      <c r="PLL377" s="325"/>
      <c r="PLM377" s="325"/>
      <c r="PLN377" s="325"/>
      <c r="PLO377" s="62"/>
      <c r="PLP377" s="325"/>
      <c r="PLQ377" s="325"/>
      <c r="PLR377" s="325"/>
      <c r="PLS377" s="325"/>
      <c r="PLT377" s="62"/>
      <c r="PLU377" s="325"/>
      <c r="PLV377" s="325"/>
      <c r="PLW377" s="325"/>
      <c r="PLX377" s="325"/>
      <c r="PLY377" s="325"/>
      <c r="PLZ377" s="325"/>
      <c r="PMA377" s="325"/>
      <c r="PMB377" s="325"/>
      <c r="PMC377" s="325"/>
      <c r="PMD377" s="325"/>
      <c r="PME377" s="325"/>
      <c r="PMF377" s="325"/>
      <c r="PMG377" s="325"/>
      <c r="PMH377" s="325"/>
      <c r="PMI377" s="325"/>
      <c r="PMJ377" s="325"/>
      <c r="PMK377" s="325"/>
      <c r="PML377" s="324"/>
      <c r="PMM377" s="62"/>
      <c r="PMN377" s="62"/>
      <c r="PMO377" s="62"/>
      <c r="PMP377" s="62"/>
      <c r="PMQ377" s="62"/>
      <c r="PMR377" s="62"/>
      <c r="PMS377" s="62"/>
      <c r="PMT377" s="62"/>
      <c r="PMU377" s="62"/>
      <c r="PMV377" s="62"/>
      <c r="PMW377" s="325"/>
      <c r="PMX377" s="325"/>
      <c r="PMY377" s="325"/>
      <c r="PMZ377" s="325"/>
      <c r="PNA377" s="62"/>
      <c r="PNB377" s="325"/>
      <c r="PNC377" s="325"/>
      <c r="PND377" s="325"/>
      <c r="PNE377" s="325"/>
      <c r="PNF377" s="62"/>
      <c r="PNG377" s="325"/>
      <c r="PNH377" s="325"/>
      <c r="PNI377" s="325"/>
      <c r="PNJ377" s="325"/>
      <c r="PNK377" s="325"/>
      <c r="PNL377" s="325"/>
      <c r="PNM377" s="325"/>
      <c r="PNN377" s="325"/>
      <c r="PNO377" s="325"/>
      <c r="PNP377" s="325"/>
      <c r="PNQ377" s="325"/>
      <c r="PNR377" s="325"/>
      <c r="PNS377" s="325"/>
      <c r="PNT377" s="325"/>
      <c r="PNU377" s="325"/>
      <c r="PNV377" s="325"/>
      <c r="PNW377" s="325"/>
      <c r="PNX377" s="324"/>
      <c r="PNY377" s="62"/>
      <c r="PNZ377" s="62"/>
      <c r="POA377" s="62"/>
      <c r="POB377" s="62"/>
      <c r="POC377" s="62"/>
      <c r="POD377" s="62"/>
      <c r="POE377" s="62"/>
      <c r="POF377" s="62"/>
      <c r="POG377" s="62"/>
      <c r="POH377" s="62"/>
      <c r="POI377" s="325"/>
      <c r="POJ377" s="325"/>
      <c r="POK377" s="325"/>
      <c r="POL377" s="325"/>
      <c r="POM377" s="62"/>
      <c r="PON377" s="325"/>
      <c r="POO377" s="325"/>
      <c r="POP377" s="325"/>
      <c r="POQ377" s="325"/>
      <c r="POR377" s="62"/>
      <c r="POS377" s="325"/>
      <c r="POT377" s="325"/>
      <c r="POU377" s="325"/>
      <c r="POV377" s="325"/>
      <c r="POW377" s="325"/>
      <c r="POX377" s="325"/>
      <c r="POY377" s="325"/>
      <c r="POZ377" s="325"/>
      <c r="PPA377" s="325"/>
      <c r="PPB377" s="325"/>
      <c r="PPC377" s="325"/>
      <c r="PPD377" s="325"/>
      <c r="PPE377" s="325"/>
      <c r="PPF377" s="325"/>
      <c r="PPG377" s="325"/>
      <c r="PPH377" s="325"/>
      <c r="PPI377" s="325"/>
      <c r="PPJ377" s="324"/>
      <c r="PPK377" s="62"/>
      <c r="PPL377" s="62"/>
      <c r="PPM377" s="62"/>
      <c r="PPN377" s="62"/>
      <c r="PPO377" s="62"/>
      <c r="PPP377" s="62"/>
      <c r="PPQ377" s="62"/>
      <c r="PPR377" s="62"/>
      <c r="PPS377" s="62"/>
      <c r="PPT377" s="62"/>
      <c r="PPU377" s="325"/>
      <c r="PPV377" s="325"/>
      <c r="PPW377" s="325"/>
      <c r="PPX377" s="325"/>
      <c r="PPY377" s="62"/>
      <c r="PPZ377" s="325"/>
      <c r="PQA377" s="325"/>
      <c r="PQB377" s="325"/>
      <c r="PQC377" s="325"/>
      <c r="PQD377" s="62"/>
      <c r="PQE377" s="325"/>
      <c r="PQF377" s="325"/>
      <c r="PQG377" s="325"/>
      <c r="PQH377" s="325"/>
      <c r="PQI377" s="325"/>
      <c r="PQJ377" s="325"/>
      <c r="PQK377" s="325"/>
      <c r="PQL377" s="325"/>
      <c r="PQM377" s="325"/>
      <c r="PQN377" s="325"/>
      <c r="PQO377" s="325"/>
      <c r="PQP377" s="325"/>
      <c r="PQQ377" s="325"/>
      <c r="PQR377" s="325"/>
      <c r="PQS377" s="325"/>
      <c r="PQT377" s="325"/>
      <c r="PQU377" s="325"/>
      <c r="PQV377" s="324"/>
      <c r="PQW377" s="62"/>
      <c r="PQX377" s="62"/>
      <c r="PQY377" s="62"/>
      <c r="PQZ377" s="62"/>
      <c r="PRA377" s="62"/>
      <c r="PRB377" s="62"/>
      <c r="PRC377" s="62"/>
      <c r="PRD377" s="62"/>
      <c r="PRE377" s="62"/>
      <c r="PRF377" s="62"/>
      <c r="PRG377" s="325"/>
      <c r="PRH377" s="325"/>
      <c r="PRI377" s="325"/>
      <c r="PRJ377" s="325"/>
      <c r="PRK377" s="62"/>
      <c r="PRL377" s="325"/>
      <c r="PRM377" s="325"/>
      <c r="PRN377" s="325"/>
      <c r="PRO377" s="325"/>
      <c r="PRP377" s="62"/>
      <c r="PRQ377" s="325"/>
      <c r="PRR377" s="325"/>
      <c r="PRS377" s="325"/>
      <c r="PRT377" s="325"/>
      <c r="PRU377" s="325"/>
      <c r="PRV377" s="325"/>
      <c r="PRW377" s="325"/>
      <c r="PRX377" s="325"/>
      <c r="PRY377" s="325"/>
      <c r="PRZ377" s="325"/>
      <c r="PSA377" s="325"/>
      <c r="PSB377" s="325"/>
      <c r="PSC377" s="325"/>
      <c r="PSD377" s="325"/>
      <c r="PSE377" s="325"/>
      <c r="PSF377" s="325"/>
      <c r="PSG377" s="325"/>
      <c r="PSH377" s="324"/>
      <c r="PSI377" s="62"/>
      <c r="PSJ377" s="62"/>
      <c r="PSK377" s="62"/>
      <c r="PSL377" s="62"/>
      <c r="PSM377" s="62"/>
      <c r="PSN377" s="62"/>
      <c r="PSO377" s="62"/>
      <c r="PSP377" s="62"/>
      <c r="PSQ377" s="62"/>
      <c r="PSR377" s="62"/>
      <c r="PSS377" s="325"/>
      <c r="PST377" s="325"/>
      <c r="PSU377" s="325"/>
      <c r="PSV377" s="325"/>
      <c r="PSW377" s="62"/>
      <c r="PSX377" s="325"/>
      <c r="PSY377" s="325"/>
      <c r="PSZ377" s="325"/>
      <c r="PTA377" s="325"/>
      <c r="PTB377" s="62"/>
      <c r="PTC377" s="325"/>
      <c r="PTD377" s="325"/>
      <c r="PTE377" s="325"/>
      <c r="PTF377" s="325"/>
      <c r="PTG377" s="325"/>
      <c r="PTH377" s="325"/>
      <c r="PTI377" s="325"/>
      <c r="PTJ377" s="325"/>
      <c r="PTK377" s="325"/>
      <c r="PTL377" s="325"/>
      <c r="PTM377" s="325"/>
      <c r="PTN377" s="325"/>
      <c r="PTO377" s="325"/>
      <c r="PTP377" s="325"/>
      <c r="PTQ377" s="325"/>
      <c r="PTR377" s="325"/>
      <c r="PTS377" s="325"/>
      <c r="PTT377" s="324"/>
      <c r="PTU377" s="62"/>
      <c r="PTV377" s="62"/>
      <c r="PTW377" s="62"/>
      <c r="PTX377" s="62"/>
      <c r="PTY377" s="62"/>
      <c r="PTZ377" s="62"/>
      <c r="PUA377" s="62"/>
      <c r="PUB377" s="62"/>
      <c r="PUC377" s="62"/>
      <c r="PUD377" s="62"/>
      <c r="PUE377" s="325"/>
      <c r="PUF377" s="325"/>
      <c r="PUG377" s="325"/>
      <c r="PUH377" s="325"/>
      <c r="PUI377" s="62"/>
      <c r="PUJ377" s="325"/>
      <c r="PUK377" s="325"/>
      <c r="PUL377" s="325"/>
      <c r="PUM377" s="325"/>
      <c r="PUN377" s="62"/>
      <c r="PUO377" s="325"/>
      <c r="PUP377" s="325"/>
      <c r="PUQ377" s="325"/>
      <c r="PUR377" s="325"/>
      <c r="PUS377" s="325"/>
      <c r="PUT377" s="325"/>
      <c r="PUU377" s="325"/>
      <c r="PUV377" s="325"/>
      <c r="PUW377" s="325"/>
      <c r="PUX377" s="325"/>
      <c r="PUY377" s="325"/>
      <c r="PUZ377" s="325"/>
      <c r="PVA377" s="325"/>
      <c r="PVB377" s="325"/>
      <c r="PVC377" s="325"/>
      <c r="PVD377" s="325"/>
      <c r="PVE377" s="325"/>
      <c r="PVF377" s="324"/>
      <c r="PVG377" s="62"/>
      <c r="PVH377" s="62"/>
      <c r="PVI377" s="62"/>
      <c r="PVJ377" s="62"/>
      <c r="PVK377" s="62"/>
      <c r="PVL377" s="62"/>
      <c r="PVM377" s="62"/>
      <c r="PVN377" s="62"/>
      <c r="PVO377" s="62"/>
      <c r="PVP377" s="62"/>
      <c r="PVQ377" s="325"/>
      <c r="PVR377" s="325"/>
      <c r="PVS377" s="325"/>
      <c r="PVT377" s="325"/>
      <c r="PVU377" s="62"/>
      <c r="PVV377" s="325"/>
      <c r="PVW377" s="325"/>
      <c r="PVX377" s="325"/>
      <c r="PVY377" s="325"/>
      <c r="PVZ377" s="62"/>
      <c r="PWA377" s="325"/>
      <c r="PWB377" s="325"/>
      <c r="PWC377" s="325"/>
      <c r="PWD377" s="325"/>
      <c r="PWE377" s="325"/>
      <c r="PWF377" s="325"/>
      <c r="PWG377" s="325"/>
      <c r="PWH377" s="325"/>
      <c r="PWI377" s="325"/>
      <c r="PWJ377" s="325"/>
      <c r="PWK377" s="325"/>
      <c r="PWL377" s="325"/>
      <c r="PWM377" s="325"/>
      <c r="PWN377" s="325"/>
      <c r="PWO377" s="325"/>
      <c r="PWP377" s="325"/>
      <c r="PWQ377" s="325"/>
      <c r="PWR377" s="324"/>
      <c r="PWS377" s="62"/>
      <c r="PWT377" s="62"/>
      <c r="PWU377" s="62"/>
      <c r="PWV377" s="62"/>
      <c r="PWW377" s="62"/>
      <c r="PWX377" s="62"/>
      <c r="PWY377" s="62"/>
      <c r="PWZ377" s="62"/>
      <c r="PXA377" s="62"/>
      <c r="PXB377" s="62"/>
      <c r="PXC377" s="325"/>
      <c r="PXD377" s="325"/>
      <c r="PXE377" s="325"/>
      <c r="PXF377" s="325"/>
      <c r="PXG377" s="62"/>
      <c r="PXH377" s="325"/>
      <c r="PXI377" s="325"/>
      <c r="PXJ377" s="325"/>
      <c r="PXK377" s="325"/>
      <c r="PXL377" s="62"/>
      <c r="PXM377" s="325"/>
      <c r="PXN377" s="325"/>
      <c r="PXO377" s="325"/>
      <c r="PXP377" s="325"/>
      <c r="PXQ377" s="325"/>
      <c r="PXR377" s="325"/>
      <c r="PXS377" s="325"/>
      <c r="PXT377" s="325"/>
      <c r="PXU377" s="325"/>
      <c r="PXV377" s="325"/>
      <c r="PXW377" s="325"/>
      <c r="PXX377" s="325"/>
      <c r="PXY377" s="325"/>
      <c r="PXZ377" s="325"/>
      <c r="PYA377" s="325"/>
      <c r="PYB377" s="325"/>
      <c r="PYC377" s="325"/>
      <c r="PYD377" s="324"/>
      <c r="PYE377" s="62"/>
      <c r="PYF377" s="62"/>
      <c r="PYG377" s="62"/>
      <c r="PYH377" s="62"/>
      <c r="PYI377" s="62"/>
      <c r="PYJ377" s="62"/>
      <c r="PYK377" s="62"/>
      <c r="PYL377" s="62"/>
      <c r="PYM377" s="62"/>
      <c r="PYN377" s="62"/>
      <c r="PYO377" s="325"/>
      <c r="PYP377" s="325"/>
      <c r="PYQ377" s="325"/>
      <c r="PYR377" s="325"/>
      <c r="PYS377" s="62"/>
      <c r="PYT377" s="325"/>
      <c r="PYU377" s="325"/>
      <c r="PYV377" s="325"/>
      <c r="PYW377" s="325"/>
      <c r="PYX377" s="62"/>
      <c r="PYY377" s="325"/>
      <c r="PYZ377" s="325"/>
      <c r="PZA377" s="325"/>
      <c r="PZB377" s="325"/>
      <c r="PZC377" s="325"/>
      <c r="PZD377" s="325"/>
      <c r="PZE377" s="325"/>
      <c r="PZF377" s="325"/>
      <c r="PZG377" s="325"/>
      <c r="PZH377" s="325"/>
      <c r="PZI377" s="325"/>
      <c r="PZJ377" s="325"/>
      <c r="PZK377" s="325"/>
      <c r="PZL377" s="325"/>
      <c r="PZM377" s="325"/>
      <c r="PZN377" s="325"/>
      <c r="PZO377" s="325"/>
      <c r="PZP377" s="324"/>
      <c r="PZQ377" s="62"/>
      <c r="PZR377" s="62"/>
      <c r="PZS377" s="62"/>
      <c r="PZT377" s="62"/>
      <c r="PZU377" s="62"/>
      <c r="PZV377" s="62"/>
      <c r="PZW377" s="62"/>
      <c r="PZX377" s="62"/>
      <c r="PZY377" s="62"/>
      <c r="PZZ377" s="62"/>
      <c r="QAA377" s="325"/>
      <c r="QAB377" s="325"/>
      <c r="QAC377" s="325"/>
      <c r="QAD377" s="325"/>
      <c r="QAE377" s="62"/>
      <c r="QAF377" s="325"/>
      <c r="QAG377" s="325"/>
      <c r="QAH377" s="325"/>
      <c r="QAI377" s="325"/>
      <c r="QAJ377" s="62"/>
      <c r="QAK377" s="325"/>
      <c r="QAL377" s="325"/>
      <c r="QAM377" s="325"/>
      <c r="QAN377" s="325"/>
      <c r="QAO377" s="325"/>
      <c r="QAP377" s="325"/>
      <c r="QAQ377" s="325"/>
      <c r="QAR377" s="325"/>
      <c r="QAS377" s="325"/>
      <c r="QAT377" s="325"/>
      <c r="QAU377" s="325"/>
      <c r="QAV377" s="325"/>
      <c r="QAW377" s="325"/>
      <c r="QAX377" s="325"/>
      <c r="QAY377" s="325"/>
      <c r="QAZ377" s="325"/>
      <c r="QBA377" s="325"/>
      <c r="QBB377" s="324"/>
      <c r="QBC377" s="62"/>
      <c r="QBD377" s="62"/>
      <c r="QBE377" s="62"/>
      <c r="QBF377" s="62"/>
      <c r="QBG377" s="62"/>
      <c r="QBH377" s="62"/>
      <c r="QBI377" s="62"/>
      <c r="QBJ377" s="62"/>
      <c r="QBK377" s="62"/>
      <c r="QBL377" s="62"/>
      <c r="QBM377" s="325"/>
      <c r="QBN377" s="325"/>
      <c r="QBO377" s="325"/>
      <c r="QBP377" s="325"/>
      <c r="QBQ377" s="62"/>
      <c r="QBR377" s="325"/>
      <c r="QBS377" s="325"/>
      <c r="QBT377" s="325"/>
      <c r="QBU377" s="325"/>
      <c r="QBV377" s="62"/>
      <c r="QBW377" s="325"/>
      <c r="QBX377" s="325"/>
      <c r="QBY377" s="325"/>
      <c r="QBZ377" s="325"/>
      <c r="QCA377" s="325"/>
      <c r="QCB377" s="325"/>
      <c r="QCC377" s="325"/>
      <c r="QCD377" s="325"/>
      <c r="QCE377" s="325"/>
      <c r="QCF377" s="325"/>
      <c r="QCG377" s="325"/>
      <c r="QCH377" s="325"/>
      <c r="QCI377" s="325"/>
      <c r="QCJ377" s="325"/>
      <c r="QCK377" s="325"/>
      <c r="QCL377" s="325"/>
      <c r="QCM377" s="325"/>
      <c r="QCN377" s="324"/>
      <c r="QCO377" s="62"/>
      <c r="QCP377" s="62"/>
      <c r="QCQ377" s="62"/>
      <c r="QCR377" s="62"/>
      <c r="QCS377" s="62"/>
      <c r="QCT377" s="62"/>
      <c r="QCU377" s="62"/>
      <c r="QCV377" s="62"/>
      <c r="QCW377" s="62"/>
      <c r="QCX377" s="62"/>
      <c r="QCY377" s="325"/>
      <c r="QCZ377" s="325"/>
      <c r="QDA377" s="325"/>
      <c r="QDB377" s="325"/>
      <c r="QDC377" s="62"/>
      <c r="QDD377" s="325"/>
      <c r="QDE377" s="325"/>
      <c r="QDF377" s="325"/>
      <c r="QDG377" s="325"/>
      <c r="QDH377" s="62"/>
      <c r="QDI377" s="325"/>
      <c r="QDJ377" s="325"/>
      <c r="QDK377" s="325"/>
      <c r="QDL377" s="325"/>
      <c r="QDM377" s="325"/>
      <c r="QDN377" s="325"/>
      <c r="QDO377" s="325"/>
      <c r="QDP377" s="325"/>
      <c r="QDQ377" s="325"/>
      <c r="QDR377" s="325"/>
      <c r="QDS377" s="325"/>
      <c r="QDT377" s="325"/>
      <c r="QDU377" s="325"/>
      <c r="QDV377" s="325"/>
      <c r="QDW377" s="325"/>
      <c r="QDX377" s="325"/>
      <c r="QDY377" s="325"/>
      <c r="QDZ377" s="324"/>
      <c r="QEA377" s="62"/>
      <c r="QEB377" s="62"/>
      <c r="QEC377" s="62"/>
      <c r="QED377" s="62"/>
      <c r="QEE377" s="62"/>
      <c r="QEF377" s="62"/>
      <c r="QEG377" s="62"/>
      <c r="QEH377" s="62"/>
      <c r="QEI377" s="62"/>
      <c r="QEJ377" s="62"/>
      <c r="QEK377" s="325"/>
      <c r="QEL377" s="325"/>
      <c r="QEM377" s="325"/>
      <c r="QEN377" s="325"/>
      <c r="QEO377" s="62"/>
      <c r="QEP377" s="325"/>
      <c r="QEQ377" s="325"/>
      <c r="QER377" s="325"/>
      <c r="QES377" s="325"/>
      <c r="QET377" s="62"/>
      <c r="QEU377" s="325"/>
      <c r="QEV377" s="325"/>
      <c r="QEW377" s="325"/>
      <c r="QEX377" s="325"/>
      <c r="QEY377" s="325"/>
      <c r="QEZ377" s="325"/>
      <c r="QFA377" s="325"/>
      <c r="QFB377" s="325"/>
      <c r="QFC377" s="325"/>
      <c r="QFD377" s="325"/>
      <c r="QFE377" s="325"/>
      <c r="QFF377" s="325"/>
      <c r="QFG377" s="325"/>
      <c r="QFH377" s="325"/>
      <c r="QFI377" s="325"/>
      <c r="QFJ377" s="325"/>
      <c r="QFK377" s="325"/>
      <c r="QFL377" s="324"/>
      <c r="QFM377" s="62"/>
      <c r="QFN377" s="62"/>
      <c r="QFO377" s="62"/>
      <c r="QFP377" s="62"/>
      <c r="QFQ377" s="62"/>
      <c r="QFR377" s="62"/>
      <c r="QFS377" s="62"/>
      <c r="QFT377" s="62"/>
      <c r="QFU377" s="62"/>
      <c r="QFV377" s="62"/>
      <c r="QFW377" s="325"/>
      <c r="QFX377" s="325"/>
      <c r="QFY377" s="325"/>
      <c r="QFZ377" s="325"/>
      <c r="QGA377" s="62"/>
      <c r="QGB377" s="325"/>
      <c r="QGC377" s="325"/>
      <c r="QGD377" s="325"/>
      <c r="QGE377" s="325"/>
      <c r="QGF377" s="62"/>
      <c r="QGG377" s="325"/>
      <c r="QGH377" s="325"/>
      <c r="QGI377" s="325"/>
      <c r="QGJ377" s="325"/>
      <c r="QGK377" s="325"/>
      <c r="QGL377" s="325"/>
      <c r="QGM377" s="325"/>
      <c r="QGN377" s="325"/>
      <c r="QGO377" s="325"/>
      <c r="QGP377" s="325"/>
      <c r="QGQ377" s="325"/>
      <c r="QGR377" s="325"/>
      <c r="QGS377" s="325"/>
      <c r="QGT377" s="325"/>
      <c r="QGU377" s="325"/>
      <c r="QGV377" s="325"/>
      <c r="QGW377" s="325"/>
      <c r="QGX377" s="324"/>
      <c r="QGY377" s="62"/>
      <c r="QGZ377" s="62"/>
      <c r="QHA377" s="62"/>
      <c r="QHB377" s="62"/>
      <c r="QHC377" s="62"/>
      <c r="QHD377" s="62"/>
      <c r="QHE377" s="62"/>
      <c r="QHF377" s="62"/>
      <c r="QHG377" s="62"/>
      <c r="QHH377" s="62"/>
      <c r="QHI377" s="325"/>
      <c r="QHJ377" s="325"/>
      <c r="QHK377" s="325"/>
      <c r="QHL377" s="325"/>
      <c r="QHM377" s="62"/>
      <c r="QHN377" s="325"/>
      <c r="QHO377" s="325"/>
      <c r="QHP377" s="325"/>
      <c r="QHQ377" s="325"/>
      <c r="QHR377" s="62"/>
      <c r="QHS377" s="325"/>
      <c r="QHT377" s="325"/>
      <c r="QHU377" s="325"/>
      <c r="QHV377" s="325"/>
      <c r="QHW377" s="325"/>
      <c r="QHX377" s="325"/>
      <c r="QHY377" s="325"/>
      <c r="QHZ377" s="325"/>
      <c r="QIA377" s="325"/>
      <c r="QIB377" s="325"/>
      <c r="QIC377" s="325"/>
      <c r="QID377" s="325"/>
      <c r="QIE377" s="325"/>
      <c r="QIF377" s="325"/>
      <c r="QIG377" s="325"/>
      <c r="QIH377" s="325"/>
      <c r="QII377" s="325"/>
      <c r="QIJ377" s="324"/>
      <c r="QIK377" s="62"/>
      <c r="QIL377" s="62"/>
      <c r="QIM377" s="62"/>
      <c r="QIN377" s="62"/>
      <c r="QIO377" s="62"/>
      <c r="QIP377" s="62"/>
      <c r="QIQ377" s="62"/>
      <c r="QIR377" s="62"/>
      <c r="QIS377" s="62"/>
      <c r="QIT377" s="62"/>
      <c r="QIU377" s="325"/>
      <c r="QIV377" s="325"/>
      <c r="QIW377" s="325"/>
      <c r="QIX377" s="325"/>
      <c r="QIY377" s="62"/>
      <c r="QIZ377" s="325"/>
      <c r="QJA377" s="325"/>
      <c r="QJB377" s="325"/>
      <c r="QJC377" s="325"/>
      <c r="QJD377" s="62"/>
      <c r="QJE377" s="325"/>
      <c r="QJF377" s="325"/>
      <c r="QJG377" s="325"/>
      <c r="QJH377" s="325"/>
      <c r="QJI377" s="325"/>
      <c r="QJJ377" s="325"/>
      <c r="QJK377" s="325"/>
      <c r="QJL377" s="325"/>
      <c r="QJM377" s="325"/>
      <c r="QJN377" s="325"/>
      <c r="QJO377" s="325"/>
      <c r="QJP377" s="325"/>
      <c r="QJQ377" s="325"/>
      <c r="QJR377" s="325"/>
      <c r="QJS377" s="325"/>
      <c r="QJT377" s="325"/>
      <c r="QJU377" s="325"/>
      <c r="QJV377" s="324"/>
      <c r="QJW377" s="62"/>
      <c r="QJX377" s="62"/>
      <c r="QJY377" s="62"/>
      <c r="QJZ377" s="62"/>
      <c r="QKA377" s="62"/>
      <c r="QKB377" s="62"/>
      <c r="QKC377" s="62"/>
      <c r="QKD377" s="62"/>
      <c r="QKE377" s="62"/>
      <c r="QKF377" s="62"/>
      <c r="QKG377" s="325"/>
      <c r="QKH377" s="325"/>
      <c r="QKI377" s="325"/>
      <c r="QKJ377" s="325"/>
      <c r="QKK377" s="62"/>
      <c r="QKL377" s="325"/>
      <c r="QKM377" s="325"/>
      <c r="QKN377" s="325"/>
      <c r="QKO377" s="325"/>
      <c r="QKP377" s="62"/>
      <c r="QKQ377" s="325"/>
      <c r="QKR377" s="325"/>
      <c r="QKS377" s="325"/>
      <c r="QKT377" s="325"/>
      <c r="QKU377" s="325"/>
      <c r="QKV377" s="325"/>
      <c r="QKW377" s="325"/>
      <c r="QKX377" s="325"/>
      <c r="QKY377" s="325"/>
      <c r="QKZ377" s="325"/>
      <c r="QLA377" s="325"/>
      <c r="QLB377" s="325"/>
      <c r="QLC377" s="325"/>
      <c r="QLD377" s="325"/>
      <c r="QLE377" s="325"/>
      <c r="QLF377" s="325"/>
      <c r="QLG377" s="325"/>
      <c r="QLH377" s="324"/>
      <c r="QLI377" s="62"/>
      <c r="QLJ377" s="62"/>
      <c r="QLK377" s="62"/>
      <c r="QLL377" s="62"/>
      <c r="QLM377" s="62"/>
      <c r="QLN377" s="62"/>
      <c r="QLO377" s="62"/>
      <c r="QLP377" s="62"/>
      <c r="QLQ377" s="62"/>
      <c r="QLR377" s="62"/>
      <c r="QLS377" s="325"/>
      <c r="QLT377" s="325"/>
      <c r="QLU377" s="325"/>
      <c r="QLV377" s="325"/>
      <c r="QLW377" s="62"/>
      <c r="QLX377" s="325"/>
      <c r="QLY377" s="325"/>
      <c r="QLZ377" s="325"/>
      <c r="QMA377" s="325"/>
      <c r="QMB377" s="62"/>
      <c r="QMC377" s="325"/>
      <c r="QMD377" s="325"/>
      <c r="QME377" s="325"/>
      <c r="QMF377" s="325"/>
      <c r="QMG377" s="325"/>
      <c r="QMH377" s="325"/>
      <c r="QMI377" s="325"/>
      <c r="QMJ377" s="325"/>
      <c r="QMK377" s="325"/>
      <c r="QML377" s="325"/>
      <c r="QMM377" s="325"/>
      <c r="QMN377" s="325"/>
      <c r="QMO377" s="325"/>
      <c r="QMP377" s="325"/>
      <c r="QMQ377" s="325"/>
      <c r="QMR377" s="325"/>
      <c r="QMS377" s="325"/>
      <c r="QMT377" s="324"/>
      <c r="QMU377" s="62"/>
      <c r="QMV377" s="62"/>
      <c r="QMW377" s="62"/>
      <c r="QMX377" s="62"/>
      <c r="QMY377" s="62"/>
      <c r="QMZ377" s="62"/>
      <c r="QNA377" s="62"/>
      <c r="QNB377" s="62"/>
      <c r="QNC377" s="62"/>
      <c r="QND377" s="62"/>
      <c r="QNE377" s="325"/>
      <c r="QNF377" s="325"/>
      <c r="QNG377" s="325"/>
      <c r="QNH377" s="325"/>
      <c r="QNI377" s="62"/>
      <c r="QNJ377" s="325"/>
      <c r="QNK377" s="325"/>
      <c r="QNL377" s="325"/>
      <c r="QNM377" s="325"/>
      <c r="QNN377" s="62"/>
      <c r="QNO377" s="325"/>
      <c r="QNP377" s="325"/>
      <c r="QNQ377" s="325"/>
      <c r="QNR377" s="325"/>
      <c r="QNS377" s="325"/>
      <c r="QNT377" s="325"/>
      <c r="QNU377" s="325"/>
      <c r="QNV377" s="325"/>
      <c r="QNW377" s="325"/>
      <c r="QNX377" s="325"/>
      <c r="QNY377" s="325"/>
      <c r="QNZ377" s="325"/>
      <c r="QOA377" s="325"/>
      <c r="QOB377" s="325"/>
      <c r="QOC377" s="325"/>
      <c r="QOD377" s="325"/>
      <c r="QOE377" s="325"/>
      <c r="QOF377" s="324"/>
      <c r="QOG377" s="62"/>
      <c r="QOH377" s="62"/>
      <c r="QOI377" s="62"/>
      <c r="QOJ377" s="62"/>
      <c r="QOK377" s="62"/>
      <c r="QOL377" s="62"/>
      <c r="QOM377" s="62"/>
      <c r="QON377" s="62"/>
      <c r="QOO377" s="62"/>
      <c r="QOP377" s="62"/>
      <c r="QOQ377" s="325"/>
      <c r="QOR377" s="325"/>
      <c r="QOS377" s="325"/>
      <c r="QOT377" s="325"/>
      <c r="QOU377" s="62"/>
      <c r="QOV377" s="325"/>
      <c r="QOW377" s="325"/>
      <c r="QOX377" s="325"/>
      <c r="QOY377" s="325"/>
      <c r="QOZ377" s="62"/>
      <c r="QPA377" s="325"/>
      <c r="QPB377" s="325"/>
      <c r="QPC377" s="325"/>
      <c r="QPD377" s="325"/>
      <c r="QPE377" s="325"/>
      <c r="QPF377" s="325"/>
      <c r="QPG377" s="325"/>
      <c r="QPH377" s="325"/>
      <c r="QPI377" s="325"/>
      <c r="QPJ377" s="325"/>
      <c r="QPK377" s="325"/>
      <c r="QPL377" s="325"/>
      <c r="QPM377" s="325"/>
      <c r="QPN377" s="325"/>
      <c r="QPO377" s="325"/>
      <c r="QPP377" s="325"/>
      <c r="QPQ377" s="325"/>
      <c r="QPR377" s="324"/>
      <c r="QPS377" s="62"/>
      <c r="QPT377" s="62"/>
      <c r="QPU377" s="62"/>
      <c r="QPV377" s="62"/>
      <c r="QPW377" s="62"/>
      <c r="QPX377" s="62"/>
      <c r="QPY377" s="62"/>
      <c r="QPZ377" s="62"/>
      <c r="QQA377" s="62"/>
      <c r="QQB377" s="62"/>
      <c r="QQC377" s="325"/>
      <c r="QQD377" s="325"/>
      <c r="QQE377" s="325"/>
      <c r="QQF377" s="325"/>
      <c r="QQG377" s="62"/>
      <c r="QQH377" s="325"/>
      <c r="QQI377" s="325"/>
      <c r="QQJ377" s="325"/>
      <c r="QQK377" s="325"/>
      <c r="QQL377" s="62"/>
      <c r="QQM377" s="325"/>
      <c r="QQN377" s="325"/>
      <c r="QQO377" s="325"/>
      <c r="QQP377" s="325"/>
      <c r="QQQ377" s="325"/>
      <c r="QQR377" s="325"/>
      <c r="QQS377" s="325"/>
      <c r="QQT377" s="325"/>
      <c r="QQU377" s="325"/>
      <c r="QQV377" s="325"/>
      <c r="QQW377" s="325"/>
      <c r="QQX377" s="325"/>
      <c r="QQY377" s="325"/>
      <c r="QQZ377" s="325"/>
      <c r="QRA377" s="325"/>
      <c r="QRB377" s="325"/>
      <c r="QRC377" s="325"/>
      <c r="QRD377" s="324"/>
      <c r="QRE377" s="62"/>
      <c r="QRF377" s="62"/>
      <c r="QRG377" s="62"/>
      <c r="QRH377" s="62"/>
      <c r="QRI377" s="62"/>
      <c r="QRJ377" s="62"/>
      <c r="QRK377" s="62"/>
      <c r="QRL377" s="62"/>
      <c r="QRM377" s="62"/>
      <c r="QRN377" s="62"/>
      <c r="QRO377" s="325"/>
      <c r="QRP377" s="325"/>
      <c r="QRQ377" s="325"/>
      <c r="QRR377" s="325"/>
      <c r="QRS377" s="62"/>
      <c r="QRT377" s="325"/>
      <c r="QRU377" s="325"/>
      <c r="QRV377" s="325"/>
      <c r="QRW377" s="325"/>
      <c r="QRX377" s="62"/>
      <c r="QRY377" s="325"/>
      <c r="QRZ377" s="325"/>
      <c r="QSA377" s="325"/>
      <c r="QSB377" s="325"/>
      <c r="QSC377" s="325"/>
      <c r="QSD377" s="325"/>
      <c r="QSE377" s="325"/>
      <c r="QSF377" s="325"/>
      <c r="QSG377" s="325"/>
      <c r="QSH377" s="325"/>
      <c r="QSI377" s="325"/>
      <c r="QSJ377" s="325"/>
      <c r="QSK377" s="325"/>
      <c r="QSL377" s="325"/>
      <c r="QSM377" s="325"/>
      <c r="QSN377" s="325"/>
      <c r="QSO377" s="325"/>
      <c r="QSP377" s="324"/>
      <c r="QSQ377" s="62"/>
      <c r="QSR377" s="62"/>
      <c r="QSS377" s="62"/>
      <c r="QST377" s="62"/>
      <c r="QSU377" s="62"/>
      <c r="QSV377" s="62"/>
      <c r="QSW377" s="62"/>
      <c r="QSX377" s="62"/>
      <c r="QSY377" s="62"/>
      <c r="QSZ377" s="62"/>
      <c r="QTA377" s="325"/>
      <c r="QTB377" s="325"/>
      <c r="QTC377" s="325"/>
      <c r="QTD377" s="325"/>
      <c r="QTE377" s="62"/>
      <c r="QTF377" s="325"/>
      <c r="QTG377" s="325"/>
      <c r="QTH377" s="325"/>
      <c r="QTI377" s="325"/>
      <c r="QTJ377" s="62"/>
      <c r="QTK377" s="325"/>
      <c r="QTL377" s="325"/>
      <c r="QTM377" s="325"/>
      <c r="QTN377" s="325"/>
      <c r="QTO377" s="325"/>
      <c r="QTP377" s="325"/>
      <c r="QTQ377" s="325"/>
      <c r="QTR377" s="325"/>
      <c r="QTS377" s="325"/>
      <c r="QTT377" s="325"/>
      <c r="QTU377" s="325"/>
      <c r="QTV377" s="325"/>
      <c r="QTW377" s="325"/>
      <c r="QTX377" s="325"/>
      <c r="QTY377" s="325"/>
      <c r="QTZ377" s="325"/>
      <c r="QUA377" s="325"/>
      <c r="QUB377" s="324"/>
      <c r="QUC377" s="62"/>
      <c r="QUD377" s="62"/>
      <c r="QUE377" s="62"/>
      <c r="QUF377" s="62"/>
      <c r="QUG377" s="62"/>
      <c r="QUH377" s="62"/>
      <c r="QUI377" s="62"/>
      <c r="QUJ377" s="62"/>
      <c r="QUK377" s="62"/>
      <c r="QUL377" s="62"/>
      <c r="QUM377" s="325"/>
      <c r="QUN377" s="325"/>
      <c r="QUO377" s="325"/>
      <c r="QUP377" s="325"/>
      <c r="QUQ377" s="62"/>
      <c r="QUR377" s="325"/>
      <c r="QUS377" s="325"/>
      <c r="QUT377" s="325"/>
      <c r="QUU377" s="325"/>
      <c r="QUV377" s="62"/>
      <c r="QUW377" s="325"/>
      <c r="QUX377" s="325"/>
      <c r="QUY377" s="325"/>
      <c r="QUZ377" s="325"/>
      <c r="QVA377" s="325"/>
      <c r="QVB377" s="325"/>
      <c r="QVC377" s="325"/>
      <c r="QVD377" s="325"/>
      <c r="QVE377" s="325"/>
      <c r="QVF377" s="325"/>
      <c r="QVG377" s="325"/>
      <c r="QVH377" s="325"/>
      <c r="QVI377" s="325"/>
      <c r="QVJ377" s="325"/>
      <c r="QVK377" s="325"/>
      <c r="QVL377" s="325"/>
      <c r="QVM377" s="325"/>
      <c r="QVN377" s="324"/>
      <c r="QVO377" s="62"/>
      <c r="QVP377" s="62"/>
      <c r="QVQ377" s="62"/>
      <c r="QVR377" s="62"/>
      <c r="QVS377" s="62"/>
      <c r="QVT377" s="62"/>
      <c r="QVU377" s="62"/>
      <c r="QVV377" s="62"/>
      <c r="QVW377" s="62"/>
      <c r="QVX377" s="62"/>
      <c r="QVY377" s="325"/>
      <c r="QVZ377" s="325"/>
      <c r="QWA377" s="325"/>
      <c r="QWB377" s="325"/>
      <c r="QWC377" s="62"/>
      <c r="QWD377" s="325"/>
      <c r="QWE377" s="325"/>
      <c r="QWF377" s="325"/>
      <c r="QWG377" s="325"/>
      <c r="QWH377" s="62"/>
      <c r="QWI377" s="325"/>
      <c r="QWJ377" s="325"/>
      <c r="QWK377" s="325"/>
      <c r="QWL377" s="325"/>
      <c r="QWM377" s="325"/>
      <c r="QWN377" s="325"/>
      <c r="QWO377" s="325"/>
      <c r="QWP377" s="325"/>
      <c r="QWQ377" s="325"/>
      <c r="QWR377" s="325"/>
      <c r="QWS377" s="325"/>
      <c r="QWT377" s="325"/>
      <c r="QWU377" s="325"/>
      <c r="QWV377" s="325"/>
      <c r="QWW377" s="325"/>
      <c r="QWX377" s="325"/>
      <c r="QWY377" s="325"/>
      <c r="QWZ377" s="324"/>
      <c r="QXA377" s="62"/>
      <c r="QXB377" s="62"/>
      <c r="QXC377" s="62"/>
      <c r="QXD377" s="62"/>
      <c r="QXE377" s="62"/>
      <c r="QXF377" s="62"/>
      <c r="QXG377" s="62"/>
      <c r="QXH377" s="62"/>
      <c r="QXI377" s="62"/>
      <c r="QXJ377" s="62"/>
      <c r="QXK377" s="325"/>
      <c r="QXL377" s="325"/>
      <c r="QXM377" s="325"/>
      <c r="QXN377" s="325"/>
      <c r="QXO377" s="62"/>
      <c r="QXP377" s="325"/>
      <c r="QXQ377" s="325"/>
      <c r="QXR377" s="325"/>
      <c r="QXS377" s="325"/>
      <c r="QXT377" s="62"/>
      <c r="QXU377" s="325"/>
      <c r="QXV377" s="325"/>
      <c r="QXW377" s="325"/>
      <c r="QXX377" s="325"/>
      <c r="QXY377" s="325"/>
      <c r="QXZ377" s="325"/>
      <c r="QYA377" s="325"/>
      <c r="QYB377" s="325"/>
      <c r="QYC377" s="325"/>
      <c r="QYD377" s="325"/>
      <c r="QYE377" s="325"/>
      <c r="QYF377" s="325"/>
      <c r="QYG377" s="325"/>
      <c r="QYH377" s="325"/>
      <c r="QYI377" s="325"/>
      <c r="QYJ377" s="325"/>
      <c r="QYK377" s="325"/>
      <c r="QYL377" s="324"/>
      <c r="QYM377" s="62"/>
      <c r="QYN377" s="62"/>
      <c r="QYO377" s="62"/>
      <c r="QYP377" s="62"/>
      <c r="QYQ377" s="62"/>
      <c r="QYR377" s="62"/>
      <c r="QYS377" s="62"/>
      <c r="QYT377" s="62"/>
      <c r="QYU377" s="62"/>
      <c r="QYV377" s="62"/>
      <c r="QYW377" s="325"/>
      <c r="QYX377" s="325"/>
      <c r="QYY377" s="325"/>
      <c r="QYZ377" s="325"/>
      <c r="QZA377" s="62"/>
      <c r="QZB377" s="325"/>
      <c r="QZC377" s="325"/>
      <c r="QZD377" s="325"/>
      <c r="QZE377" s="325"/>
      <c r="QZF377" s="62"/>
      <c r="QZG377" s="325"/>
      <c r="QZH377" s="325"/>
      <c r="QZI377" s="325"/>
      <c r="QZJ377" s="325"/>
      <c r="QZK377" s="325"/>
      <c r="QZL377" s="325"/>
      <c r="QZM377" s="325"/>
      <c r="QZN377" s="325"/>
      <c r="QZO377" s="325"/>
      <c r="QZP377" s="325"/>
      <c r="QZQ377" s="325"/>
      <c r="QZR377" s="325"/>
      <c r="QZS377" s="325"/>
      <c r="QZT377" s="325"/>
      <c r="QZU377" s="325"/>
      <c r="QZV377" s="325"/>
      <c r="QZW377" s="325"/>
      <c r="QZX377" s="324"/>
      <c r="QZY377" s="62"/>
      <c r="QZZ377" s="62"/>
      <c r="RAA377" s="62"/>
      <c r="RAB377" s="62"/>
      <c r="RAC377" s="62"/>
      <c r="RAD377" s="62"/>
      <c r="RAE377" s="62"/>
      <c r="RAF377" s="62"/>
      <c r="RAG377" s="62"/>
      <c r="RAH377" s="62"/>
      <c r="RAI377" s="325"/>
      <c r="RAJ377" s="325"/>
      <c r="RAK377" s="325"/>
      <c r="RAL377" s="325"/>
      <c r="RAM377" s="62"/>
      <c r="RAN377" s="325"/>
      <c r="RAO377" s="325"/>
      <c r="RAP377" s="325"/>
      <c r="RAQ377" s="325"/>
      <c r="RAR377" s="62"/>
      <c r="RAS377" s="325"/>
      <c r="RAT377" s="325"/>
      <c r="RAU377" s="325"/>
      <c r="RAV377" s="325"/>
      <c r="RAW377" s="325"/>
      <c r="RAX377" s="325"/>
      <c r="RAY377" s="325"/>
      <c r="RAZ377" s="325"/>
      <c r="RBA377" s="325"/>
      <c r="RBB377" s="325"/>
      <c r="RBC377" s="325"/>
      <c r="RBD377" s="325"/>
      <c r="RBE377" s="325"/>
      <c r="RBF377" s="325"/>
      <c r="RBG377" s="325"/>
      <c r="RBH377" s="325"/>
      <c r="RBI377" s="325"/>
      <c r="RBJ377" s="324"/>
      <c r="RBK377" s="62"/>
      <c r="RBL377" s="62"/>
      <c r="RBM377" s="62"/>
      <c r="RBN377" s="62"/>
      <c r="RBO377" s="62"/>
      <c r="RBP377" s="62"/>
      <c r="RBQ377" s="62"/>
      <c r="RBR377" s="62"/>
      <c r="RBS377" s="62"/>
      <c r="RBT377" s="62"/>
      <c r="RBU377" s="325"/>
      <c r="RBV377" s="325"/>
      <c r="RBW377" s="325"/>
      <c r="RBX377" s="325"/>
      <c r="RBY377" s="62"/>
      <c r="RBZ377" s="325"/>
      <c r="RCA377" s="325"/>
      <c r="RCB377" s="325"/>
      <c r="RCC377" s="325"/>
      <c r="RCD377" s="62"/>
      <c r="RCE377" s="325"/>
      <c r="RCF377" s="325"/>
      <c r="RCG377" s="325"/>
      <c r="RCH377" s="325"/>
      <c r="RCI377" s="325"/>
      <c r="RCJ377" s="325"/>
      <c r="RCK377" s="325"/>
      <c r="RCL377" s="325"/>
      <c r="RCM377" s="325"/>
      <c r="RCN377" s="325"/>
      <c r="RCO377" s="325"/>
      <c r="RCP377" s="325"/>
      <c r="RCQ377" s="325"/>
      <c r="RCR377" s="325"/>
      <c r="RCS377" s="325"/>
      <c r="RCT377" s="325"/>
      <c r="RCU377" s="325"/>
      <c r="RCV377" s="324"/>
      <c r="RCW377" s="62"/>
      <c r="RCX377" s="62"/>
      <c r="RCY377" s="62"/>
      <c r="RCZ377" s="62"/>
      <c r="RDA377" s="62"/>
      <c r="RDB377" s="62"/>
      <c r="RDC377" s="62"/>
      <c r="RDD377" s="62"/>
      <c r="RDE377" s="62"/>
      <c r="RDF377" s="62"/>
      <c r="RDG377" s="325"/>
      <c r="RDH377" s="325"/>
      <c r="RDI377" s="325"/>
      <c r="RDJ377" s="325"/>
      <c r="RDK377" s="62"/>
      <c r="RDL377" s="325"/>
      <c r="RDM377" s="325"/>
      <c r="RDN377" s="325"/>
      <c r="RDO377" s="325"/>
      <c r="RDP377" s="62"/>
      <c r="RDQ377" s="325"/>
      <c r="RDR377" s="325"/>
      <c r="RDS377" s="325"/>
      <c r="RDT377" s="325"/>
      <c r="RDU377" s="325"/>
      <c r="RDV377" s="325"/>
      <c r="RDW377" s="325"/>
      <c r="RDX377" s="325"/>
      <c r="RDY377" s="325"/>
      <c r="RDZ377" s="325"/>
      <c r="REA377" s="325"/>
      <c r="REB377" s="325"/>
      <c r="REC377" s="325"/>
      <c r="RED377" s="325"/>
      <c r="REE377" s="325"/>
      <c r="REF377" s="325"/>
      <c r="REG377" s="325"/>
      <c r="REH377" s="324"/>
      <c r="REI377" s="62"/>
      <c r="REJ377" s="62"/>
      <c r="REK377" s="62"/>
      <c r="REL377" s="62"/>
      <c r="REM377" s="62"/>
      <c r="REN377" s="62"/>
      <c r="REO377" s="62"/>
      <c r="REP377" s="62"/>
      <c r="REQ377" s="62"/>
      <c r="RER377" s="62"/>
      <c r="RES377" s="325"/>
      <c r="RET377" s="325"/>
      <c r="REU377" s="325"/>
      <c r="REV377" s="325"/>
      <c r="REW377" s="62"/>
      <c r="REX377" s="325"/>
      <c r="REY377" s="325"/>
      <c r="REZ377" s="325"/>
      <c r="RFA377" s="325"/>
      <c r="RFB377" s="62"/>
      <c r="RFC377" s="325"/>
      <c r="RFD377" s="325"/>
      <c r="RFE377" s="325"/>
      <c r="RFF377" s="325"/>
      <c r="RFG377" s="325"/>
      <c r="RFH377" s="325"/>
      <c r="RFI377" s="325"/>
      <c r="RFJ377" s="325"/>
      <c r="RFK377" s="325"/>
      <c r="RFL377" s="325"/>
      <c r="RFM377" s="325"/>
      <c r="RFN377" s="325"/>
      <c r="RFO377" s="325"/>
      <c r="RFP377" s="325"/>
      <c r="RFQ377" s="325"/>
      <c r="RFR377" s="325"/>
      <c r="RFS377" s="325"/>
      <c r="RFT377" s="324"/>
      <c r="RFU377" s="62"/>
      <c r="RFV377" s="62"/>
      <c r="RFW377" s="62"/>
      <c r="RFX377" s="62"/>
      <c r="RFY377" s="62"/>
      <c r="RFZ377" s="62"/>
      <c r="RGA377" s="62"/>
      <c r="RGB377" s="62"/>
      <c r="RGC377" s="62"/>
      <c r="RGD377" s="62"/>
      <c r="RGE377" s="325"/>
      <c r="RGF377" s="325"/>
      <c r="RGG377" s="325"/>
      <c r="RGH377" s="325"/>
      <c r="RGI377" s="62"/>
      <c r="RGJ377" s="325"/>
      <c r="RGK377" s="325"/>
      <c r="RGL377" s="325"/>
      <c r="RGM377" s="325"/>
      <c r="RGN377" s="62"/>
      <c r="RGO377" s="325"/>
      <c r="RGP377" s="325"/>
      <c r="RGQ377" s="325"/>
      <c r="RGR377" s="325"/>
      <c r="RGS377" s="325"/>
      <c r="RGT377" s="325"/>
      <c r="RGU377" s="325"/>
      <c r="RGV377" s="325"/>
      <c r="RGW377" s="325"/>
      <c r="RGX377" s="325"/>
      <c r="RGY377" s="325"/>
      <c r="RGZ377" s="325"/>
      <c r="RHA377" s="325"/>
      <c r="RHB377" s="325"/>
      <c r="RHC377" s="325"/>
      <c r="RHD377" s="325"/>
      <c r="RHE377" s="325"/>
      <c r="RHF377" s="324"/>
      <c r="RHG377" s="62"/>
      <c r="RHH377" s="62"/>
      <c r="RHI377" s="62"/>
      <c r="RHJ377" s="62"/>
      <c r="RHK377" s="62"/>
      <c r="RHL377" s="62"/>
      <c r="RHM377" s="62"/>
      <c r="RHN377" s="62"/>
      <c r="RHO377" s="62"/>
      <c r="RHP377" s="62"/>
      <c r="RHQ377" s="325"/>
      <c r="RHR377" s="325"/>
      <c r="RHS377" s="325"/>
      <c r="RHT377" s="325"/>
      <c r="RHU377" s="62"/>
      <c r="RHV377" s="325"/>
      <c r="RHW377" s="325"/>
      <c r="RHX377" s="325"/>
      <c r="RHY377" s="325"/>
      <c r="RHZ377" s="62"/>
      <c r="RIA377" s="325"/>
      <c r="RIB377" s="325"/>
      <c r="RIC377" s="325"/>
      <c r="RID377" s="325"/>
      <c r="RIE377" s="325"/>
      <c r="RIF377" s="325"/>
      <c r="RIG377" s="325"/>
      <c r="RIH377" s="325"/>
      <c r="RII377" s="325"/>
      <c r="RIJ377" s="325"/>
      <c r="RIK377" s="325"/>
      <c r="RIL377" s="325"/>
      <c r="RIM377" s="325"/>
      <c r="RIN377" s="325"/>
      <c r="RIO377" s="325"/>
      <c r="RIP377" s="325"/>
      <c r="RIQ377" s="325"/>
      <c r="RIR377" s="324"/>
      <c r="RIS377" s="62"/>
      <c r="RIT377" s="62"/>
      <c r="RIU377" s="62"/>
      <c r="RIV377" s="62"/>
      <c r="RIW377" s="62"/>
      <c r="RIX377" s="62"/>
      <c r="RIY377" s="62"/>
      <c r="RIZ377" s="62"/>
      <c r="RJA377" s="62"/>
      <c r="RJB377" s="62"/>
      <c r="RJC377" s="325"/>
      <c r="RJD377" s="325"/>
      <c r="RJE377" s="325"/>
      <c r="RJF377" s="325"/>
      <c r="RJG377" s="62"/>
      <c r="RJH377" s="325"/>
      <c r="RJI377" s="325"/>
      <c r="RJJ377" s="325"/>
      <c r="RJK377" s="325"/>
      <c r="RJL377" s="62"/>
      <c r="RJM377" s="325"/>
      <c r="RJN377" s="325"/>
      <c r="RJO377" s="325"/>
      <c r="RJP377" s="325"/>
      <c r="RJQ377" s="325"/>
      <c r="RJR377" s="325"/>
      <c r="RJS377" s="325"/>
      <c r="RJT377" s="325"/>
      <c r="RJU377" s="325"/>
      <c r="RJV377" s="325"/>
      <c r="RJW377" s="325"/>
      <c r="RJX377" s="325"/>
      <c r="RJY377" s="325"/>
      <c r="RJZ377" s="325"/>
      <c r="RKA377" s="325"/>
      <c r="RKB377" s="325"/>
      <c r="RKC377" s="325"/>
      <c r="RKD377" s="324"/>
      <c r="RKE377" s="62"/>
      <c r="RKF377" s="62"/>
      <c r="RKG377" s="62"/>
      <c r="RKH377" s="62"/>
      <c r="RKI377" s="62"/>
      <c r="RKJ377" s="62"/>
      <c r="RKK377" s="62"/>
      <c r="RKL377" s="62"/>
      <c r="RKM377" s="62"/>
      <c r="RKN377" s="62"/>
      <c r="RKO377" s="325"/>
      <c r="RKP377" s="325"/>
      <c r="RKQ377" s="325"/>
      <c r="RKR377" s="325"/>
      <c r="RKS377" s="62"/>
      <c r="RKT377" s="325"/>
      <c r="RKU377" s="325"/>
      <c r="RKV377" s="325"/>
      <c r="RKW377" s="325"/>
      <c r="RKX377" s="62"/>
      <c r="RKY377" s="325"/>
      <c r="RKZ377" s="325"/>
      <c r="RLA377" s="325"/>
      <c r="RLB377" s="325"/>
      <c r="RLC377" s="325"/>
      <c r="RLD377" s="325"/>
      <c r="RLE377" s="325"/>
      <c r="RLF377" s="325"/>
      <c r="RLG377" s="325"/>
      <c r="RLH377" s="325"/>
      <c r="RLI377" s="325"/>
      <c r="RLJ377" s="325"/>
      <c r="RLK377" s="325"/>
      <c r="RLL377" s="325"/>
      <c r="RLM377" s="325"/>
      <c r="RLN377" s="325"/>
      <c r="RLO377" s="325"/>
      <c r="RLP377" s="324"/>
      <c r="RLQ377" s="62"/>
      <c r="RLR377" s="62"/>
      <c r="RLS377" s="62"/>
      <c r="RLT377" s="62"/>
      <c r="RLU377" s="62"/>
      <c r="RLV377" s="62"/>
      <c r="RLW377" s="62"/>
      <c r="RLX377" s="62"/>
      <c r="RLY377" s="62"/>
      <c r="RLZ377" s="62"/>
      <c r="RMA377" s="325"/>
      <c r="RMB377" s="325"/>
      <c r="RMC377" s="325"/>
      <c r="RMD377" s="325"/>
      <c r="RME377" s="62"/>
      <c r="RMF377" s="325"/>
      <c r="RMG377" s="325"/>
      <c r="RMH377" s="325"/>
      <c r="RMI377" s="325"/>
      <c r="RMJ377" s="62"/>
      <c r="RMK377" s="325"/>
      <c r="RML377" s="325"/>
      <c r="RMM377" s="325"/>
      <c r="RMN377" s="325"/>
      <c r="RMO377" s="325"/>
      <c r="RMP377" s="325"/>
      <c r="RMQ377" s="325"/>
      <c r="RMR377" s="325"/>
      <c r="RMS377" s="325"/>
      <c r="RMT377" s="325"/>
      <c r="RMU377" s="325"/>
      <c r="RMV377" s="325"/>
      <c r="RMW377" s="325"/>
      <c r="RMX377" s="325"/>
      <c r="RMY377" s="325"/>
      <c r="RMZ377" s="325"/>
      <c r="RNA377" s="325"/>
      <c r="RNB377" s="324"/>
      <c r="RNC377" s="62"/>
      <c r="RND377" s="62"/>
      <c r="RNE377" s="62"/>
      <c r="RNF377" s="62"/>
      <c r="RNG377" s="62"/>
      <c r="RNH377" s="62"/>
      <c r="RNI377" s="62"/>
      <c r="RNJ377" s="62"/>
      <c r="RNK377" s="62"/>
      <c r="RNL377" s="62"/>
      <c r="RNM377" s="325"/>
      <c r="RNN377" s="325"/>
      <c r="RNO377" s="325"/>
      <c r="RNP377" s="325"/>
      <c r="RNQ377" s="62"/>
      <c r="RNR377" s="325"/>
      <c r="RNS377" s="325"/>
      <c r="RNT377" s="325"/>
      <c r="RNU377" s="325"/>
      <c r="RNV377" s="62"/>
      <c r="RNW377" s="325"/>
      <c r="RNX377" s="325"/>
      <c r="RNY377" s="325"/>
      <c r="RNZ377" s="325"/>
      <c r="ROA377" s="325"/>
      <c r="ROB377" s="325"/>
      <c r="ROC377" s="325"/>
      <c r="ROD377" s="325"/>
      <c r="ROE377" s="325"/>
      <c r="ROF377" s="325"/>
      <c r="ROG377" s="325"/>
      <c r="ROH377" s="325"/>
      <c r="ROI377" s="325"/>
      <c r="ROJ377" s="325"/>
      <c r="ROK377" s="325"/>
      <c r="ROL377" s="325"/>
      <c r="ROM377" s="325"/>
      <c r="RON377" s="324"/>
      <c r="ROO377" s="62"/>
      <c r="ROP377" s="62"/>
      <c r="ROQ377" s="62"/>
      <c r="ROR377" s="62"/>
      <c r="ROS377" s="62"/>
      <c r="ROT377" s="62"/>
      <c r="ROU377" s="62"/>
      <c r="ROV377" s="62"/>
      <c r="ROW377" s="62"/>
      <c r="ROX377" s="62"/>
      <c r="ROY377" s="325"/>
      <c r="ROZ377" s="325"/>
      <c r="RPA377" s="325"/>
      <c r="RPB377" s="325"/>
      <c r="RPC377" s="62"/>
      <c r="RPD377" s="325"/>
      <c r="RPE377" s="325"/>
      <c r="RPF377" s="325"/>
      <c r="RPG377" s="325"/>
      <c r="RPH377" s="62"/>
      <c r="RPI377" s="325"/>
      <c r="RPJ377" s="325"/>
      <c r="RPK377" s="325"/>
      <c r="RPL377" s="325"/>
      <c r="RPM377" s="325"/>
      <c r="RPN377" s="325"/>
      <c r="RPO377" s="325"/>
      <c r="RPP377" s="325"/>
      <c r="RPQ377" s="325"/>
      <c r="RPR377" s="325"/>
      <c r="RPS377" s="325"/>
      <c r="RPT377" s="325"/>
      <c r="RPU377" s="325"/>
      <c r="RPV377" s="325"/>
      <c r="RPW377" s="325"/>
      <c r="RPX377" s="325"/>
      <c r="RPY377" s="325"/>
      <c r="RPZ377" s="324"/>
      <c r="RQA377" s="62"/>
      <c r="RQB377" s="62"/>
      <c r="RQC377" s="62"/>
      <c r="RQD377" s="62"/>
      <c r="RQE377" s="62"/>
      <c r="RQF377" s="62"/>
      <c r="RQG377" s="62"/>
      <c r="RQH377" s="62"/>
      <c r="RQI377" s="62"/>
      <c r="RQJ377" s="62"/>
      <c r="RQK377" s="325"/>
      <c r="RQL377" s="325"/>
      <c r="RQM377" s="325"/>
      <c r="RQN377" s="325"/>
      <c r="RQO377" s="62"/>
      <c r="RQP377" s="325"/>
      <c r="RQQ377" s="325"/>
      <c r="RQR377" s="325"/>
      <c r="RQS377" s="325"/>
      <c r="RQT377" s="62"/>
      <c r="RQU377" s="325"/>
      <c r="RQV377" s="325"/>
      <c r="RQW377" s="325"/>
      <c r="RQX377" s="325"/>
      <c r="RQY377" s="325"/>
      <c r="RQZ377" s="325"/>
      <c r="RRA377" s="325"/>
      <c r="RRB377" s="325"/>
      <c r="RRC377" s="325"/>
      <c r="RRD377" s="325"/>
      <c r="RRE377" s="325"/>
      <c r="RRF377" s="325"/>
      <c r="RRG377" s="325"/>
      <c r="RRH377" s="325"/>
      <c r="RRI377" s="325"/>
      <c r="RRJ377" s="325"/>
      <c r="RRK377" s="325"/>
      <c r="RRL377" s="324"/>
      <c r="RRM377" s="62"/>
      <c r="RRN377" s="62"/>
      <c r="RRO377" s="62"/>
      <c r="RRP377" s="62"/>
      <c r="RRQ377" s="62"/>
      <c r="RRR377" s="62"/>
      <c r="RRS377" s="62"/>
      <c r="RRT377" s="62"/>
      <c r="RRU377" s="62"/>
      <c r="RRV377" s="62"/>
      <c r="RRW377" s="325"/>
      <c r="RRX377" s="325"/>
      <c r="RRY377" s="325"/>
      <c r="RRZ377" s="325"/>
      <c r="RSA377" s="62"/>
      <c r="RSB377" s="325"/>
      <c r="RSC377" s="325"/>
      <c r="RSD377" s="325"/>
      <c r="RSE377" s="325"/>
      <c r="RSF377" s="62"/>
      <c r="RSG377" s="325"/>
      <c r="RSH377" s="325"/>
      <c r="RSI377" s="325"/>
      <c r="RSJ377" s="325"/>
      <c r="RSK377" s="325"/>
      <c r="RSL377" s="325"/>
      <c r="RSM377" s="325"/>
      <c r="RSN377" s="325"/>
      <c r="RSO377" s="325"/>
      <c r="RSP377" s="325"/>
      <c r="RSQ377" s="325"/>
      <c r="RSR377" s="325"/>
      <c r="RSS377" s="325"/>
      <c r="RST377" s="325"/>
      <c r="RSU377" s="325"/>
      <c r="RSV377" s="325"/>
      <c r="RSW377" s="325"/>
      <c r="RSX377" s="324"/>
      <c r="RSY377" s="62"/>
      <c r="RSZ377" s="62"/>
      <c r="RTA377" s="62"/>
      <c r="RTB377" s="62"/>
      <c r="RTC377" s="62"/>
      <c r="RTD377" s="62"/>
      <c r="RTE377" s="62"/>
      <c r="RTF377" s="62"/>
      <c r="RTG377" s="62"/>
      <c r="RTH377" s="62"/>
      <c r="RTI377" s="325"/>
      <c r="RTJ377" s="325"/>
      <c r="RTK377" s="325"/>
      <c r="RTL377" s="325"/>
      <c r="RTM377" s="62"/>
      <c r="RTN377" s="325"/>
      <c r="RTO377" s="325"/>
      <c r="RTP377" s="325"/>
      <c r="RTQ377" s="325"/>
      <c r="RTR377" s="62"/>
      <c r="RTS377" s="325"/>
      <c r="RTT377" s="325"/>
      <c r="RTU377" s="325"/>
      <c r="RTV377" s="325"/>
      <c r="RTW377" s="325"/>
      <c r="RTX377" s="325"/>
      <c r="RTY377" s="325"/>
      <c r="RTZ377" s="325"/>
      <c r="RUA377" s="325"/>
      <c r="RUB377" s="325"/>
      <c r="RUC377" s="325"/>
      <c r="RUD377" s="325"/>
      <c r="RUE377" s="325"/>
      <c r="RUF377" s="325"/>
      <c r="RUG377" s="325"/>
      <c r="RUH377" s="325"/>
      <c r="RUI377" s="325"/>
      <c r="RUJ377" s="324"/>
      <c r="RUK377" s="62"/>
      <c r="RUL377" s="62"/>
      <c r="RUM377" s="62"/>
      <c r="RUN377" s="62"/>
      <c r="RUO377" s="62"/>
      <c r="RUP377" s="62"/>
      <c r="RUQ377" s="62"/>
      <c r="RUR377" s="62"/>
      <c r="RUS377" s="62"/>
      <c r="RUT377" s="62"/>
      <c r="RUU377" s="325"/>
      <c r="RUV377" s="325"/>
      <c r="RUW377" s="325"/>
      <c r="RUX377" s="325"/>
      <c r="RUY377" s="62"/>
      <c r="RUZ377" s="325"/>
      <c r="RVA377" s="325"/>
      <c r="RVB377" s="325"/>
      <c r="RVC377" s="325"/>
      <c r="RVD377" s="62"/>
      <c r="RVE377" s="325"/>
      <c r="RVF377" s="325"/>
      <c r="RVG377" s="325"/>
      <c r="RVH377" s="325"/>
      <c r="RVI377" s="325"/>
      <c r="RVJ377" s="325"/>
      <c r="RVK377" s="325"/>
      <c r="RVL377" s="325"/>
      <c r="RVM377" s="325"/>
      <c r="RVN377" s="325"/>
      <c r="RVO377" s="325"/>
      <c r="RVP377" s="325"/>
      <c r="RVQ377" s="325"/>
      <c r="RVR377" s="325"/>
      <c r="RVS377" s="325"/>
      <c r="RVT377" s="325"/>
      <c r="RVU377" s="325"/>
      <c r="RVV377" s="324"/>
      <c r="RVW377" s="62"/>
      <c r="RVX377" s="62"/>
      <c r="RVY377" s="62"/>
      <c r="RVZ377" s="62"/>
      <c r="RWA377" s="62"/>
      <c r="RWB377" s="62"/>
      <c r="RWC377" s="62"/>
      <c r="RWD377" s="62"/>
      <c r="RWE377" s="62"/>
      <c r="RWF377" s="62"/>
      <c r="RWG377" s="325"/>
      <c r="RWH377" s="325"/>
      <c r="RWI377" s="325"/>
      <c r="RWJ377" s="325"/>
      <c r="RWK377" s="62"/>
      <c r="RWL377" s="325"/>
      <c r="RWM377" s="325"/>
      <c r="RWN377" s="325"/>
      <c r="RWO377" s="325"/>
      <c r="RWP377" s="62"/>
      <c r="RWQ377" s="325"/>
      <c r="RWR377" s="325"/>
      <c r="RWS377" s="325"/>
      <c r="RWT377" s="325"/>
      <c r="RWU377" s="325"/>
      <c r="RWV377" s="325"/>
      <c r="RWW377" s="325"/>
      <c r="RWX377" s="325"/>
      <c r="RWY377" s="325"/>
      <c r="RWZ377" s="325"/>
      <c r="RXA377" s="325"/>
      <c r="RXB377" s="325"/>
      <c r="RXC377" s="325"/>
      <c r="RXD377" s="325"/>
      <c r="RXE377" s="325"/>
      <c r="RXF377" s="325"/>
      <c r="RXG377" s="325"/>
      <c r="RXH377" s="324"/>
      <c r="RXI377" s="62"/>
      <c r="RXJ377" s="62"/>
      <c r="RXK377" s="62"/>
      <c r="RXL377" s="62"/>
      <c r="RXM377" s="62"/>
      <c r="RXN377" s="62"/>
      <c r="RXO377" s="62"/>
      <c r="RXP377" s="62"/>
      <c r="RXQ377" s="62"/>
      <c r="RXR377" s="62"/>
      <c r="RXS377" s="325"/>
      <c r="RXT377" s="325"/>
      <c r="RXU377" s="325"/>
      <c r="RXV377" s="325"/>
      <c r="RXW377" s="62"/>
      <c r="RXX377" s="325"/>
      <c r="RXY377" s="325"/>
      <c r="RXZ377" s="325"/>
      <c r="RYA377" s="325"/>
      <c r="RYB377" s="62"/>
      <c r="RYC377" s="325"/>
      <c r="RYD377" s="325"/>
      <c r="RYE377" s="325"/>
      <c r="RYF377" s="325"/>
      <c r="RYG377" s="325"/>
      <c r="RYH377" s="325"/>
      <c r="RYI377" s="325"/>
      <c r="RYJ377" s="325"/>
      <c r="RYK377" s="325"/>
      <c r="RYL377" s="325"/>
      <c r="RYM377" s="325"/>
      <c r="RYN377" s="325"/>
      <c r="RYO377" s="325"/>
      <c r="RYP377" s="325"/>
      <c r="RYQ377" s="325"/>
      <c r="RYR377" s="325"/>
      <c r="RYS377" s="325"/>
      <c r="RYT377" s="324"/>
      <c r="RYU377" s="62"/>
      <c r="RYV377" s="62"/>
      <c r="RYW377" s="62"/>
      <c r="RYX377" s="62"/>
      <c r="RYY377" s="62"/>
      <c r="RYZ377" s="62"/>
      <c r="RZA377" s="62"/>
      <c r="RZB377" s="62"/>
      <c r="RZC377" s="62"/>
      <c r="RZD377" s="62"/>
      <c r="RZE377" s="325"/>
      <c r="RZF377" s="325"/>
      <c r="RZG377" s="325"/>
      <c r="RZH377" s="325"/>
      <c r="RZI377" s="62"/>
      <c r="RZJ377" s="325"/>
      <c r="RZK377" s="325"/>
      <c r="RZL377" s="325"/>
      <c r="RZM377" s="325"/>
      <c r="RZN377" s="62"/>
      <c r="RZO377" s="325"/>
      <c r="RZP377" s="325"/>
      <c r="RZQ377" s="325"/>
      <c r="RZR377" s="325"/>
      <c r="RZS377" s="325"/>
      <c r="RZT377" s="325"/>
      <c r="RZU377" s="325"/>
      <c r="RZV377" s="325"/>
      <c r="RZW377" s="325"/>
      <c r="RZX377" s="325"/>
      <c r="RZY377" s="325"/>
      <c r="RZZ377" s="325"/>
      <c r="SAA377" s="325"/>
      <c r="SAB377" s="325"/>
      <c r="SAC377" s="325"/>
      <c r="SAD377" s="325"/>
      <c r="SAE377" s="325"/>
      <c r="SAF377" s="324"/>
      <c r="SAG377" s="62"/>
      <c r="SAH377" s="62"/>
      <c r="SAI377" s="62"/>
      <c r="SAJ377" s="62"/>
      <c r="SAK377" s="62"/>
      <c r="SAL377" s="62"/>
      <c r="SAM377" s="62"/>
      <c r="SAN377" s="62"/>
      <c r="SAO377" s="62"/>
      <c r="SAP377" s="62"/>
      <c r="SAQ377" s="325"/>
      <c r="SAR377" s="325"/>
      <c r="SAS377" s="325"/>
      <c r="SAT377" s="325"/>
      <c r="SAU377" s="62"/>
      <c r="SAV377" s="325"/>
      <c r="SAW377" s="325"/>
      <c r="SAX377" s="325"/>
      <c r="SAY377" s="325"/>
      <c r="SAZ377" s="62"/>
      <c r="SBA377" s="325"/>
      <c r="SBB377" s="325"/>
      <c r="SBC377" s="325"/>
      <c r="SBD377" s="325"/>
      <c r="SBE377" s="325"/>
      <c r="SBF377" s="325"/>
      <c r="SBG377" s="325"/>
      <c r="SBH377" s="325"/>
      <c r="SBI377" s="325"/>
      <c r="SBJ377" s="325"/>
      <c r="SBK377" s="325"/>
      <c r="SBL377" s="325"/>
      <c r="SBM377" s="325"/>
      <c r="SBN377" s="325"/>
      <c r="SBO377" s="325"/>
      <c r="SBP377" s="325"/>
      <c r="SBQ377" s="325"/>
      <c r="SBR377" s="324"/>
      <c r="SBS377" s="62"/>
      <c r="SBT377" s="62"/>
      <c r="SBU377" s="62"/>
      <c r="SBV377" s="62"/>
      <c r="SBW377" s="62"/>
      <c r="SBX377" s="62"/>
      <c r="SBY377" s="62"/>
      <c r="SBZ377" s="62"/>
      <c r="SCA377" s="62"/>
      <c r="SCB377" s="62"/>
      <c r="SCC377" s="325"/>
      <c r="SCD377" s="325"/>
      <c r="SCE377" s="325"/>
      <c r="SCF377" s="325"/>
      <c r="SCG377" s="62"/>
      <c r="SCH377" s="325"/>
      <c r="SCI377" s="325"/>
      <c r="SCJ377" s="325"/>
      <c r="SCK377" s="325"/>
      <c r="SCL377" s="62"/>
      <c r="SCM377" s="325"/>
      <c r="SCN377" s="325"/>
      <c r="SCO377" s="325"/>
      <c r="SCP377" s="325"/>
      <c r="SCQ377" s="325"/>
      <c r="SCR377" s="325"/>
      <c r="SCS377" s="325"/>
      <c r="SCT377" s="325"/>
      <c r="SCU377" s="325"/>
      <c r="SCV377" s="325"/>
      <c r="SCW377" s="325"/>
      <c r="SCX377" s="325"/>
      <c r="SCY377" s="325"/>
      <c r="SCZ377" s="325"/>
      <c r="SDA377" s="325"/>
      <c r="SDB377" s="325"/>
      <c r="SDC377" s="325"/>
      <c r="SDD377" s="324"/>
      <c r="SDE377" s="62"/>
      <c r="SDF377" s="62"/>
      <c r="SDG377" s="62"/>
      <c r="SDH377" s="62"/>
      <c r="SDI377" s="62"/>
      <c r="SDJ377" s="62"/>
      <c r="SDK377" s="62"/>
      <c r="SDL377" s="62"/>
      <c r="SDM377" s="62"/>
      <c r="SDN377" s="62"/>
      <c r="SDO377" s="325"/>
      <c r="SDP377" s="325"/>
      <c r="SDQ377" s="325"/>
      <c r="SDR377" s="325"/>
      <c r="SDS377" s="62"/>
      <c r="SDT377" s="325"/>
      <c r="SDU377" s="325"/>
      <c r="SDV377" s="325"/>
      <c r="SDW377" s="325"/>
      <c r="SDX377" s="62"/>
      <c r="SDY377" s="325"/>
      <c r="SDZ377" s="325"/>
      <c r="SEA377" s="325"/>
      <c r="SEB377" s="325"/>
      <c r="SEC377" s="325"/>
      <c r="SED377" s="325"/>
      <c r="SEE377" s="325"/>
      <c r="SEF377" s="325"/>
      <c r="SEG377" s="325"/>
      <c r="SEH377" s="325"/>
      <c r="SEI377" s="325"/>
      <c r="SEJ377" s="325"/>
      <c r="SEK377" s="325"/>
      <c r="SEL377" s="325"/>
      <c r="SEM377" s="325"/>
      <c r="SEN377" s="325"/>
      <c r="SEO377" s="325"/>
      <c r="SEP377" s="324"/>
      <c r="SEQ377" s="62"/>
      <c r="SER377" s="62"/>
      <c r="SES377" s="62"/>
      <c r="SET377" s="62"/>
      <c r="SEU377" s="62"/>
      <c r="SEV377" s="62"/>
      <c r="SEW377" s="62"/>
      <c r="SEX377" s="62"/>
      <c r="SEY377" s="62"/>
      <c r="SEZ377" s="62"/>
      <c r="SFA377" s="325"/>
      <c r="SFB377" s="325"/>
      <c r="SFC377" s="325"/>
      <c r="SFD377" s="325"/>
      <c r="SFE377" s="62"/>
      <c r="SFF377" s="325"/>
      <c r="SFG377" s="325"/>
      <c r="SFH377" s="325"/>
      <c r="SFI377" s="325"/>
      <c r="SFJ377" s="62"/>
      <c r="SFK377" s="325"/>
      <c r="SFL377" s="325"/>
      <c r="SFM377" s="325"/>
      <c r="SFN377" s="325"/>
      <c r="SFO377" s="325"/>
      <c r="SFP377" s="325"/>
      <c r="SFQ377" s="325"/>
      <c r="SFR377" s="325"/>
      <c r="SFS377" s="325"/>
      <c r="SFT377" s="325"/>
      <c r="SFU377" s="325"/>
      <c r="SFV377" s="325"/>
      <c r="SFW377" s="325"/>
      <c r="SFX377" s="325"/>
      <c r="SFY377" s="325"/>
      <c r="SFZ377" s="325"/>
      <c r="SGA377" s="325"/>
      <c r="SGB377" s="324"/>
      <c r="SGC377" s="62"/>
      <c r="SGD377" s="62"/>
      <c r="SGE377" s="62"/>
      <c r="SGF377" s="62"/>
      <c r="SGG377" s="62"/>
      <c r="SGH377" s="62"/>
      <c r="SGI377" s="62"/>
      <c r="SGJ377" s="62"/>
      <c r="SGK377" s="62"/>
      <c r="SGL377" s="62"/>
      <c r="SGM377" s="325"/>
      <c r="SGN377" s="325"/>
      <c r="SGO377" s="325"/>
      <c r="SGP377" s="325"/>
      <c r="SGQ377" s="62"/>
      <c r="SGR377" s="325"/>
      <c r="SGS377" s="325"/>
      <c r="SGT377" s="325"/>
      <c r="SGU377" s="325"/>
      <c r="SGV377" s="62"/>
      <c r="SGW377" s="325"/>
      <c r="SGX377" s="325"/>
      <c r="SGY377" s="325"/>
      <c r="SGZ377" s="325"/>
      <c r="SHA377" s="325"/>
      <c r="SHB377" s="325"/>
      <c r="SHC377" s="325"/>
      <c r="SHD377" s="325"/>
      <c r="SHE377" s="325"/>
      <c r="SHF377" s="325"/>
      <c r="SHG377" s="325"/>
      <c r="SHH377" s="325"/>
      <c r="SHI377" s="325"/>
      <c r="SHJ377" s="325"/>
      <c r="SHK377" s="325"/>
      <c r="SHL377" s="325"/>
      <c r="SHM377" s="325"/>
      <c r="SHN377" s="324"/>
      <c r="SHO377" s="62"/>
      <c r="SHP377" s="62"/>
      <c r="SHQ377" s="62"/>
      <c r="SHR377" s="62"/>
      <c r="SHS377" s="62"/>
      <c r="SHT377" s="62"/>
      <c r="SHU377" s="62"/>
      <c r="SHV377" s="62"/>
      <c r="SHW377" s="62"/>
      <c r="SHX377" s="62"/>
      <c r="SHY377" s="325"/>
      <c r="SHZ377" s="325"/>
      <c r="SIA377" s="325"/>
      <c r="SIB377" s="325"/>
      <c r="SIC377" s="62"/>
      <c r="SID377" s="325"/>
      <c r="SIE377" s="325"/>
      <c r="SIF377" s="325"/>
      <c r="SIG377" s="325"/>
      <c r="SIH377" s="62"/>
      <c r="SII377" s="325"/>
      <c r="SIJ377" s="325"/>
      <c r="SIK377" s="325"/>
      <c r="SIL377" s="325"/>
      <c r="SIM377" s="325"/>
      <c r="SIN377" s="325"/>
      <c r="SIO377" s="325"/>
      <c r="SIP377" s="325"/>
      <c r="SIQ377" s="325"/>
      <c r="SIR377" s="325"/>
      <c r="SIS377" s="325"/>
      <c r="SIT377" s="325"/>
      <c r="SIU377" s="325"/>
      <c r="SIV377" s="325"/>
      <c r="SIW377" s="325"/>
      <c r="SIX377" s="325"/>
      <c r="SIY377" s="325"/>
      <c r="SIZ377" s="324"/>
      <c r="SJA377" s="62"/>
      <c r="SJB377" s="62"/>
      <c r="SJC377" s="62"/>
      <c r="SJD377" s="62"/>
      <c r="SJE377" s="62"/>
      <c r="SJF377" s="62"/>
      <c r="SJG377" s="62"/>
      <c r="SJH377" s="62"/>
      <c r="SJI377" s="62"/>
      <c r="SJJ377" s="62"/>
      <c r="SJK377" s="325"/>
      <c r="SJL377" s="325"/>
      <c r="SJM377" s="325"/>
      <c r="SJN377" s="325"/>
      <c r="SJO377" s="62"/>
      <c r="SJP377" s="325"/>
      <c r="SJQ377" s="325"/>
      <c r="SJR377" s="325"/>
      <c r="SJS377" s="325"/>
      <c r="SJT377" s="62"/>
      <c r="SJU377" s="325"/>
      <c r="SJV377" s="325"/>
      <c r="SJW377" s="325"/>
      <c r="SJX377" s="325"/>
      <c r="SJY377" s="325"/>
      <c r="SJZ377" s="325"/>
      <c r="SKA377" s="325"/>
      <c r="SKB377" s="325"/>
      <c r="SKC377" s="325"/>
      <c r="SKD377" s="325"/>
      <c r="SKE377" s="325"/>
      <c r="SKF377" s="325"/>
      <c r="SKG377" s="325"/>
      <c r="SKH377" s="325"/>
      <c r="SKI377" s="325"/>
      <c r="SKJ377" s="325"/>
      <c r="SKK377" s="325"/>
      <c r="SKL377" s="324"/>
      <c r="SKM377" s="62"/>
      <c r="SKN377" s="62"/>
      <c r="SKO377" s="62"/>
      <c r="SKP377" s="62"/>
      <c r="SKQ377" s="62"/>
      <c r="SKR377" s="62"/>
      <c r="SKS377" s="62"/>
      <c r="SKT377" s="62"/>
      <c r="SKU377" s="62"/>
      <c r="SKV377" s="62"/>
      <c r="SKW377" s="325"/>
      <c r="SKX377" s="325"/>
      <c r="SKY377" s="325"/>
      <c r="SKZ377" s="325"/>
      <c r="SLA377" s="62"/>
      <c r="SLB377" s="325"/>
      <c r="SLC377" s="325"/>
      <c r="SLD377" s="325"/>
      <c r="SLE377" s="325"/>
      <c r="SLF377" s="62"/>
      <c r="SLG377" s="325"/>
      <c r="SLH377" s="325"/>
      <c r="SLI377" s="325"/>
      <c r="SLJ377" s="325"/>
      <c r="SLK377" s="325"/>
      <c r="SLL377" s="325"/>
      <c r="SLM377" s="325"/>
      <c r="SLN377" s="325"/>
      <c r="SLO377" s="325"/>
      <c r="SLP377" s="325"/>
      <c r="SLQ377" s="325"/>
      <c r="SLR377" s="325"/>
      <c r="SLS377" s="325"/>
      <c r="SLT377" s="325"/>
      <c r="SLU377" s="325"/>
      <c r="SLV377" s="325"/>
      <c r="SLW377" s="325"/>
      <c r="SLX377" s="324"/>
      <c r="SLY377" s="62"/>
      <c r="SLZ377" s="62"/>
      <c r="SMA377" s="62"/>
      <c r="SMB377" s="62"/>
      <c r="SMC377" s="62"/>
      <c r="SMD377" s="62"/>
      <c r="SME377" s="62"/>
      <c r="SMF377" s="62"/>
      <c r="SMG377" s="62"/>
      <c r="SMH377" s="62"/>
      <c r="SMI377" s="325"/>
      <c r="SMJ377" s="325"/>
      <c r="SMK377" s="325"/>
      <c r="SML377" s="325"/>
      <c r="SMM377" s="62"/>
      <c r="SMN377" s="325"/>
      <c r="SMO377" s="325"/>
      <c r="SMP377" s="325"/>
      <c r="SMQ377" s="325"/>
      <c r="SMR377" s="62"/>
      <c r="SMS377" s="325"/>
      <c r="SMT377" s="325"/>
      <c r="SMU377" s="325"/>
      <c r="SMV377" s="325"/>
      <c r="SMW377" s="325"/>
      <c r="SMX377" s="325"/>
      <c r="SMY377" s="325"/>
      <c r="SMZ377" s="325"/>
      <c r="SNA377" s="325"/>
      <c r="SNB377" s="325"/>
      <c r="SNC377" s="325"/>
      <c r="SND377" s="325"/>
      <c r="SNE377" s="325"/>
      <c r="SNF377" s="325"/>
      <c r="SNG377" s="325"/>
      <c r="SNH377" s="325"/>
      <c r="SNI377" s="325"/>
      <c r="SNJ377" s="324"/>
      <c r="SNK377" s="62"/>
      <c r="SNL377" s="62"/>
      <c r="SNM377" s="62"/>
      <c r="SNN377" s="62"/>
      <c r="SNO377" s="62"/>
      <c r="SNP377" s="62"/>
      <c r="SNQ377" s="62"/>
      <c r="SNR377" s="62"/>
      <c r="SNS377" s="62"/>
      <c r="SNT377" s="62"/>
      <c r="SNU377" s="325"/>
      <c r="SNV377" s="325"/>
      <c r="SNW377" s="325"/>
      <c r="SNX377" s="325"/>
      <c r="SNY377" s="62"/>
      <c r="SNZ377" s="325"/>
      <c r="SOA377" s="325"/>
      <c r="SOB377" s="325"/>
      <c r="SOC377" s="325"/>
      <c r="SOD377" s="62"/>
      <c r="SOE377" s="325"/>
      <c r="SOF377" s="325"/>
      <c r="SOG377" s="325"/>
      <c r="SOH377" s="325"/>
      <c r="SOI377" s="325"/>
      <c r="SOJ377" s="325"/>
      <c r="SOK377" s="325"/>
      <c r="SOL377" s="325"/>
      <c r="SOM377" s="325"/>
      <c r="SON377" s="325"/>
      <c r="SOO377" s="325"/>
      <c r="SOP377" s="325"/>
      <c r="SOQ377" s="325"/>
      <c r="SOR377" s="325"/>
      <c r="SOS377" s="325"/>
      <c r="SOT377" s="325"/>
      <c r="SOU377" s="325"/>
      <c r="SOV377" s="324"/>
      <c r="SOW377" s="62"/>
      <c r="SOX377" s="62"/>
      <c r="SOY377" s="62"/>
      <c r="SOZ377" s="62"/>
      <c r="SPA377" s="62"/>
      <c r="SPB377" s="62"/>
      <c r="SPC377" s="62"/>
      <c r="SPD377" s="62"/>
      <c r="SPE377" s="62"/>
      <c r="SPF377" s="62"/>
      <c r="SPG377" s="325"/>
      <c r="SPH377" s="325"/>
      <c r="SPI377" s="325"/>
      <c r="SPJ377" s="325"/>
      <c r="SPK377" s="62"/>
      <c r="SPL377" s="325"/>
      <c r="SPM377" s="325"/>
      <c r="SPN377" s="325"/>
      <c r="SPO377" s="325"/>
      <c r="SPP377" s="62"/>
      <c r="SPQ377" s="325"/>
      <c r="SPR377" s="325"/>
      <c r="SPS377" s="325"/>
      <c r="SPT377" s="325"/>
      <c r="SPU377" s="325"/>
      <c r="SPV377" s="325"/>
      <c r="SPW377" s="325"/>
      <c r="SPX377" s="325"/>
      <c r="SPY377" s="325"/>
      <c r="SPZ377" s="325"/>
      <c r="SQA377" s="325"/>
      <c r="SQB377" s="325"/>
      <c r="SQC377" s="325"/>
      <c r="SQD377" s="325"/>
      <c r="SQE377" s="325"/>
      <c r="SQF377" s="325"/>
      <c r="SQG377" s="325"/>
      <c r="SQH377" s="324"/>
      <c r="SQI377" s="62"/>
      <c r="SQJ377" s="62"/>
      <c r="SQK377" s="62"/>
      <c r="SQL377" s="62"/>
      <c r="SQM377" s="62"/>
      <c r="SQN377" s="62"/>
      <c r="SQO377" s="62"/>
      <c r="SQP377" s="62"/>
      <c r="SQQ377" s="62"/>
      <c r="SQR377" s="62"/>
      <c r="SQS377" s="325"/>
      <c r="SQT377" s="325"/>
      <c r="SQU377" s="325"/>
      <c r="SQV377" s="325"/>
      <c r="SQW377" s="62"/>
      <c r="SQX377" s="325"/>
      <c r="SQY377" s="325"/>
      <c r="SQZ377" s="325"/>
      <c r="SRA377" s="325"/>
      <c r="SRB377" s="62"/>
      <c r="SRC377" s="325"/>
      <c r="SRD377" s="325"/>
      <c r="SRE377" s="325"/>
      <c r="SRF377" s="325"/>
      <c r="SRG377" s="325"/>
      <c r="SRH377" s="325"/>
      <c r="SRI377" s="325"/>
      <c r="SRJ377" s="325"/>
      <c r="SRK377" s="325"/>
      <c r="SRL377" s="325"/>
      <c r="SRM377" s="325"/>
      <c r="SRN377" s="325"/>
      <c r="SRO377" s="325"/>
      <c r="SRP377" s="325"/>
      <c r="SRQ377" s="325"/>
      <c r="SRR377" s="325"/>
      <c r="SRS377" s="325"/>
      <c r="SRT377" s="324"/>
      <c r="SRU377" s="62"/>
      <c r="SRV377" s="62"/>
      <c r="SRW377" s="62"/>
      <c r="SRX377" s="62"/>
      <c r="SRY377" s="62"/>
      <c r="SRZ377" s="62"/>
      <c r="SSA377" s="62"/>
      <c r="SSB377" s="62"/>
      <c r="SSC377" s="62"/>
      <c r="SSD377" s="62"/>
      <c r="SSE377" s="325"/>
      <c r="SSF377" s="325"/>
      <c r="SSG377" s="325"/>
      <c r="SSH377" s="325"/>
      <c r="SSI377" s="62"/>
      <c r="SSJ377" s="325"/>
      <c r="SSK377" s="325"/>
      <c r="SSL377" s="325"/>
      <c r="SSM377" s="325"/>
      <c r="SSN377" s="62"/>
      <c r="SSO377" s="325"/>
      <c r="SSP377" s="325"/>
      <c r="SSQ377" s="325"/>
      <c r="SSR377" s="325"/>
      <c r="SSS377" s="325"/>
      <c r="SST377" s="325"/>
      <c r="SSU377" s="325"/>
      <c r="SSV377" s="325"/>
      <c r="SSW377" s="325"/>
      <c r="SSX377" s="325"/>
      <c r="SSY377" s="325"/>
      <c r="SSZ377" s="325"/>
      <c r="STA377" s="325"/>
      <c r="STB377" s="325"/>
      <c r="STC377" s="325"/>
      <c r="STD377" s="325"/>
      <c r="STE377" s="325"/>
      <c r="STF377" s="324"/>
      <c r="STG377" s="62"/>
      <c r="STH377" s="62"/>
      <c r="STI377" s="62"/>
      <c r="STJ377" s="62"/>
      <c r="STK377" s="62"/>
      <c r="STL377" s="62"/>
      <c r="STM377" s="62"/>
      <c r="STN377" s="62"/>
      <c r="STO377" s="62"/>
      <c r="STP377" s="62"/>
      <c r="STQ377" s="325"/>
      <c r="STR377" s="325"/>
      <c r="STS377" s="325"/>
      <c r="STT377" s="325"/>
      <c r="STU377" s="62"/>
      <c r="STV377" s="325"/>
      <c r="STW377" s="325"/>
      <c r="STX377" s="325"/>
      <c r="STY377" s="325"/>
      <c r="STZ377" s="62"/>
      <c r="SUA377" s="325"/>
      <c r="SUB377" s="325"/>
      <c r="SUC377" s="325"/>
      <c r="SUD377" s="325"/>
      <c r="SUE377" s="325"/>
      <c r="SUF377" s="325"/>
      <c r="SUG377" s="325"/>
      <c r="SUH377" s="325"/>
      <c r="SUI377" s="325"/>
      <c r="SUJ377" s="325"/>
      <c r="SUK377" s="325"/>
      <c r="SUL377" s="325"/>
      <c r="SUM377" s="325"/>
      <c r="SUN377" s="325"/>
      <c r="SUO377" s="325"/>
      <c r="SUP377" s="325"/>
      <c r="SUQ377" s="325"/>
      <c r="SUR377" s="324"/>
      <c r="SUS377" s="62"/>
      <c r="SUT377" s="62"/>
      <c r="SUU377" s="62"/>
      <c r="SUV377" s="62"/>
      <c r="SUW377" s="62"/>
      <c r="SUX377" s="62"/>
      <c r="SUY377" s="62"/>
      <c r="SUZ377" s="62"/>
      <c r="SVA377" s="62"/>
      <c r="SVB377" s="62"/>
      <c r="SVC377" s="325"/>
      <c r="SVD377" s="325"/>
      <c r="SVE377" s="325"/>
      <c r="SVF377" s="325"/>
      <c r="SVG377" s="62"/>
      <c r="SVH377" s="325"/>
      <c r="SVI377" s="325"/>
      <c r="SVJ377" s="325"/>
      <c r="SVK377" s="325"/>
      <c r="SVL377" s="62"/>
      <c r="SVM377" s="325"/>
      <c r="SVN377" s="325"/>
      <c r="SVO377" s="325"/>
      <c r="SVP377" s="325"/>
      <c r="SVQ377" s="325"/>
      <c r="SVR377" s="325"/>
      <c r="SVS377" s="325"/>
      <c r="SVT377" s="325"/>
      <c r="SVU377" s="325"/>
      <c r="SVV377" s="325"/>
      <c r="SVW377" s="325"/>
      <c r="SVX377" s="325"/>
      <c r="SVY377" s="325"/>
      <c r="SVZ377" s="325"/>
      <c r="SWA377" s="325"/>
      <c r="SWB377" s="325"/>
      <c r="SWC377" s="325"/>
      <c r="SWD377" s="324"/>
      <c r="SWE377" s="62"/>
      <c r="SWF377" s="62"/>
      <c r="SWG377" s="62"/>
      <c r="SWH377" s="62"/>
      <c r="SWI377" s="62"/>
      <c r="SWJ377" s="62"/>
      <c r="SWK377" s="62"/>
      <c r="SWL377" s="62"/>
      <c r="SWM377" s="62"/>
      <c r="SWN377" s="62"/>
      <c r="SWO377" s="325"/>
      <c r="SWP377" s="325"/>
      <c r="SWQ377" s="325"/>
      <c r="SWR377" s="325"/>
      <c r="SWS377" s="62"/>
      <c r="SWT377" s="325"/>
      <c r="SWU377" s="325"/>
      <c r="SWV377" s="325"/>
      <c r="SWW377" s="325"/>
      <c r="SWX377" s="62"/>
      <c r="SWY377" s="325"/>
      <c r="SWZ377" s="325"/>
      <c r="SXA377" s="325"/>
      <c r="SXB377" s="325"/>
      <c r="SXC377" s="325"/>
      <c r="SXD377" s="325"/>
      <c r="SXE377" s="325"/>
      <c r="SXF377" s="325"/>
      <c r="SXG377" s="325"/>
      <c r="SXH377" s="325"/>
      <c r="SXI377" s="325"/>
      <c r="SXJ377" s="325"/>
      <c r="SXK377" s="325"/>
      <c r="SXL377" s="325"/>
      <c r="SXM377" s="325"/>
      <c r="SXN377" s="325"/>
      <c r="SXO377" s="325"/>
      <c r="SXP377" s="324"/>
      <c r="SXQ377" s="62"/>
      <c r="SXR377" s="62"/>
      <c r="SXS377" s="62"/>
      <c r="SXT377" s="62"/>
      <c r="SXU377" s="62"/>
      <c r="SXV377" s="62"/>
      <c r="SXW377" s="62"/>
      <c r="SXX377" s="62"/>
      <c r="SXY377" s="62"/>
      <c r="SXZ377" s="62"/>
      <c r="SYA377" s="325"/>
      <c r="SYB377" s="325"/>
      <c r="SYC377" s="325"/>
      <c r="SYD377" s="325"/>
      <c r="SYE377" s="62"/>
      <c r="SYF377" s="325"/>
      <c r="SYG377" s="325"/>
      <c r="SYH377" s="325"/>
      <c r="SYI377" s="325"/>
      <c r="SYJ377" s="62"/>
      <c r="SYK377" s="325"/>
      <c r="SYL377" s="325"/>
      <c r="SYM377" s="325"/>
      <c r="SYN377" s="325"/>
      <c r="SYO377" s="325"/>
      <c r="SYP377" s="325"/>
      <c r="SYQ377" s="325"/>
      <c r="SYR377" s="325"/>
      <c r="SYS377" s="325"/>
      <c r="SYT377" s="325"/>
      <c r="SYU377" s="325"/>
      <c r="SYV377" s="325"/>
      <c r="SYW377" s="325"/>
      <c r="SYX377" s="325"/>
      <c r="SYY377" s="325"/>
      <c r="SYZ377" s="325"/>
      <c r="SZA377" s="325"/>
      <c r="SZB377" s="324"/>
      <c r="SZC377" s="62"/>
      <c r="SZD377" s="62"/>
      <c r="SZE377" s="62"/>
      <c r="SZF377" s="62"/>
      <c r="SZG377" s="62"/>
      <c r="SZH377" s="62"/>
      <c r="SZI377" s="62"/>
      <c r="SZJ377" s="62"/>
      <c r="SZK377" s="62"/>
      <c r="SZL377" s="62"/>
      <c r="SZM377" s="325"/>
      <c r="SZN377" s="325"/>
      <c r="SZO377" s="325"/>
      <c r="SZP377" s="325"/>
      <c r="SZQ377" s="62"/>
      <c r="SZR377" s="325"/>
      <c r="SZS377" s="325"/>
      <c r="SZT377" s="325"/>
      <c r="SZU377" s="325"/>
      <c r="SZV377" s="62"/>
      <c r="SZW377" s="325"/>
      <c r="SZX377" s="325"/>
      <c r="SZY377" s="325"/>
      <c r="SZZ377" s="325"/>
      <c r="TAA377" s="325"/>
      <c r="TAB377" s="325"/>
      <c r="TAC377" s="325"/>
      <c r="TAD377" s="325"/>
      <c r="TAE377" s="325"/>
      <c r="TAF377" s="325"/>
      <c r="TAG377" s="325"/>
      <c r="TAH377" s="325"/>
      <c r="TAI377" s="325"/>
      <c r="TAJ377" s="325"/>
      <c r="TAK377" s="325"/>
      <c r="TAL377" s="325"/>
      <c r="TAM377" s="325"/>
      <c r="TAN377" s="324"/>
      <c r="TAO377" s="62"/>
      <c r="TAP377" s="62"/>
      <c r="TAQ377" s="62"/>
      <c r="TAR377" s="62"/>
      <c r="TAS377" s="62"/>
      <c r="TAT377" s="62"/>
      <c r="TAU377" s="62"/>
      <c r="TAV377" s="62"/>
      <c r="TAW377" s="62"/>
      <c r="TAX377" s="62"/>
      <c r="TAY377" s="325"/>
      <c r="TAZ377" s="325"/>
      <c r="TBA377" s="325"/>
      <c r="TBB377" s="325"/>
      <c r="TBC377" s="62"/>
      <c r="TBD377" s="325"/>
      <c r="TBE377" s="325"/>
      <c r="TBF377" s="325"/>
      <c r="TBG377" s="325"/>
      <c r="TBH377" s="62"/>
      <c r="TBI377" s="325"/>
      <c r="TBJ377" s="325"/>
      <c r="TBK377" s="325"/>
      <c r="TBL377" s="325"/>
      <c r="TBM377" s="325"/>
      <c r="TBN377" s="325"/>
      <c r="TBO377" s="325"/>
      <c r="TBP377" s="325"/>
      <c r="TBQ377" s="325"/>
      <c r="TBR377" s="325"/>
      <c r="TBS377" s="325"/>
      <c r="TBT377" s="325"/>
      <c r="TBU377" s="325"/>
      <c r="TBV377" s="325"/>
      <c r="TBW377" s="325"/>
      <c r="TBX377" s="325"/>
      <c r="TBY377" s="325"/>
      <c r="TBZ377" s="324"/>
      <c r="TCA377" s="62"/>
      <c r="TCB377" s="62"/>
      <c r="TCC377" s="62"/>
      <c r="TCD377" s="62"/>
      <c r="TCE377" s="62"/>
      <c r="TCF377" s="62"/>
      <c r="TCG377" s="62"/>
      <c r="TCH377" s="62"/>
      <c r="TCI377" s="62"/>
      <c r="TCJ377" s="62"/>
      <c r="TCK377" s="325"/>
      <c r="TCL377" s="325"/>
      <c r="TCM377" s="325"/>
      <c r="TCN377" s="325"/>
      <c r="TCO377" s="62"/>
      <c r="TCP377" s="325"/>
      <c r="TCQ377" s="325"/>
      <c r="TCR377" s="325"/>
      <c r="TCS377" s="325"/>
      <c r="TCT377" s="62"/>
      <c r="TCU377" s="325"/>
      <c r="TCV377" s="325"/>
      <c r="TCW377" s="325"/>
      <c r="TCX377" s="325"/>
      <c r="TCY377" s="325"/>
      <c r="TCZ377" s="325"/>
      <c r="TDA377" s="325"/>
      <c r="TDB377" s="325"/>
      <c r="TDC377" s="325"/>
      <c r="TDD377" s="325"/>
      <c r="TDE377" s="325"/>
      <c r="TDF377" s="325"/>
      <c r="TDG377" s="325"/>
      <c r="TDH377" s="325"/>
      <c r="TDI377" s="325"/>
      <c r="TDJ377" s="325"/>
      <c r="TDK377" s="325"/>
      <c r="TDL377" s="324"/>
      <c r="TDM377" s="62"/>
      <c r="TDN377" s="62"/>
      <c r="TDO377" s="62"/>
      <c r="TDP377" s="62"/>
      <c r="TDQ377" s="62"/>
      <c r="TDR377" s="62"/>
      <c r="TDS377" s="62"/>
      <c r="TDT377" s="62"/>
      <c r="TDU377" s="62"/>
      <c r="TDV377" s="62"/>
      <c r="TDW377" s="325"/>
      <c r="TDX377" s="325"/>
      <c r="TDY377" s="325"/>
      <c r="TDZ377" s="325"/>
      <c r="TEA377" s="62"/>
      <c r="TEB377" s="325"/>
      <c r="TEC377" s="325"/>
      <c r="TED377" s="325"/>
      <c r="TEE377" s="325"/>
      <c r="TEF377" s="62"/>
      <c r="TEG377" s="325"/>
      <c r="TEH377" s="325"/>
      <c r="TEI377" s="325"/>
      <c r="TEJ377" s="325"/>
      <c r="TEK377" s="325"/>
      <c r="TEL377" s="325"/>
      <c r="TEM377" s="325"/>
      <c r="TEN377" s="325"/>
      <c r="TEO377" s="325"/>
      <c r="TEP377" s="325"/>
      <c r="TEQ377" s="325"/>
      <c r="TER377" s="325"/>
      <c r="TES377" s="325"/>
      <c r="TET377" s="325"/>
      <c r="TEU377" s="325"/>
      <c r="TEV377" s="325"/>
      <c r="TEW377" s="325"/>
      <c r="TEX377" s="324"/>
      <c r="TEY377" s="62"/>
      <c r="TEZ377" s="62"/>
      <c r="TFA377" s="62"/>
      <c r="TFB377" s="62"/>
      <c r="TFC377" s="62"/>
      <c r="TFD377" s="62"/>
      <c r="TFE377" s="62"/>
      <c r="TFF377" s="62"/>
      <c r="TFG377" s="62"/>
      <c r="TFH377" s="62"/>
      <c r="TFI377" s="325"/>
      <c r="TFJ377" s="325"/>
      <c r="TFK377" s="325"/>
      <c r="TFL377" s="325"/>
      <c r="TFM377" s="62"/>
      <c r="TFN377" s="325"/>
      <c r="TFO377" s="325"/>
      <c r="TFP377" s="325"/>
      <c r="TFQ377" s="325"/>
      <c r="TFR377" s="62"/>
      <c r="TFS377" s="325"/>
      <c r="TFT377" s="325"/>
      <c r="TFU377" s="325"/>
      <c r="TFV377" s="325"/>
      <c r="TFW377" s="325"/>
      <c r="TFX377" s="325"/>
      <c r="TFY377" s="325"/>
      <c r="TFZ377" s="325"/>
      <c r="TGA377" s="325"/>
      <c r="TGB377" s="325"/>
      <c r="TGC377" s="325"/>
      <c r="TGD377" s="325"/>
      <c r="TGE377" s="325"/>
      <c r="TGF377" s="325"/>
      <c r="TGG377" s="325"/>
      <c r="TGH377" s="325"/>
      <c r="TGI377" s="325"/>
      <c r="TGJ377" s="324"/>
      <c r="TGK377" s="62"/>
      <c r="TGL377" s="62"/>
      <c r="TGM377" s="62"/>
      <c r="TGN377" s="62"/>
      <c r="TGO377" s="62"/>
      <c r="TGP377" s="62"/>
      <c r="TGQ377" s="62"/>
      <c r="TGR377" s="62"/>
      <c r="TGS377" s="62"/>
      <c r="TGT377" s="62"/>
      <c r="TGU377" s="325"/>
      <c r="TGV377" s="325"/>
      <c r="TGW377" s="325"/>
      <c r="TGX377" s="325"/>
      <c r="TGY377" s="62"/>
      <c r="TGZ377" s="325"/>
      <c r="THA377" s="325"/>
      <c r="THB377" s="325"/>
      <c r="THC377" s="325"/>
      <c r="THD377" s="62"/>
      <c r="THE377" s="325"/>
      <c r="THF377" s="325"/>
      <c r="THG377" s="325"/>
      <c r="THH377" s="325"/>
      <c r="THI377" s="325"/>
      <c r="THJ377" s="325"/>
      <c r="THK377" s="325"/>
      <c r="THL377" s="325"/>
      <c r="THM377" s="325"/>
      <c r="THN377" s="325"/>
      <c r="THO377" s="325"/>
      <c r="THP377" s="325"/>
      <c r="THQ377" s="325"/>
      <c r="THR377" s="325"/>
      <c r="THS377" s="325"/>
      <c r="THT377" s="325"/>
      <c r="THU377" s="325"/>
      <c r="THV377" s="324"/>
      <c r="THW377" s="62"/>
      <c r="THX377" s="62"/>
      <c r="THY377" s="62"/>
      <c r="THZ377" s="62"/>
      <c r="TIA377" s="62"/>
      <c r="TIB377" s="62"/>
      <c r="TIC377" s="62"/>
      <c r="TID377" s="62"/>
      <c r="TIE377" s="62"/>
      <c r="TIF377" s="62"/>
      <c r="TIG377" s="325"/>
      <c r="TIH377" s="325"/>
      <c r="TII377" s="325"/>
      <c r="TIJ377" s="325"/>
      <c r="TIK377" s="62"/>
      <c r="TIL377" s="325"/>
      <c r="TIM377" s="325"/>
      <c r="TIN377" s="325"/>
      <c r="TIO377" s="325"/>
      <c r="TIP377" s="62"/>
      <c r="TIQ377" s="325"/>
      <c r="TIR377" s="325"/>
      <c r="TIS377" s="325"/>
      <c r="TIT377" s="325"/>
      <c r="TIU377" s="325"/>
      <c r="TIV377" s="325"/>
      <c r="TIW377" s="325"/>
      <c r="TIX377" s="325"/>
      <c r="TIY377" s="325"/>
      <c r="TIZ377" s="325"/>
      <c r="TJA377" s="325"/>
      <c r="TJB377" s="325"/>
      <c r="TJC377" s="325"/>
      <c r="TJD377" s="325"/>
      <c r="TJE377" s="325"/>
      <c r="TJF377" s="325"/>
      <c r="TJG377" s="325"/>
      <c r="TJH377" s="324"/>
      <c r="TJI377" s="62"/>
      <c r="TJJ377" s="62"/>
      <c r="TJK377" s="62"/>
      <c r="TJL377" s="62"/>
      <c r="TJM377" s="62"/>
      <c r="TJN377" s="62"/>
      <c r="TJO377" s="62"/>
      <c r="TJP377" s="62"/>
      <c r="TJQ377" s="62"/>
      <c r="TJR377" s="62"/>
      <c r="TJS377" s="325"/>
      <c r="TJT377" s="325"/>
      <c r="TJU377" s="325"/>
      <c r="TJV377" s="325"/>
      <c r="TJW377" s="62"/>
      <c r="TJX377" s="325"/>
      <c r="TJY377" s="325"/>
      <c r="TJZ377" s="325"/>
      <c r="TKA377" s="325"/>
      <c r="TKB377" s="62"/>
      <c r="TKC377" s="325"/>
      <c r="TKD377" s="325"/>
      <c r="TKE377" s="325"/>
      <c r="TKF377" s="325"/>
      <c r="TKG377" s="325"/>
      <c r="TKH377" s="325"/>
      <c r="TKI377" s="325"/>
      <c r="TKJ377" s="325"/>
      <c r="TKK377" s="325"/>
      <c r="TKL377" s="325"/>
      <c r="TKM377" s="325"/>
      <c r="TKN377" s="325"/>
      <c r="TKO377" s="325"/>
      <c r="TKP377" s="325"/>
      <c r="TKQ377" s="325"/>
      <c r="TKR377" s="325"/>
      <c r="TKS377" s="325"/>
      <c r="TKT377" s="324"/>
      <c r="TKU377" s="62"/>
      <c r="TKV377" s="62"/>
      <c r="TKW377" s="62"/>
      <c r="TKX377" s="62"/>
      <c r="TKY377" s="62"/>
      <c r="TKZ377" s="62"/>
      <c r="TLA377" s="62"/>
      <c r="TLB377" s="62"/>
      <c r="TLC377" s="62"/>
      <c r="TLD377" s="62"/>
      <c r="TLE377" s="325"/>
      <c r="TLF377" s="325"/>
      <c r="TLG377" s="325"/>
      <c r="TLH377" s="325"/>
      <c r="TLI377" s="62"/>
      <c r="TLJ377" s="325"/>
      <c r="TLK377" s="325"/>
      <c r="TLL377" s="325"/>
      <c r="TLM377" s="325"/>
      <c r="TLN377" s="62"/>
      <c r="TLO377" s="325"/>
      <c r="TLP377" s="325"/>
      <c r="TLQ377" s="325"/>
      <c r="TLR377" s="325"/>
      <c r="TLS377" s="325"/>
      <c r="TLT377" s="325"/>
      <c r="TLU377" s="325"/>
      <c r="TLV377" s="325"/>
      <c r="TLW377" s="325"/>
      <c r="TLX377" s="325"/>
      <c r="TLY377" s="325"/>
      <c r="TLZ377" s="325"/>
      <c r="TMA377" s="325"/>
      <c r="TMB377" s="325"/>
      <c r="TMC377" s="325"/>
      <c r="TMD377" s="325"/>
      <c r="TME377" s="325"/>
      <c r="TMF377" s="324"/>
      <c r="TMG377" s="62"/>
      <c r="TMH377" s="62"/>
      <c r="TMI377" s="62"/>
      <c r="TMJ377" s="62"/>
      <c r="TMK377" s="62"/>
      <c r="TML377" s="62"/>
      <c r="TMM377" s="62"/>
      <c r="TMN377" s="62"/>
      <c r="TMO377" s="62"/>
      <c r="TMP377" s="62"/>
      <c r="TMQ377" s="325"/>
      <c r="TMR377" s="325"/>
      <c r="TMS377" s="325"/>
      <c r="TMT377" s="325"/>
      <c r="TMU377" s="62"/>
      <c r="TMV377" s="325"/>
      <c r="TMW377" s="325"/>
      <c r="TMX377" s="325"/>
      <c r="TMY377" s="325"/>
      <c r="TMZ377" s="62"/>
      <c r="TNA377" s="325"/>
      <c r="TNB377" s="325"/>
      <c r="TNC377" s="325"/>
      <c r="TND377" s="325"/>
      <c r="TNE377" s="325"/>
      <c r="TNF377" s="325"/>
      <c r="TNG377" s="325"/>
      <c r="TNH377" s="325"/>
      <c r="TNI377" s="325"/>
      <c r="TNJ377" s="325"/>
      <c r="TNK377" s="325"/>
      <c r="TNL377" s="325"/>
      <c r="TNM377" s="325"/>
      <c r="TNN377" s="325"/>
      <c r="TNO377" s="325"/>
      <c r="TNP377" s="325"/>
      <c r="TNQ377" s="325"/>
      <c r="TNR377" s="324"/>
      <c r="TNS377" s="62"/>
      <c r="TNT377" s="62"/>
      <c r="TNU377" s="62"/>
      <c r="TNV377" s="62"/>
      <c r="TNW377" s="62"/>
      <c r="TNX377" s="62"/>
      <c r="TNY377" s="62"/>
      <c r="TNZ377" s="62"/>
      <c r="TOA377" s="62"/>
      <c r="TOB377" s="62"/>
      <c r="TOC377" s="325"/>
      <c r="TOD377" s="325"/>
      <c r="TOE377" s="325"/>
      <c r="TOF377" s="325"/>
      <c r="TOG377" s="62"/>
      <c r="TOH377" s="325"/>
      <c r="TOI377" s="325"/>
      <c r="TOJ377" s="325"/>
      <c r="TOK377" s="325"/>
      <c r="TOL377" s="62"/>
      <c r="TOM377" s="325"/>
      <c r="TON377" s="325"/>
      <c r="TOO377" s="325"/>
      <c r="TOP377" s="325"/>
      <c r="TOQ377" s="325"/>
      <c r="TOR377" s="325"/>
      <c r="TOS377" s="325"/>
      <c r="TOT377" s="325"/>
      <c r="TOU377" s="325"/>
      <c r="TOV377" s="325"/>
      <c r="TOW377" s="325"/>
      <c r="TOX377" s="325"/>
      <c r="TOY377" s="325"/>
      <c r="TOZ377" s="325"/>
      <c r="TPA377" s="325"/>
      <c r="TPB377" s="325"/>
      <c r="TPC377" s="325"/>
      <c r="TPD377" s="324"/>
      <c r="TPE377" s="62"/>
      <c r="TPF377" s="62"/>
      <c r="TPG377" s="62"/>
      <c r="TPH377" s="62"/>
      <c r="TPI377" s="62"/>
      <c r="TPJ377" s="62"/>
      <c r="TPK377" s="62"/>
      <c r="TPL377" s="62"/>
      <c r="TPM377" s="62"/>
      <c r="TPN377" s="62"/>
      <c r="TPO377" s="325"/>
      <c r="TPP377" s="325"/>
      <c r="TPQ377" s="325"/>
      <c r="TPR377" s="325"/>
      <c r="TPS377" s="62"/>
      <c r="TPT377" s="325"/>
      <c r="TPU377" s="325"/>
      <c r="TPV377" s="325"/>
      <c r="TPW377" s="325"/>
      <c r="TPX377" s="62"/>
      <c r="TPY377" s="325"/>
      <c r="TPZ377" s="325"/>
      <c r="TQA377" s="325"/>
      <c r="TQB377" s="325"/>
      <c r="TQC377" s="325"/>
      <c r="TQD377" s="325"/>
      <c r="TQE377" s="325"/>
      <c r="TQF377" s="325"/>
      <c r="TQG377" s="325"/>
      <c r="TQH377" s="325"/>
      <c r="TQI377" s="325"/>
      <c r="TQJ377" s="325"/>
      <c r="TQK377" s="325"/>
      <c r="TQL377" s="325"/>
      <c r="TQM377" s="325"/>
      <c r="TQN377" s="325"/>
      <c r="TQO377" s="325"/>
      <c r="TQP377" s="324"/>
      <c r="TQQ377" s="62"/>
      <c r="TQR377" s="62"/>
      <c r="TQS377" s="62"/>
      <c r="TQT377" s="62"/>
      <c r="TQU377" s="62"/>
      <c r="TQV377" s="62"/>
      <c r="TQW377" s="62"/>
      <c r="TQX377" s="62"/>
      <c r="TQY377" s="62"/>
      <c r="TQZ377" s="62"/>
      <c r="TRA377" s="325"/>
      <c r="TRB377" s="325"/>
      <c r="TRC377" s="325"/>
      <c r="TRD377" s="325"/>
      <c r="TRE377" s="62"/>
      <c r="TRF377" s="325"/>
      <c r="TRG377" s="325"/>
      <c r="TRH377" s="325"/>
      <c r="TRI377" s="325"/>
      <c r="TRJ377" s="62"/>
      <c r="TRK377" s="325"/>
      <c r="TRL377" s="325"/>
      <c r="TRM377" s="325"/>
      <c r="TRN377" s="325"/>
      <c r="TRO377" s="325"/>
      <c r="TRP377" s="325"/>
      <c r="TRQ377" s="325"/>
      <c r="TRR377" s="325"/>
      <c r="TRS377" s="325"/>
      <c r="TRT377" s="325"/>
      <c r="TRU377" s="325"/>
      <c r="TRV377" s="325"/>
      <c r="TRW377" s="325"/>
      <c r="TRX377" s="325"/>
      <c r="TRY377" s="325"/>
      <c r="TRZ377" s="325"/>
      <c r="TSA377" s="325"/>
      <c r="TSB377" s="324"/>
      <c r="TSC377" s="62"/>
      <c r="TSD377" s="62"/>
      <c r="TSE377" s="62"/>
      <c r="TSF377" s="62"/>
      <c r="TSG377" s="62"/>
      <c r="TSH377" s="62"/>
      <c r="TSI377" s="62"/>
      <c r="TSJ377" s="62"/>
      <c r="TSK377" s="62"/>
      <c r="TSL377" s="62"/>
      <c r="TSM377" s="325"/>
      <c r="TSN377" s="325"/>
      <c r="TSO377" s="325"/>
      <c r="TSP377" s="325"/>
      <c r="TSQ377" s="62"/>
      <c r="TSR377" s="325"/>
      <c r="TSS377" s="325"/>
      <c r="TST377" s="325"/>
      <c r="TSU377" s="325"/>
      <c r="TSV377" s="62"/>
      <c r="TSW377" s="325"/>
      <c r="TSX377" s="325"/>
      <c r="TSY377" s="325"/>
      <c r="TSZ377" s="325"/>
      <c r="TTA377" s="325"/>
      <c r="TTB377" s="325"/>
      <c r="TTC377" s="325"/>
      <c r="TTD377" s="325"/>
      <c r="TTE377" s="325"/>
      <c r="TTF377" s="325"/>
      <c r="TTG377" s="325"/>
      <c r="TTH377" s="325"/>
      <c r="TTI377" s="325"/>
      <c r="TTJ377" s="325"/>
      <c r="TTK377" s="325"/>
      <c r="TTL377" s="325"/>
      <c r="TTM377" s="325"/>
      <c r="TTN377" s="324"/>
      <c r="TTO377" s="62"/>
      <c r="TTP377" s="62"/>
      <c r="TTQ377" s="62"/>
      <c r="TTR377" s="62"/>
      <c r="TTS377" s="62"/>
      <c r="TTT377" s="62"/>
      <c r="TTU377" s="62"/>
      <c r="TTV377" s="62"/>
      <c r="TTW377" s="62"/>
      <c r="TTX377" s="62"/>
      <c r="TTY377" s="325"/>
      <c r="TTZ377" s="325"/>
      <c r="TUA377" s="325"/>
      <c r="TUB377" s="325"/>
      <c r="TUC377" s="62"/>
      <c r="TUD377" s="325"/>
      <c r="TUE377" s="325"/>
      <c r="TUF377" s="325"/>
      <c r="TUG377" s="325"/>
      <c r="TUH377" s="62"/>
      <c r="TUI377" s="325"/>
      <c r="TUJ377" s="325"/>
      <c r="TUK377" s="325"/>
      <c r="TUL377" s="325"/>
      <c r="TUM377" s="325"/>
      <c r="TUN377" s="325"/>
      <c r="TUO377" s="325"/>
      <c r="TUP377" s="325"/>
      <c r="TUQ377" s="325"/>
      <c r="TUR377" s="325"/>
      <c r="TUS377" s="325"/>
      <c r="TUT377" s="325"/>
      <c r="TUU377" s="325"/>
      <c r="TUV377" s="325"/>
      <c r="TUW377" s="325"/>
      <c r="TUX377" s="325"/>
      <c r="TUY377" s="325"/>
      <c r="TUZ377" s="324"/>
      <c r="TVA377" s="62"/>
      <c r="TVB377" s="62"/>
      <c r="TVC377" s="62"/>
      <c r="TVD377" s="62"/>
      <c r="TVE377" s="62"/>
      <c r="TVF377" s="62"/>
      <c r="TVG377" s="62"/>
      <c r="TVH377" s="62"/>
      <c r="TVI377" s="62"/>
      <c r="TVJ377" s="62"/>
      <c r="TVK377" s="325"/>
      <c r="TVL377" s="325"/>
      <c r="TVM377" s="325"/>
      <c r="TVN377" s="325"/>
      <c r="TVO377" s="62"/>
      <c r="TVP377" s="325"/>
      <c r="TVQ377" s="325"/>
      <c r="TVR377" s="325"/>
      <c r="TVS377" s="325"/>
      <c r="TVT377" s="62"/>
      <c r="TVU377" s="325"/>
      <c r="TVV377" s="325"/>
      <c r="TVW377" s="325"/>
      <c r="TVX377" s="325"/>
      <c r="TVY377" s="325"/>
      <c r="TVZ377" s="325"/>
      <c r="TWA377" s="325"/>
      <c r="TWB377" s="325"/>
      <c r="TWC377" s="325"/>
      <c r="TWD377" s="325"/>
      <c r="TWE377" s="325"/>
      <c r="TWF377" s="325"/>
      <c r="TWG377" s="325"/>
      <c r="TWH377" s="325"/>
      <c r="TWI377" s="325"/>
      <c r="TWJ377" s="325"/>
      <c r="TWK377" s="325"/>
      <c r="TWL377" s="324"/>
      <c r="TWM377" s="62"/>
      <c r="TWN377" s="62"/>
      <c r="TWO377" s="62"/>
      <c r="TWP377" s="62"/>
      <c r="TWQ377" s="62"/>
      <c r="TWR377" s="62"/>
      <c r="TWS377" s="62"/>
      <c r="TWT377" s="62"/>
      <c r="TWU377" s="62"/>
      <c r="TWV377" s="62"/>
      <c r="TWW377" s="325"/>
      <c r="TWX377" s="325"/>
      <c r="TWY377" s="325"/>
      <c r="TWZ377" s="325"/>
      <c r="TXA377" s="62"/>
      <c r="TXB377" s="325"/>
      <c r="TXC377" s="325"/>
      <c r="TXD377" s="325"/>
      <c r="TXE377" s="325"/>
      <c r="TXF377" s="62"/>
      <c r="TXG377" s="325"/>
      <c r="TXH377" s="325"/>
      <c r="TXI377" s="325"/>
      <c r="TXJ377" s="325"/>
      <c r="TXK377" s="325"/>
      <c r="TXL377" s="325"/>
      <c r="TXM377" s="325"/>
      <c r="TXN377" s="325"/>
      <c r="TXO377" s="325"/>
      <c r="TXP377" s="325"/>
      <c r="TXQ377" s="325"/>
      <c r="TXR377" s="325"/>
      <c r="TXS377" s="325"/>
      <c r="TXT377" s="325"/>
      <c r="TXU377" s="325"/>
      <c r="TXV377" s="325"/>
      <c r="TXW377" s="325"/>
      <c r="TXX377" s="324"/>
      <c r="TXY377" s="62"/>
      <c r="TXZ377" s="62"/>
      <c r="TYA377" s="62"/>
      <c r="TYB377" s="62"/>
      <c r="TYC377" s="62"/>
      <c r="TYD377" s="62"/>
      <c r="TYE377" s="62"/>
      <c r="TYF377" s="62"/>
      <c r="TYG377" s="62"/>
      <c r="TYH377" s="62"/>
      <c r="TYI377" s="325"/>
      <c r="TYJ377" s="325"/>
      <c r="TYK377" s="325"/>
      <c r="TYL377" s="325"/>
      <c r="TYM377" s="62"/>
      <c r="TYN377" s="325"/>
      <c r="TYO377" s="325"/>
      <c r="TYP377" s="325"/>
      <c r="TYQ377" s="325"/>
      <c r="TYR377" s="62"/>
      <c r="TYS377" s="325"/>
      <c r="TYT377" s="325"/>
      <c r="TYU377" s="325"/>
      <c r="TYV377" s="325"/>
      <c r="TYW377" s="325"/>
      <c r="TYX377" s="325"/>
      <c r="TYY377" s="325"/>
      <c r="TYZ377" s="325"/>
      <c r="TZA377" s="325"/>
      <c r="TZB377" s="325"/>
      <c r="TZC377" s="325"/>
      <c r="TZD377" s="325"/>
      <c r="TZE377" s="325"/>
      <c r="TZF377" s="325"/>
      <c r="TZG377" s="325"/>
      <c r="TZH377" s="325"/>
      <c r="TZI377" s="325"/>
      <c r="TZJ377" s="324"/>
      <c r="TZK377" s="62"/>
      <c r="TZL377" s="62"/>
      <c r="TZM377" s="62"/>
      <c r="TZN377" s="62"/>
      <c r="TZO377" s="62"/>
      <c r="TZP377" s="62"/>
      <c r="TZQ377" s="62"/>
      <c r="TZR377" s="62"/>
      <c r="TZS377" s="62"/>
      <c r="TZT377" s="62"/>
      <c r="TZU377" s="325"/>
      <c r="TZV377" s="325"/>
      <c r="TZW377" s="325"/>
      <c r="TZX377" s="325"/>
      <c r="TZY377" s="62"/>
      <c r="TZZ377" s="325"/>
      <c r="UAA377" s="325"/>
      <c r="UAB377" s="325"/>
      <c r="UAC377" s="325"/>
      <c r="UAD377" s="62"/>
      <c r="UAE377" s="325"/>
      <c r="UAF377" s="325"/>
      <c r="UAG377" s="325"/>
      <c r="UAH377" s="325"/>
      <c r="UAI377" s="325"/>
      <c r="UAJ377" s="325"/>
      <c r="UAK377" s="325"/>
      <c r="UAL377" s="325"/>
      <c r="UAM377" s="325"/>
      <c r="UAN377" s="325"/>
      <c r="UAO377" s="325"/>
      <c r="UAP377" s="325"/>
      <c r="UAQ377" s="325"/>
      <c r="UAR377" s="325"/>
      <c r="UAS377" s="325"/>
      <c r="UAT377" s="325"/>
      <c r="UAU377" s="325"/>
      <c r="UAV377" s="324"/>
      <c r="UAW377" s="62"/>
      <c r="UAX377" s="62"/>
      <c r="UAY377" s="62"/>
      <c r="UAZ377" s="62"/>
      <c r="UBA377" s="62"/>
      <c r="UBB377" s="62"/>
      <c r="UBC377" s="62"/>
      <c r="UBD377" s="62"/>
      <c r="UBE377" s="62"/>
      <c r="UBF377" s="62"/>
      <c r="UBG377" s="325"/>
      <c r="UBH377" s="325"/>
      <c r="UBI377" s="325"/>
      <c r="UBJ377" s="325"/>
      <c r="UBK377" s="62"/>
      <c r="UBL377" s="325"/>
      <c r="UBM377" s="325"/>
      <c r="UBN377" s="325"/>
      <c r="UBO377" s="325"/>
      <c r="UBP377" s="62"/>
      <c r="UBQ377" s="325"/>
      <c r="UBR377" s="325"/>
      <c r="UBS377" s="325"/>
      <c r="UBT377" s="325"/>
      <c r="UBU377" s="325"/>
      <c r="UBV377" s="325"/>
      <c r="UBW377" s="325"/>
      <c r="UBX377" s="325"/>
      <c r="UBY377" s="325"/>
      <c r="UBZ377" s="325"/>
      <c r="UCA377" s="325"/>
      <c r="UCB377" s="325"/>
      <c r="UCC377" s="325"/>
      <c r="UCD377" s="325"/>
      <c r="UCE377" s="325"/>
      <c r="UCF377" s="325"/>
      <c r="UCG377" s="325"/>
      <c r="UCH377" s="324"/>
      <c r="UCI377" s="62"/>
      <c r="UCJ377" s="62"/>
      <c r="UCK377" s="62"/>
      <c r="UCL377" s="62"/>
      <c r="UCM377" s="62"/>
      <c r="UCN377" s="62"/>
      <c r="UCO377" s="62"/>
      <c r="UCP377" s="62"/>
      <c r="UCQ377" s="62"/>
      <c r="UCR377" s="62"/>
      <c r="UCS377" s="325"/>
      <c r="UCT377" s="325"/>
      <c r="UCU377" s="325"/>
      <c r="UCV377" s="325"/>
      <c r="UCW377" s="62"/>
      <c r="UCX377" s="325"/>
      <c r="UCY377" s="325"/>
      <c r="UCZ377" s="325"/>
      <c r="UDA377" s="325"/>
      <c r="UDB377" s="62"/>
      <c r="UDC377" s="325"/>
      <c r="UDD377" s="325"/>
      <c r="UDE377" s="325"/>
      <c r="UDF377" s="325"/>
      <c r="UDG377" s="325"/>
      <c r="UDH377" s="325"/>
      <c r="UDI377" s="325"/>
      <c r="UDJ377" s="325"/>
      <c r="UDK377" s="325"/>
      <c r="UDL377" s="325"/>
      <c r="UDM377" s="325"/>
      <c r="UDN377" s="325"/>
      <c r="UDO377" s="325"/>
      <c r="UDP377" s="325"/>
      <c r="UDQ377" s="325"/>
      <c r="UDR377" s="325"/>
      <c r="UDS377" s="325"/>
      <c r="UDT377" s="324"/>
      <c r="UDU377" s="62"/>
      <c r="UDV377" s="62"/>
      <c r="UDW377" s="62"/>
      <c r="UDX377" s="62"/>
      <c r="UDY377" s="62"/>
      <c r="UDZ377" s="62"/>
      <c r="UEA377" s="62"/>
      <c r="UEB377" s="62"/>
      <c r="UEC377" s="62"/>
      <c r="UED377" s="62"/>
      <c r="UEE377" s="325"/>
      <c r="UEF377" s="325"/>
      <c r="UEG377" s="325"/>
      <c r="UEH377" s="325"/>
      <c r="UEI377" s="62"/>
      <c r="UEJ377" s="325"/>
      <c r="UEK377" s="325"/>
      <c r="UEL377" s="325"/>
      <c r="UEM377" s="325"/>
      <c r="UEN377" s="62"/>
      <c r="UEO377" s="325"/>
      <c r="UEP377" s="325"/>
      <c r="UEQ377" s="325"/>
      <c r="UER377" s="325"/>
      <c r="UES377" s="325"/>
      <c r="UET377" s="325"/>
      <c r="UEU377" s="325"/>
      <c r="UEV377" s="325"/>
      <c r="UEW377" s="325"/>
      <c r="UEX377" s="325"/>
      <c r="UEY377" s="325"/>
      <c r="UEZ377" s="325"/>
      <c r="UFA377" s="325"/>
      <c r="UFB377" s="325"/>
      <c r="UFC377" s="325"/>
      <c r="UFD377" s="325"/>
      <c r="UFE377" s="325"/>
      <c r="UFF377" s="324"/>
      <c r="UFG377" s="62"/>
      <c r="UFH377" s="62"/>
      <c r="UFI377" s="62"/>
      <c r="UFJ377" s="62"/>
      <c r="UFK377" s="62"/>
      <c r="UFL377" s="62"/>
      <c r="UFM377" s="62"/>
      <c r="UFN377" s="62"/>
      <c r="UFO377" s="62"/>
      <c r="UFP377" s="62"/>
      <c r="UFQ377" s="325"/>
      <c r="UFR377" s="325"/>
      <c r="UFS377" s="325"/>
      <c r="UFT377" s="325"/>
      <c r="UFU377" s="62"/>
      <c r="UFV377" s="325"/>
      <c r="UFW377" s="325"/>
      <c r="UFX377" s="325"/>
      <c r="UFY377" s="325"/>
      <c r="UFZ377" s="62"/>
      <c r="UGA377" s="325"/>
      <c r="UGB377" s="325"/>
      <c r="UGC377" s="325"/>
      <c r="UGD377" s="325"/>
      <c r="UGE377" s="325"/>
      <c r="UGF377" s="325"/>
      <c r="UGG377" s="325"/>
      <c r="UGH377" s="325"/>
      <c r="UGI377" s="325"/>
      <c r="UGJ377" s="325"/>
      <c r="UGK377" s="325"/>
      <c r="UGL377" s="325"/>
      <c r="UGM377" s="325"/>
      <c r="UGN377" s="325"/>
      <c r="UGO377" s="325"/>
      <c r="UGP377" s="325"/>
      <c r="UGQ377" s="325"/>
      <c r="UGR377" s="324"/>
      <c r="UGS377" s="62"/>
      <c r="UGT377" s="62"/>
      <c r="UGU377" s="62"/>
      <c r="UGV377" s="62"/>
      <c r="UGW377" s="62"/>
      <c r="UGX377" s="62"/>
      <c r="UGY377" s="62"/>
      <c r="UGZ377" s="62"/>
      <c r="UHA377" s="62"/>
      <c r="UHB377" s="62"/>
      <c r="UHC377" s="325"/>
      <c r="UHD377" s="325"/>
      <c r="UHE377" s="325"/>
      <c r="UHF377" s="325"/>
      <c r="UHG377" s="62"/>
      <c r="UHH377" s="325"/>
      <c r="UHI377" s="325"/>
      <c r="UHJ377" s="325"/>
      <c r="UHK377" s="325"/>
      <c r="UHL377" s="62"/>
      <c r="UHM377" s="325"/>
      <c r="UHN377" s="325"/>
      <c r="UHO377" s="325"/>
      <c r="UHP377" s="325"/>
      <c r="UHQ377" s="325"/>
      <c r="UHR377" s="325"/>
      <c r="UHS377" s="325"/>
      <c r="UHT377" s="325"/>
      <c r="UHU377" s="325"/>
      <c r="UHV377" s="325"/>
      <c r="UHW377" s="325"/>
      <c r="UHX377" s="325"/>
      <c r="UHY377" s="325"/>
      <c r="UHZ377" s="325"/>
      <c r="UIA377" s="325"/>
      <c r="UIB377" s="325"/>
      <c r="UIC377" s="325"/>
      <c r="UID377" s="324"/>
      <c r="UIE377" s="62"/>
      <c r="UIF377" s="62"/>
      <c r="UIG377" s="62"/>
      <c r="UIH377" s="62"/>
      <c r="UII377" s="62"/>
      <c r="UIJ377" s="62"/>
      <c r="UIK377" s="62"/>
      <c r="UIL377" s="62"/>
      <c r="UIM377" s="62"/>
      <c r="UIN377" s="62"/>
      <c r="UIO377" s="325"/>
      <c r="UIP377" s="325"/>
      <c r="UIQ377" s="325"/>
      <c r="UIR377" s="325"/>
      <c r="UIS377" s="62"/>
      <c r="UIT377" s="325"/>
      <c r="UIU377" s="325"/>
      <c r="UIV377" s="325"/>
      <c r="UIW377" s="325"/>
      <c r="UIX377" s="62"/>
      <c r="UIY377" s="325"/>
      <c r="UIZ377" s="325"/>
      <c r="UJA377" s="325"/>
      <c r="UJB377" s="325"/>
      <c r="UJC377" s="325"/>
      <c r="UJD377" s="325"/>
      <c r="UJE377" s="325"/>
      <c r="UJF377" s="325"/>
      <c r="UJG377" s="325"/>
      <c r="UJH377" s="325"/>
      <c r="UJI377" s="325"/>
      <c r="UJJ377" s="325"/>
      <c r="UJK377" s="325"/>
      <c r="UJL377" s="325"/>
      <c r="UJM377" s="325"/>
      <c r="UJN377" s="325"/>
      <c r="UJO377" s="325"/>
      <c r="UJP377" s="324"/>
      <c r="UJQ377" s="62"/>
      <c r="UJR377" s="62"/>
      <c r="UJS377" s="62"/>
      <c r="UJT377" s="62"/>
      <c r="UJU377" s="62"/>
      <c r="UJV377" s="62"/>
      <c r="UJW377" s="62"/>
      <c r="UJX377" s="62"/>
      <c r="UJY377" s="62"/>
      <c r="UJZ377" s="62"/>
      <c r="UKA377" s="325"/>
      <c r="UKB377" s="325"/>
      <c r="UKC377" s="325"/>
      <c r="UKD377" s="325"/>
      <c r="UKE377" s="62"/>
      <c r="UKF377" s="325"/>
      <c r="UKG377" s="325"/>
      <c r="UKH377" s="325"/>
      <c r="UKI377" s="325"/>
      <c r="UKJ377" s="62"/>
      <c r="UKK377" s="325"/>
      <c r="UKL377" s="325"/>
      <c r="UKM377" s="325"/>
      <c r="UKN377" s="325"/>
      <c r="UKO377" s="325"/>
      <c r="UKP377" s="325"/>
      <c r="UKQ377" s="325"/>
      <c r="UKR377" s="325"/>
      <c r="UKS377" s="325"/>
      <c r="UKT377" s="325"/>
      <c r="UKU377" s="325"/>
      <c r="UKV377" s="325"/>
      <c r="UKW377" s="325"/>
      <c r="UKX377" s="325"/>
      <c r="UKY377" s="325"/>
      <c r="UKZ377" s="325"/>
      <c r="ULA377" s="325"/>
      <c r="ULB377" s="324"/>
      <c r="ULC377" s="62"/>
      <c r="ULD377" s="62"/>
      <c r="ULE377" s="62"/>
      <c r="ULF377" s="62"/>
      <c r="ULG377" s="62"/>
      <c r="ULH377" s="62"/>
      <c r="ULI377" s="62"/>
      <c r="ULJ377" s="62"/>
      <c r="ULK377" s="62"/>
      <c r="ULL377" s="62"/>
      <c r="ULM377" s="325"/>
      <c r="ULN377" s="325"/>
      <c r="ULO377" s="325"/>
      <c r="ULP377" s="325"/>
      <c r="ULQ377" s="62"/>
      <c r="ULR377" s="325"/>
      <c r="ULS377" s="325"/>
      <c r="ULT377" s="325"/>
      <c r="ULU377" s="325"/>
      <c r="ULV377" s="62"/>
      <c r="ULW377" s="325"/>
      <c r="ULX377" s="325"/>
      <c r="ULY377" s="325"/>
      <c r="ULZ377" s="325"/>
      <c r="UMA377" s="325"/>
      <c r="UMB377" s="325"/>
      <c r="UMC377" s="325"/>
      <c r="UMD377" s="325"/>
      <c r="UME377" s="325"/>
      <c r="UMF377" s="325"/>
      <c r="UMG377" s="325"/>
      <c r="UMH377" s="325"/>
      <c r="UMI377" s="325"/>
      <c r="UMJ377" s="325"/>
      <c r="UMK377" s="325"/>
      <c r="UML377" s="325"/>
      <c r="UMM377" s="325"/>
      <c r="UMN377" s="324"/>
      <c r="UMO377" s="62"/>
      <c r="UMP377" s="62"/>
      <c r="UMQ377" s="62"/>
      <c r="UMR377" s="62"/>
      <c r="UMS377" s="62"/>
      <c r="UMT377" s="62"/>
      <c r="UMU377" s="62"/>
      <c r="UMV377" s="62"/>
      <c r="UMW377" s="62"/>
      <c r="UMX377" s="62"/>
      <c r="UMY377" s="325"/>
      <c r="UMZ377" s="325"/>
      <c r="UNA377" s="325"/>
      <c r="UNB377" s="325"/>
      <c r="UNC377" s="62"/>
      <c r="UND377" s="325"/>
      <c r="UNE377" s="325"/>
      <c r="UNF377" s="325"/>
      <c r="UNG377" s="325"/>
      <c r="UNH377" s="62"/>
      <c r="UNI377" s="325"/>
      <c r="UNJ377" s="325"/>
      <c r="UNK377" s="325"/>
      <c r="UNL377" s="325"/>
      <c r="UNM377" s="325"/>
      <c r="UNN377" s="325"/>
      <c r="UNO377" s="325"/>
      <c r="UNP377" s="325"/>
      <c r="UNQ377" s="325"/>
      <c r="UNR377" s="325"/>
      <c r="UNS377" s="325"/>
      <c r="UNT377" s="325"/>
      <c r="UNU377" s="325"/>
      <c r="UNV377" s="325"/>
      <c r="UNW377" s="325"/>
      <c r="UNX377" s="325"/>
      <c r="UNY377" s="325"/>
      <c r="UNZ377" s="324"/>
      <c r="UOA377" s="62"/>
      <c r="UOB377" s="62"/>
      <c r="UOC377" s="62"/>
      <c r="UOD377" s="62"/>
      <c r="UOE377" s="62"/>
      <c r="UOF377" s="62"/>
      <c r="UOG377" s="62"/>
      <c r="UOH377" s="62"/>
      <c r="UOI377" s="62"/>
      <c r="UOJ377" s="62"/>
      <c r="UOK377" s="325"/>
      <c r="UOL377" s="325"/>
      <c r="UOM377" s="325"/>
      <c r="UON377" s="325"/>
      <c r="UOO377" s="62"/>
      <c r="UOP377" s="325"/>
      <c r="UOQ377" s="325"/>
      <c r="UOR377" s="325"/>
      <c r="UOS377" s="325"/>
      <c r="UOT377" s="62"/>
      <c r="UOU377" s="325"/>
      <c r="UOV377" s="325"/>
      <c r="UOW377" s="325"/>
      <c r="UOX377" s="325"/>
      <c r="UOY377" s="325"/>
      <c r="UOZ377" s="325"/>
      <c r="UPA377" s="325"/>
      <c r="UPB377" s="325"/>
      <c r="UPC377" s="325"/>
      <c r="UPD377" s="325"/>
      <c r="UPE377" s="325"/>
      <c r="UPF377" s="325"/>
      <c r="UPG377" s="325"/>
      <c r="UPH377" s="325"/>
      <c r="UPI377" s="325"/>
      <c r="UPJ377" s="325"/>
      <c r="UPK377" s="325"/>
      <c r="UPL377" s="324"/>
      <c r="UPM377" s="62"/>
      <c r="UPN377" s="62"/>
      <c r="UPO377" s="62"/>
      <c r="UPP377" s="62"/>
      <c r="UPQ377" s="62"/>
      <c r="UPR377" s="62"/>
      <c r="UPS377" s="62"/>
      <c r="UPT377" s="62"/>
      <c r="UPU377" s="62"/>
      <c r="UPV377" s="62"/>
      <c r="UPW377" s="325"/>
      <c r="UPX377" s="325"/>
      <c r="UPY377" s="325"/>
      <c r="UPZ377" s="325"/>
      <c r="UQA377" s="62"/>
      <c r="UQB377" s="325"/>
      <c r="UQC377" s="325"/>
      <c r="UQD377" s="325"/>
      <c r="UQE377" s="325"/>
      <c r="UQF377" s="62"/>
      <c r="UQG377" s="325"/>
      <c r="UQH377" s="325"/>
      <c r="UQI377" s="325"/>
      <c r="UQJ377" s="325"/>
      <c r="UQK377" s="325"/>
      <c r="UQL377" s="325"/>
      <c r="UQM377" s="325"/>
      <c r="UQN377" s="325"/>
      <c r="UQO377" s="325"/>
      <c r="UQP377" s="325"/>
      <c r="UQQ377" s="325"/>
      <c r="UQR377" s="325"/>
      <c r="UQS377" s="325"/>
      <c r="UQT377" s="325"/>
      <c r="UQU377" s="325"/>
      <c r="UQV377" s="325"/>
      <c r="UQW377" s="325"/>
      <c r="UQX377" s="324"/>
      <c r="UQY377" s="62"/>
      <c r="UQZ377" s="62"/>
      <c r="URA377" s="62"/>
      <c r="URB377" s="62"/>
      <c r="URC377" s="62"/>
      <c r="URD377" s="62"/>
      <c r="URE377" s="62"/>
      <c r="URF377" s="62"/>
      <c r="URG377" s="62"/>
      <c r="URH377" s="62"/>
      <c r="URI377" s="325"/>
      <c r="URJ377" s="325"/>
      <c r="URK377" s="325"/>
      <c r="URL377" s="325"/>
      <c r="URM377" s="62"/>
      <c r="URN377" s="325"/>
      <c r="URO377" s="325"/>
      <c r="URP377" s="325"/>
      <c r="URQ377" s="325"/>
      <c r="URR377" s="62"/>
      <c r="URS377" s="325"/>
      <c r="URT377" s="325"/>
      <c r="URU377" s="325"/>
      <c r="URV377" s="325"/>
      <c r="URW377" s="325"/>
      <c r="URX377" s="325"/>
      <c r="URY377" s="325"/>
      <c r="URZ377" s="325"/>
      <c r="USA377" s="325"/>
      <c r="USB377" s="325"/>
      <c r="USC377" s="325"/>
      <c r="USD377" s="325"/>
      <c r="USE377" s="325"/>
      <c r="USF377" s="325"/>
      <c r="USG377" s="325"/>
      <c r="USH377" s="325"/>
      <c r="USI377" s="325"/>
      <c r="USJ377" s="324"/>
      <c r="USK377" s="62"/>
      <c r="USL377" s="62"/>
      <c r="USM377" s="62"/>
      <c r="USN377" s="62"/>
      <c r="USO377" s="62"/>
      <c r="USP377" s="62"/>
      <c r="USQ377" s="62"/>
      <c r="USR377" s="62"/>
      <c r="USS377" s="62"/>
      <c r="UST377" s="62"/>
      <c r="USU377" s="325"/>
      <c r="USV377" s="325"/>
      <c r="USW377" s="325"/>
      <c r="USX377" s="325"/>
      <c r="USY377" s="62"/>
      <c r="USZ377" s="325"/>
      <c r="UTA377" s="325"/>
      <c r="UTB377" s="325"/>
      <c r="UTC377" s="325"/>
      <c r="UTD377" s="62"/>
      <c r="UTE377" s="325"/>
      <c r="UTF377" s="325"/>
      <c r="UTG377" s="325"/>
      <c r="UTH377" s="325"/>
      <c r="UTI377" s="325"/>
      <c r="UTJ377" s="325"/>
      <c r="UTK377" s="325"/>
      <c r="UTL377" s="325"/>
      <c r="UTM377" s="325"/>
      <c r="UTN377" s="325"/>
      <c r="UTO377" s="325"/>
      <c r="UTP377" s="325"/>
      <c r="UTQ377" s="325"/>
      <c r="UTR377" s="325"/>
      <c r="UTS377" s="325"/>
      <c r="UTT377" s="325"/>
      <c r="UTU377" s="325"/>
      <c r="UTV377" s="324"/>
      <c r="UTW377" s="62"/>
      <c r="UTX377" s="62"/>
      <c r="UTY377" s="62"/>
      <c r="UTZ377" s="62"/>
      <c r="UUA377" s="62"/>
      <c r="UUB377" s="62"/>
      <c r="UUC377" s="62"/>
      <c r="UUD377" s="62"/>
      <c r="UUE377" s="62"/>
      <c r="UUF377" s="62"/>
      <c r="UUG377" s="325"/>
      <c r="UUH377" s="325"/>
      <c r="UUI377" s="325"/>
      <c r="UUJ377" s="325"/>
      <c r="UUK377" s="62"/>
      <c r="UUL377" s="325"/>
      <c r="UUM377" s="325"/>
      <c r="UUN377" s="325"/>
      <c r="UUO377" s="325"/>
      <c r="UUP377" s="62"/>
      <c r="UUQ377" s="325"/>
      <c r="UUR377" s="325"/>
      <c r="UUS377" s="325"/>
      <c r="UUT377" s="325"/>
      <c r="UUU377" s="325"/>
      <c r="UUV377" s="325"/>
      <c r="UUW377" s="325"/>
      <c r="UUX377" s="325"/>
      <c r="UUY377" s="325"/>
      <c r="UUZ377" s="325"/>
      <c r="UVA377" s="325"/>
      <c r="UVB377" s="325"/>
      <c r="UVC377" s="325"/>
      <c r="UVD377" s="325"/>
      <c r="UVE377" s="325"/>
      <c r="UVF377" s="325"/>
      <c r="UVG377" s="325"/>
      <c r="UVH377" s="324"/>
      <c r="UVI377" s="62"/>
      <c r="UVJ377" s="62"/>
      <c r="UVK377" s="62"/>
      <c r="UVL377" s="62"/>
      <c r="UVM377" s="62"/>
      <c r="UVN377" s="62"/>
      <c r="UVO377" s="62"/>
      <c r="UVP377" s="62"/>
      <c r="UVQ377" s="62"/>
      <c r="UVR377" s="62"/>
      <c r="UVS377" s="325"/>
      <c r="UVT377" s="325"/>
      <c r="UVU377" s="325"/>
      <c r="UVV377" s="325"/>
      <c r="UVW377" s="62"/>
      <c r="UVX377" s="325"/>
      <c r="UVY377" s="325"/>
      <c r="UVZ377" s="325"/>
      <c r="UWA377" s="325"/>
      <c r="UWB377" s="62"/>
      <c r="UWC377" s="325"/>
      <c r="UWD377" s="325"/>
      <c r="UWE377" s="325"/>
      <c r="UWF377" s="325"/>
      <c r="UWG377" s="325"/>
      <c r="UWH377" s="325"/>
      <c r="UWI377" s="325"/>
      <c r="UWJ377" s="325"/>
      <c r="UWK377" s="325"/>
      <c r="UWL377" s="325"/>
      <c r="UWM377" s="325"/>
      <c r="UWN377" s="325"/>
      <c r="UWO377" s="325"/>
      <c r="UWP377" s="325"/>
      <c r="UWQ377" s="325"/>
      <c r="UWR377" s="325"/>
      <c r="UWS377" s="325"/>
      <c r="UWT377" s="324"/>
      <c r="UWU377" s="62"/>
      <c r="UWV377" s="62"/>
      <c r="UWW377" s="62"/>
      <c r="UWX377" s="62"/>
      <c r="UWY377" s="62"/>
      <c r="UWZ377" s="62"/>
      <c r="UXA377" s="62"/>
      <c r="UXB377" s="62"/>
      <c r="UXC377" s="62"/>
      <c r="UXD377" s="62"/>
      <c r="UXE377" s="325"/>
      <c r="UXF377" s="325"/>
      <c r="UXG377" s="325"/>
      <c r="UXH377" s="325"/>
      <c r="UXI377" s="62"/>
      <c r="UXJ377" s="325"/>
      <c r="UXK377" s="325"/>
      <c r="UXL377" s="325"/>
      <c r="UXM377" s="325"/>
      <c r="UXN377" s="62"/>
      <c r="UXO377" s="325"/>
      <c r="UXP377" s="325"/>
      <c r="UXQ377" s="325"/>
      <c r="UXR377" s="325"/>
      <c r="UXS377" s="325"/>
      <c r="UXT377" s="325"/>
      <c r="UXU377" s="325"/>
      <c r="UXV377" s="325"/>
      <c r="UXW377" s="325"/>
      <c r="UXX377" s="325"/>
      <c r="UXY377" s="325"/>
      <c r="UXZ377" s="325"/>
      <c r="UYA377" s="325"/>
      <c r="UYB377" s="325"/>
      <c r="UYC377" s="325"/>
      <c r="UYD377" s="325"/>
      <c r="UYE377" s="325"/>
      <c r="UYF377" s="324"/>
      <c r="UYG377" s="62"/>
      <c r="UYH377" s="62"/>
      <c r="UYI377" s="62"/>
      <c r="UYJ377" s="62"/>
      <c r="UYK377" s="62"/>
      <c r="UYL377" s="62"/>
      <c r="UYM377" s="62"/>
      <c r="UYN377" s="62"/>
      <c r="UYO377" s="62"/>
      <c r="UYP377" s="62"/>
      <c r="UYQ377" s="325"/>
      <c r="UYR377" s="325"/>
      <c r="UYS377" s="325"/>
      <c r="UYT377" s="325"/>
      <c r="UYU377" s="62"/>
      <c r="UYV377" s="325"/>
      <c r="UYW377" s="325"/>
      <c r="UYX377" s="325"/>
      <c r="UYY377" s="325"/>
      <c r="UYZ377" s="62"/>
      <c r="UZA377" s="325"/>
      <c r="UZB377" s="325"/>
      <c r="UZC377" s="325"/>
      <c r="UZD377" s="325"/>
      <c r="UZE377" s="325"/>
      <c r="UZF377" s="325"/>
      <c r="UZG377" s="325"/>
      <c r="UZH377" s="325"/>
      <c r="UZI377" s="325"/>
      <c r="UZJ377" s="325"/>
      <c r="UZK377" s="325"/>
      <c r="UZL377" s="325"/>
      <c r="UZM377" s="325"/>
      <c r="UZN377" s="325"/>
      <c r="UZO377" s="325"/>
      <c r="UZP377" s="325"/>
      <c r="UZQ377" s="325"/>
      <c r="UZR377" s="324"/>
      <c r="UZS377" s="62"/>
      <c r="UZT377" s="62"/>
      <c r="UZU377" s="62"/>
      <c r="UZV377" s="62"/>
      <c r="UZW377" s="62"/>
      <c r="UZX377" s="62"/>
      <c r="UZY377" s="62"/>
      <c r="UZZ377" s="62"/>
      <c r="VAA377" s="62"/>
      <c r="VAB377" s="62"/>
      <c r="VAC377" s="325"/>
      <c r="VAD377" s="325"/>
      <c r="VAE377" s="325"/>
      <c r="VAF377" s="325"/>
      <c r="VAG377" s="62"/>
      <c r="VAH377" s="325"/>
      <c r="VAI377" s="325"/>
      <c r="VAJ377" s="325"/>
      <c r="VAK377" s="325"/>
      <c r="VAL377" s="62"/>
      <c r="VAM377" s="325"/>
      <c r="VAN377" s="325"/>
      <c r="VAO377" s="325"/>
      <c r="VAP377" s="325"/>
      <c r="VAQ377" s="325"/>
      <c r="VAR377" s="325"/>
      <c r="VAS377" s="325"/>
      <c r="VAT377" s="325"/>
      <c r="VAU377" s="325"/>
      <c r="VAV377" s="325"/>
      <c r="VAW377" s="325"/>
      <c r="VAX377" s="325"/>
      <c r="VAY377" s="325"/>
      <c r="VAZ377" s="325"/>
      <c r="VBA377" s="325"/>
      <c r="VBB377" s="325"/>
      <c r="VBC377" s="325"/>
      <c r="VBD377" s="324"/>
      <c r="VBE377" s="62"/>
      <c r="VBF377" s="62"/>
      <c r="VBG377" s="62"/>
      <c r="VBH377" s="62"/>
      <c r="VBI377" s="62"/>
      <c r="VBJ377" s="62"/>
      <c r="VBK377" s="62"/>
      <c r="VBL377" s="62"/>
      <c r="VBM377" s="62"/>
      <c r="VBN377" s="62"/>
      <c r="VBO377" s="325"/>
      <c r="VBP377" s="325"/>
      <c r="VBQ377" s="325"/>
      <c r="VBR377" s="325"/>
      <c r="VBS377" s="62"/>
      <c r="VBT377" s="325"/>
      <c r="VBU377" s="325"/>
      <c r="VBV377" s="325"/>
      <c r="VBW377" s="325"/>
      <c r="VBX377" s="62"/>
      <c r="VBY377" s="325"/>
      <c r="VBZ377" s="325"/>
      <c r="VCA377" s="325"/>
      <c r="VCB377" s="325"/>
      <c r="VCC377" s="325"/>
      <c r="VCD377" s="325"/>
      <c r="VCE377" s="325"/>
      <c r="VCF377" s="325"/>
      <c r="VCG377" s="325"/>
      <c r="VCH377" s="325"/>
      <c r="VCI377" s="325"/>
      <c r="VCJ377" s="325"/>
      <c r="VCK377" s="325"/>
      <c r="VCL377" s="325"/>
      <c r="VCM377" s="325"/>
      <c r="VCN377" s="325"/>
      <c r="VCO377" s="325"/>
      <c r="VCP377" s="324"/>
      <c r="VCQ377" s="62"/>
      <c r="VCR377" s="62"/>
      <c r="VCS377" s="62"/>
      <c r="VCT377" s="62"/>
      <c r="VCU377" s="62"/>
      <c r="VCV377" s="62"/>
      <c r="VCW377" s="62"/>
      <c r="VCX377" s="62"/>
      <c r="VCY377" s="62"/>
      <c r="VCZ377" s="62"/>
      <c r="VDA377" s="325"/>
      <c r="VDB377" s="325"/>
      <c r="VDC377" s="325"/>
      <c r="VDD377" s="325"/>
      <c r="VDE377" s="62"/>
      <c r="VDF377" s="325"/>
      <c r="VDG377" s="325"/>
      <c r="VDH377" s="325"/>
      <c r="VDI377" s="325"/>
      <c r="VDJ377" s="62"/>
      <c r="VDK377" s="325"/>
      <c r="VDL377" s="325"/>
      <c r="VDM377" s="325"/>
      <c r="VDN377" s="325"/>
      <c r="VDO377" s="325"/>
      <c r="VDP377" s="325"/>
      <c r="VDQ377" s="325"/>
      <c r="VDR377" s="325"/>
      <c r="VDS377" s="325"/>
      <c r="VDT377" s="325"/>
      <c r="VDU377" s="325"/>
      <c r="VDV377" s="325"/>
      <c r="VDW377" s="325"/>
      <c r="VDX377" s="325"/>
      <c r="VDY377" s="325"/>
      <c r="VDZ377" s="325"/>
      <c r="VEA377" s="325"/>
      <c r="VEB377" s="324"/>
      <c r="VEC377" s="62"/>
      <c r="VED377" s="62"/>
      <c r="VEE377" s="62"/>
      <c r="VEF377" s="62"/>
      <c r="VEG377" s="62"/>
      <c r="VEH377" s="62"/>
      <c r="VEI377" s="62"/>
      <c r="VEJ377" s="62"/>
      <c r="VEK377" s="62"/>
      <c r="VEL377" s="62"/>
      <c r="VEM377" s="325"/>
      <c r="VEN377" s="325"/>
      <c r="VEO377" s="325"/>
      <c r="VEP377" s="325"/>
      <c r="VEQ377" s="62"/>
      <c r="VER377" s="325"/>
      <c r="VES377" s="325"/>
      <c r="VET377" s="325"/>
      <c r="VEU377" s="325"/>
      <c r="VEV377" s="62"/>
      <c r="VEW377" s="325"/>
      <c r="VEX377" s="325"/>
      <c r="VEY377" s="325"/>
      <c r="VEZ377" s="325"/>
      <c r="VFA377" s="325"/>
      <c r="VFB377" s="325"/>
      <c r="VFC377" s="325"/>
      <c r="VFD377" s="325"/>
      <c r="VFE377" s="325"/>
      <c r="VFF377" s="325"/>
      <c r="VFG377" s="325"/>
      <c r="VFH377" s="325"/>
      <c r="VFI377" s="325"/>
      <c r="VFJ377" s="325"/>
      <c r="VFK377" s="325"/>
      <c r="VFL377" s="325"/>
      <c r="VFM377" s="325"/>
      <c r="VFN377" s="324"/>
      <c r="VFO377" s="62"/>
      <c r="VFP377" s="62"/>
      <c r="VFQ377" s="62"/>
      <c r="VFR377" s="62"/>
      <c r="VFS377" s="62"/>
      <c r="VFT377" s="62"/>
      <c r="VFU377" s="62"/>
      <c r="VFV377" s="62"/>
      <c r="VFW377" s="62"/>
      <c r="VFX377" s="62"/>
      <c r="VFY377" s="325"/>
      <c r="VFZ377" s="325"/>
      <c r="VGA377" s="325"/>
      <c r="VGB377" s="325"/>
      <c r="VGC377" s="62"/>
      <c r="VGD377" s="325"/>
      <c r="VGE377" s="325"/>
      <c r="VGF377" s="325"/>
      <c r="VGG377" s="325"/>
      <c r="VGH377" s="62"/>
      <c r="VGI377" s="325"/>
      <c r="VGJ377" s="325"/>
      <c r="VGK377" s="325"/>
      <c r="VGL377" s="325"/>
      <c r="VGM377" s="325"/>
      <c r="VGN377" s="325"/>
      <c r="VGO377" s="325"/>
      <c r="VGP377" s="325"/>
      <c r="VGQ377" s="325"/>
      <c r="VGR377" s="325"/>
      <c r="VGS377" s="325"/>
      <c r="VGT377" s="325"/>
      <c r="VGU377" s="325"/>
      <c r="VGV377" s="325"/>
      <c r="VGW377" s="325"/>
      <c r="VGX377" s="325"/>
      <c r="VGY377" s="325"/>
      <c r="VGZ377" s="324"/>
      <c r="VHA377" s="62"/>
      <c r="VHB377" s="62"/>
      <c r="VHC377" s="62"/>
      <c r="VHD377" s="62"/>
      <c r="VHE377" s="62"/>
      <c r="VHF377" s="62"/>
      <c r="VHG377" s="62"/>
      <c r="VHH377" s="62"/>
      <c r="VHI377" s="62"/>
      <c r="VHJ377" s="62"/>
      <c r="VHK377" s="325"/>
      <c r="VHL377" s="325"/>
      <c r="VHM377" s="325"/>
      <c r="VHN377" s="325"/>
      <c r="VHO377" s="62"/>
      <c r="VHP377" s="325"/>
      <c r="VHQ377" s="325"/>
      <c r="VHR377" s="325"/>
      <c r="VHS377" s="325"/>
      <c r="VHT377" s="62"/>
      <c r="VHU377" s="325"/>
      <c r="VHV377" s="325"/>
      <c r="VHW377" s="325"/>
      <c r="VHX377" s="325"/>
      <c r="VHY377" s="325"/>
      <c r="VHZ377" s="325"/>
      <c r="VIA377" s="325"/>
      <c r="VIB377" s="325"/>
      <c r="VIC377" s="325"/>
      <c r="VID377" s="325"/>
      <c r="VIE377" s="325"/>
      <c r="VIF377" s="325"/>
      <c r="VIG377" s="325"/>
      <c r="VIH377" s="325"/>
      <c r="VII377" s="325"/>
      <c r="VIJ377" s="325"/>
      <c r="VIK377" s="325"/>
      <c r="VIL377" s="324"/>
      <c r="VIM377" s="62"/>
      <c r="VIN377" s="62"/>
      <c r="VIO377" s="62"/>
      <c r="VIP377" s="62"/>
      <c r="VIQ377" s="62"/>
      <c r="VIR377" s="62"/>
      <c r="VIS377" s="62"/>
      <c r="VIT377" s="62"/>
      <c r="VIU377" s="62"/>
      <c r="VIV377" s="62"/>
      <c r="VIW377" s="325"/>
      <c r="VIX377" s="325"/>
      <c r="VIY377" s="325"/>
      <c r="VIZ377" s="325"/>
      <c r="VJA377" s="62"/>
      <c r="VJB377" s="325"/>
      <c r="VJC377" s="325"/>
      <c r="VJD377" s="325"/>
      <c r="VJE377" s="325"/>
      <c r="VJF377" s="62"/>
      <c r="VJG377" s="325"/>
      <c r="VJH377" s="325"/>
      <c r="VJI377" s="325"/>
      <c r="VJJ377" s="325"/>
      <c r="VJK377" s="325"/>
      <c r="VJL377" s="325"/>
      <c r="VJM377" s="325"/>
      <c r="VJN377" s="325"/>
      <c r="VJO377" s="325"/>
      <c r="VJP377" s="325"/>
      <c r="VJQ377" s="325"/>
      <c r="VJR377" s="325"/>
      <c r="VJS377" s="325"/>
      <c r="VJT377" s="325"/>
      <c r="VJU377" s="325"/>
      <c r="VJV377" s="325"/>
      <c r="VJW377" s="325"/>
      <c r="VJX377" s="324"/>
      <c r="VJY377" s="62"/>
      <c r="VJZ377" s="62"/>
      <c r="VKA377" s="62"/>
      <c r="VKB377" s="62"/>
      <c r="VKC377" s="62"/>
      <c r="VKD377" s="62"/>
      <c r="VKE377" s="62"/>
      <c r="VKF377" s="62"/>
      <c r="VKG377" s="62"/>
      <c r="VKH377" s="62"/>
      <c r="VKI377" s="325"/>
      <c r="VKJ377" s="325"/>
      <c r="VKK377" s="325"/>
      <c r="VKL377" s="325"/>
      <c r="VKM377" s="62"/>
      <c r="VKN377" s="325"/>
      <c r="VKO377" s="325"/>
      <c r="VKP377" s="325"/>
      <c r="VKQ377" s="325"/>
      <c r="VKR377" s="62"/>
      <c r="VKS377" s="325"/>
      <c r="VKT377" s="325"/>
      <c r="VKU377" s="325"/>
      <c r="VKV377" s="325"/>
      <c r="VKW377" s="325"/>
      <c r="VKX377" s="325"/>
      <c r="VKY377" s="325"/>
      <c r="VKZ377" s="325"/>
      <c r="VLA377" s="325"/>
      <c r="VLB377" s="325"/>
      <c r="VLC377" s="325"/>
      <c r="VLD377" s="325"/>
      <c r="VLE377" s="325"/>
      <c r="VLF377" s="325"/>
      <c r="VLG377" s="325"/>
      <c r="VLH377" s="325"/>
      <c r="VLI377" s="325"/>
      <c r="VLJ377" s="324"/>
      <c r="VLK377" s="62"/>
      <c r="VLL377" s="62"/>
      <c r="VLM377" s="62"/>
      <c r="VLN377" s="62"/>
      <c r="VLO377" s="62"/>
      <c r="VLP377" s="62"/>
      <c r="VLQ377" s="62"/>
      <c r="VLR377" s="62"/>
      <c r="VLS377" s="62"/>
      <c r="VLT377" s="62"/>
      <c r="VLU377" s="325"/>
      <c r="VLV377" s="325"/>
      <c r="VLW377" s="325"/>
      <c r="VLX377" s="325"/>
      <c r="VLY377" s="62"/>
      <c r="VLZ377" s="325"/>
      <c r="VMA377" s="325"/>
      <c r="VMB377" s="325"/>
      <c r="VMC377" s="325"/>
      <c r="VMD377" s="62"/>
      <c r="VME377" s="325"/>
      <c r="VMF377" s="325"/>
      <c r="VMG377" s="325"/>
      <c r="VMH377" s="325"/>
      <c r="VMI377" s="325"/>
      <c r="VMJ377" s="325"/>
      <c r="VMK377" s="325"/>
      <c r="VML377" s="325"/>
      <c r="VMM377" s="325"/>
      <c r="VMN377" s="325"/>
      <c r="VMO377" s="325"/>
      <c r="VMP377" s="325"/>
      <c r="VMQ377" s="325"/>
      <c r="VMR377" s="325"/>
      <c r="VMS377" s="325"/>
      <c r="VMT377" s="325"/>
      <c r="VMU377" s="325"/>
      <c r="VMV377" s="324"/>
      <c r="VMW377" s="62"/>
      <c r="VMX377" s="62"/>
      <c r="VMY377" s="62"/>
      <c r="VMZ377" s="62"/>
      <c r="VNA377" s="62"/>
      <c r="VNB377" s="62"/>
      <c r="VNC377" s="62"/>
      <c r="VND377" s="62"/>
      <c r="VNE377" s="62"/>
      <c r="VNF377" s="62"/>
      <c r="VNG377" s="325"/>
      <c r="VNH377" s="325"/>
      <c r="VNI377" s="325"/>
      <c r="VNJ377" s="325"/>
      <c r="VNK377" s="62"/>
      <c r="VNL377" s="325"/>
      <c r="VNM377" s="325"/>
      <c r="VNN377" s="325"/>
      <c r="VNO377" s="325"/>
      <c r="VNP377" s="62"/>
      <c r="VNQ377" s="325"/>
      <c r="VNR377" s="325"/>
      <c r="VNS377" s="325"/>
      <c r="VNT377" s="325"/>
      <c r="VNU377" s="325"/>
      <c r="VNV377" s="325"/>
      <c r="VNW377" s="325"/>
      <c r="VNX377" s="325"/>
      <c r="VNY377" s="325"/>
      <c r="VNZ377" s="325"/>
      <c r="VOA377" s="325"/>
      <c r="VOB377" s="325"/>
      <c r="VOC377" s="325"/>
      <c r="VOD377" s="325"/>
      <c r="VOE377" s="325"/>
      <c r="VOF377" s="325"/>
      <c r="VOG377" s="325"/>
      <c r="VOH377" s="324"/>
      <c r="VOI377" s="62"/>
      <c r="VOJ377" s="62"/>
      <c r="VOK377" s="62"/>
      <c r="VOL377" s="62"/>
      <c r="VOM377" s="62"/>
      <c r="VON377" s="62"/>
      <c r="VOO377" s="62"/>
      <c r="VOP377" s="62"/>
      <c r="VOQ377" s="62"/>
      <c r="VOR377" s="62"/>
      <c r="VOS377" s="325"/>
      <c r="VOT377" s="325"/>
      <c r="VOU377" s="325"/>
      <c r="VOV377" s="325"/>
      <c r="VOW377" s="62"/>
      <c r="VOX377" s="325"/>
      <c r="VOY377" s="325"/>
      <c r="VOZ377" s="325"/>
      <c r="VPA377" s="325"/>
      <c r="VPB377" s="62"/>
      <c r="VPC377" s="325"/>
      <c r="VPD377" s="325"/>
      <c r="VPE377" s="325"/>
      <c r="VPF377" s="325"/>
      <c r="VPG377" s="325"/>
      <c r="VPH377" s="325"/>
      <c r="VPI377" s="325"/>
      <c r="VPJ377" s="325"/>
      <c r="VPK377" s="325"/>
      <c r="VPL377" s="325"/>
      <c r="VPM377" s="325"/>
      <c r="VPN377" s="325"/>
      <c r="VPO377" s="325"/>
      <c r="VPP377" s="325"/>
      <c r="VPQ377" s="325"/>
      <c r="VPR377" s="325"/>
      <c r="VPS377" s="325"/>
      <c r="VPT377" s="324"/>
      <c r="VPU377" s="62"/>
      <c r="VPV377" s="62"/>
      <c r="VPW377" s="62"/>
      <c r="VPX377" s="62"/>
      <c r="VPY377" s="62"/>
      <c r="VPZ377" s="62"/>
      <c r="VQA377" s="62"/>
      <c r="VQB377" s="62"/>
      <c r="VQC377" s="62"/>
      <c r="VQD377" s="62"/>
      <c r="VQE377" s="325"/>
      <c r="VQF377" s="325"/>
      <c r="VQG377" s="325"/>
      <c r="VQH377" s="325"/>
      <c r="VQI377" s="62"/>
      <c r="VQJ377" s="325"/>
      <c r="VQK377" s="325"/>
      <c r="VQL377" s="325"/>
      <c r="VQM377" s="325"/>
      <c r="VQN377" s="62"/>
      <c r="VQO377" s="325"/>
      <c r="VQP377" s="325"/>
      <c r="VQQ377" s="325"/>
      <c r="VQR377" s="325"/>
      <c r="VQS377" s="325"/>
      <c r="VQT377" s="325"/>
      <c r="VQU377" s="325"/>
      <c r="VQV377" s="325"/>
      <c r="VQW377" s="325"/>
      <c r="VQX377" s="325"/>
      <c r="VQY377" s="325"/>
      <c r="VQZ377" s="325"/>
      <c r="VRA377" s="325"/>
      <c r="VRB377" s="325"/>
      <c r="VRC377" s="325"/>
      <c r="VRD377" s="325"/>
      <c r="VRE377" s="325"/>
      <c r="VRF377" s="324"/>
      <c r="VRG377" s="62"/>
      <c r="VRH377" s="62"/>
      <c r="VRI377" s="62"/>
      <c r="VRJ377" s="62"/>
      <c r="VRK377" s="62"/>
      <c r="VRL377" s="62"/>
      <c r="VRM377" s="62"/>
      <c r="VRN377" s="62"/>
      <c r="VRO377" s="62"/>
      <c r="VRP377" s="62"/>
      <c r="VRQ377" s="325"/>
      <c r="VRR377" s="325"/>
      <c r="VRS377" s="325"/>
      <c r="VRT377" s="325"/>
      <c r="VRU377" s="62"/>
      <c r="VRV377" s="325"/>
      <c r="VRW377" s="325"/>
      <c r="VRX377" s="325"/>
      <c r="VRY377" s="325"/>
      <c r="VRZ377" s="62"/>
      <c r="VSA377" s="325"/>
      <c r="VSB377" s="325"/>
      <c r="VSC377" s="325"/>
      <c r="VSD377" s="325"/>
      <c r="VSE377" s="325"/>
      <c r="VSF377" s="325"/>
      <c r="VSG377" s="325"/>
      <c r="VSH377" s="325"/>
      <c r="VSI377" s="325"/>
      <c r="VSJ377" s="325"/>
      <c r="VSK377" s="325"/>
      <c r="VSL377" s="325"/>
      <c r="VSM377" s="325"/>
      <c r="VSN377" s="325"/>
      <c r="VSO377" s="325"/>
      <c r="VSP377" s="325"/>
      <c r="VSQ377" s="325"/>
      <c r="VSR377" s="324"/>
      <c r="VSS377" s="62"/>
      <c r="VST377" s="62"/>
      <c r="VSU377" s="62"/>
      <c r="VSV377" s="62"/>
      <c r="VSW377" s="62"/>
      <c r="VSX377" s="62"/>
      <c r="VSY377" s="62"/>
      <c r="VSZ377" s="62"/>
      <c r="VTA377" s="62"/>
      <c r="VTB377" s="62"/>
      <c r="VTC377" s="325"/>
      <c r="VTD377" s="325"/>
      <c r="VTE377" s="325"/>
      <c r="VTF377" s="325"/>
      <c r="VTG377" s="62"/>
      <c r="VTH377" s="325"/>
      <c r="VTI377" s="325"/>
      <c r="VTJ377" s="325"/>
      <c r="VTK377" s="325"/>
      <c r="VTL377" s="62"/>
      <c r="VTM377" s="325"/>
      <c r="VTN377" s="325"/>
      <c r="VTO377" s="325"/>
      <c r="VTP377" s="325"/>
      <c r="VTQ377" s="325"/>
      <c r="VTR377" s="325"/>
      <c r="VTS377" s="325"/>
      <c r="VTT377" s="325"/>
      <c r="VTU377" s="325"/>
      <c r="VTV377" s="325"/>
      <c r="VTW377" s="325"/>
      <c r="VTX377" s="325"/>
      <c r="VTY377" s="325"/>
      <c r="VTZ377" s="325"/>
      <c r="VUA377" s="325"/>
      <c r="VUB377" s="325"/>
      <c r="VUC377" s="325"/>
      <c r="VUD377" s="324"/>
      <c r="VUE377" s="62"/>
      <c r="VUF377" s="62"/>
      <c r="VUG377" s="62"/>
      <c r="VUH377" s="62"/>
      <c r="VUI377" s="62"/>
      <c r="VUJ377" s="62"/>
      <c r="VUK377" s="62"/>
      <c r="VUL377" s="62"/>
      <c r="VUM377" s="62"/>
      <c r="VUN377" s="62"/>
      <c r="VUO377" s="325"/>
      <c r="VUP377" s="325"/>
      <c r="VUQ377" s="325"/>
      <c r="VUR377" s="325"/>
      <c r="VUS377" s="62"/>
      <c r="VUT377" s="325"/>
      <c r="VUU377" s="325"/>
      <c r="VUV377" s="325"/>
      <c r="VUW377" s="325"/>
      <c r="VUX377" s="62"/>
      <c r="VUY377" s="325"/>
      <c r="VUZ377" s="325"/>
      <c r="VVA377" s="325"/>
      <c r="VVB377" s="325"/>
      <c r="VVC377" s="325"/>
      <c r="VVD377" s="325"/>
      <c r="VVE377" s="325"/>
      <c r="VVF377" s="325"/>
      <c r="VVG377" s="325"/>
      <c r="VVH377" s="325"/>
      <c r="VVI377" s="325"/>
      <c r="VVJ377" s="325"/>
      <c r="VVK377" s="325"/>
      <c r="VVL377" s="325"/>
      <c r="VVM377" s="325"/>
      <c r="VVN377" s="325"/>
      <c r="VVO377" s="325"/>
      <c r="VVP377" s="324"/>
      <c r="VVQ377" s="62"/>
      <c r="VVR377" s="62"/>
      <c r="VVS377" s="62"/>
      <c r="VVT377" s="62"/>
      <c r="VVU377" s="62"/>
      <c r="VVV377" s="62"/>
      <c r="VVW377" s="62"/>
      <c r="VVX377" s="62"/>
      <c r="VVY377" s="62"/>
      <c r="VVZ377" s="62"/>
      <c r="VWA377" s="325"/>
      <c r="VWB377" s="325"/>
      <c r="VWC377" s="325"/>
      <c r="VWD377" s="325"/>
      <c r="VWE377" s="62"/>
      <c r="VWF377" s="325"/>
      <c r="VWG377" s="325"/>
      <c r="VWH377" s="325"/>
      <c r="VWI377" s="325"/>
      <c r="VWJ377" s="62"/>
      <c r="VWK377" s="325"/>
      <c r="VWL377" s="325"/>
      <c r="VWM377" s="325"/>
      <c r="VWN377" s="325"/>
      <c r="VWO377" s="325"/>
      <c r="VWP377" s="325"/>
      <c r="VWQ377" s="325"/>
      <c r="VWR377" s="325"/>
      <c r="VWS377" s="325"/>
      <c r="VWT377" s="325"/>
      <c r="VWU377" s="325"/>
      <c r="VWV377" s="325"/>
      <c r="VWW377" s="325"/>
      <c r="VWX377" s="325"/>
      <c r="VWY377" s="325"/>
      <c r="VWZ377" s="325"/>
      <c r="VXA377" s="325"/>
      <c r="VXB377" s="324"/>
      <c r="VXC377" s="62"/>
      <c r="VXD377" s="62"/>
      <c r="VXE377" s="62"/>
      <c r="VXF377" s="62"/>
      <c r="VXG377" s="62"/>
      <c r="VXH377" s="62"/>
      <c r="VXI377" s="62"/>
      <c r="VXJ377" s="62"/>
      <c r="VXK377" s="62"/>
      <c r="VXL377" s="62"/>
      <c r="VXM377" s="325"/>
      <c r="VXN377" s="325"/>
      <c r="VXO377" s="325"/>
      <c r="VXP377" s="325"/>
      <c r="VXQ377" s="62"/>
      <c r="VXR377" s="325"/>
      <c r="VXS377" s="325"/>
      <c r="VXT377" s="325"/>
      <c r="VXU377" s="325"/>
      <c r="VXV377" s="62"/>
      <c r="VXW377" s="325"/>
      <c r="VXX377" s="325"/>
      <c r="VXY377" s="325"/>
      <c r="VXZ377" s="325"/>
      <c r="VYA377" s="325"/>
      <c r="VYB377" s="325"/>
      <c r="VYC377" s="325"/>
      <c r="VYD377" s="325"/>
      <c r="VYE377" s="325"/>
      <c r="VYF377" s="325"/>
      <c r="VYG377" s="325"/>
      <c r="VYH377" s="325"/>
      <c r="VYI377" s="325"/>
      <c r="VYJ377" s="325"/>
      <c r="VYK377" s="325"/>
      <c r="VYL377" s="325"/>
      <c r="VYM377" s="325"/>
      <c r="VYN377" s="324"/>
      <c r="VYO377" s="62"/>
      <c r="VYP377" s="62"/>
      <c r="VYQ377" s="62"/>
      <c r="VYR377" s="62"/>
      <c r="VYS377" s="62"/>
      <c r="VYT377" s="62"/>
      <c r="VYU377" s="62"/>
      <c r="VYV377" s="62"/>
      <c r="VYW377" s="62"/>
      <c r="VYX377" s="62"/>
      <c r="VYY377" s="325"/>
      <c r="VYZ377" s="325"/>
      <c r="VZA377" s="325"/>
      <c r="VZB377" s="325"/>
      <c r="VZC377" s="62"/>
      <c r="VZD377" s="325"/>
      <c r="VZE377" s="325"/>
      <c r="VZF377" s="325"/>
      <c r="VZG377" s="325"/>
      <c r="VZH377" s="62"/>
      <c r="VZI377" s="325"/>
      <c r="VZJ377" s="325"/>
      <c r="VZK377" s="325"/>
      <c r="VZL377" s="325"/>
      <c r="VZM377" s="325"/>
      <c r="VZN377" s="325"/>
      <c r="VZO377" s="325"/>
      <c r="VZP377" s="325"/>
      <c r="VZQ377" s="325"/>
      <c r="VZR377" s="325"/>
      <c r="VZS377" s="325"/>
      <c r="VZT377" s="325"/>
      <c r="VZU377" s="325"/>
      <c r="VZV377" s="325"/>
      <c r="VZW377" s="325"/>
      <c r="VZX377" s="325"/>
      <c r="VZY377" s="325"/>
      <c r="VZZ377" s="324"/>
      <c r="WAA377" s="62"/>
      <c r="WAB377" s="62"/>
      <c r="WAC377" s="62"/>
      <c r="WAD377" s="62"/>
      <c r="WAE377" s="62"/>
      <c r="WAF377" s="62"/>
      <c r="WAG377" s="62"/>
      <c r="WAH377" s="62"/>
      <c r="WAI377" s="62"/>
      <c r="WAJ377" s="62"/>
      <c r="WAK377" s="325"/>
      <c r="WAL377" s="325"/>
      <c r="WAM377" s="325"/>
      <c r="WAN377" s="325"/>
      <c r="WAO377" s="62"/>
      <c r="WAP377" s="325"/>
      <c r="WAQ377" s="325"/>
      <c r="WAR377" s="325"/>
      <c r="WAS377" s="325"/>
      <c r="WAT377" s="62"/>
      <c r="WAU377" s="325"/>
      <c r="WAV377" s="325"/>
      <c r="WAW377" s="325"/>
      <c r="WAX377" s="325"/>
      <c r="WAY377" s="325"/>
      <c r="WAZ377" s="325"/>
      <c r="WBA377" s="325"/>
      <c r="WBB377" s="325"/>
      <c r="WBC377" s="325"/>
      <c r="WBD377" s="325"/>
      <c r="WBE377" s="325"/>
      <c r="WBF377" s="325"/>
      <c r="WBG377" s="325"/>
      <c r="WBH377" s="325"/>
      <c r="WBI377" s="325"/>
      <c r="WBJ377" s="325"/>
      <c r="WBK377" s="325"/>
      <c r="WBL377" s="324"/>
      <c r="WBM377" s="62"/>
      <c r="WBN377" s="62"/>
      <c r="WBO377" s="62"/>
      <c r="WBP377" s="62"/>
      <c r="WBQ377" s="62"/>
      <c r="WBR377" s="62"/>
      <c r="WBS377" s="62"/>
      <c r="WBT377" s="62"/>
      <c r="WBU377" s="62"/>
      <c r="WBV377" s="62"/>
      <c r="WBW377" s="325"/>
      <c r="WBX377" s="325"/>
      <c r="WBY377" s="325"/>
      <c r="WBZ377" s="325"/>
      <c r="WCA377" s="62"/>
      <c r="WCB377" s="325"/>
      <c r="WCC377" s="325"/>
      <c r="WCD377" s="325"/>
      <c r="WCE377" s="325"/>
      <c r="WCF377" s="62"/>
      <c r="WCG377" s="325"/>
      <c r="WCH377" s="325"/>
      <c r="WCI377" s="325"/>
      <c r="WCJ377" s="325"/>
      <c r="WCK377" s="325"/>
      <c r="WCL377" s="325"/>
      <c r="WCM377" s="325"/>
      <c r="WCN377" s="325"/>
      <c r="WCO377" s="325"/>
      <c r="WCP377" s="325"/>
      <c r="WCQ377" s="325"/>
      <c r="WCR377" s="325"/>
      <c r="WCS377" s="325"/>
      <c r="WCT377" s="325"/>
      <c r="WCU377" s="325"/>
      <c r="WCV377" s="325"/>
      <c r="WCW377" s="325"/>
      <c r="WCX377" s="324"/>
      <c r="WCY377" s="62"/>
      <c r="WCZ377" s="62"/>
      <c r="WDA377" s="62"/>
      <c r="WDB377" s="62"/>
      <c r="WDC377" s="62"/>
      <c r="WDD377" s="62"/>
      <c r="WDE377" s="62"/>
      <c r="WDF377" s="62"/>
      <c r="WDG377" s="62"/>
      <c r="WDH377" s="62"/>
      <c r="WDI377" s="325"/>
      <c r="WDJ377" s="325"/>
      <c r="WDK377" s="325"/>
      <c r="WDL377" s="325"/>
      <c r="WDM377" s="62"/>
      <c r="WDN377" s="325"/>
      <c r="WDO377" s="325"/>
      <c r="WDP377" s="325"/>
      <c r="WDQ377" s="325"/>
      <c r="WDR377" s="62"/>
      <c r="WDS377" s="325"/>
      <c r="WDT377" s="325"/>
      <c r="WDU377" s="325"/>
      <c r="WDV377" s="325"/>
      <c r="WDW377" s="325"/>
      <c r="WDX377" s="325"/>
      <c r="WDY377" s="325"/>
      <c r="WDZ377" s="325"/>
      <c r="WEA377" s="325"/>
      <c r="WEB377" s="325"/>
      <c r="WEC377" s="325"/>
      <c r="WED377" s="325"/>
      <c r="WEE377" s="325"/>
      <c r="WEF377" s="325"/>
      <c r="WEG377" s="325"/>
      <c r="WEH377" s="325"/>
      <c r="WEI377" s="325"/>
      <c r="WEJ377" s="324"/>
      <c r="WEK377" s="62"/>
      <c r="WEL377" s="62"/>
      <c r="WEM377" s="62"/>
      <c r="WEN377" s="62"/>
      <c r="WEO377" s="62"/>
      <c r="WEP377" s="62"/>
      <c r="WEQ377" s="62"/>
      <c r="WER377" s="62"/>
      <c r="WES377" s="62"/>
      <c r="WET377" s="62"/>
      <c r="WEU377" s="325"/>
      <c r="WEV377" s="325"/>
      <c r="WEW377" s="325"/>
      <c r="WEX377" s="325"/>
      <c r="WEY377" s="62"/>
      <c r="WEZ377" s="325"/>
      <c r="WFA377" s="325"/>
      <c r="WFB377" s="325"/>
      <c r="WFC377" s="325"/>
      <c r="WFD377" s="62"/>
      <c r="WFE377" s="325"/>
      <c r="WFF377" s="325"/>
      <c r="WFG377" s="325"/>
      <c r="WFH377" s="325"/>
      <c r="WFI377" s="325"/>
      <c r="WFJ377" s="325"/>
      <c r="WFK377" s="325"/>
      <c r="WFL377" s="325"/>
      <c r="WFM377" s="325"/>
      <c r="WFN377" s="325"/>
      <c r="WFO377" s="325"/>
      <c r="WFP377" s="325"/>
      <c r="WFQ377" s="325"/>
      <c r="WFR377" s="325"/>
      <c r="WFS377" s="325"/>
      <c r="WFT377" s="325"/>
      <c r="WFU377" s="325"/>
      <c r="WFV377" s="324"/>
      <c r="WFW377" s="62"/>
      <c r="WFX377" s="62"/>
      <c r="WFY377" s="62"/>
      <c r="WFZ377" s="62"/>
      <c r="WGA377" s="62"/>
      <c r="WGB377" s="62"/>
      <c r="WGC377" s="62"/>
      <c r="WGD377" s="62"/>
      <c r="WGE377" s="62"/>
      <c r="WGF377" s="62"/>
      <c r="WGG377" s="325"/>
      <c r="WGH377" s="325"/>
      <c r="WGI377" s="325"/>
      <c r="WGJ377" s="325"/>
      <c r="WGK377" s="62"/>
      <c r="WGL377" s="325"/>
      <c r="WGM377" s="325"/>
      <c r="WGN377" s="325"/>
      <c r="WGO377" s="325"/>
      <c r="WGP377" s="62"/>
      <c r="WGQ377" s="325"/>
      <c r="WGR377" s="325"/>
      <c r="WGS377" s="325"/>
      <c r="WGT377" s="325"/>
      <c r="WGU377" s="325"/>
      <c r="WGV377" s="325"/>
      <c r="WGW377" s="325"/>
      <c r="WGX377" s="325"/>
      <c r="WGY377" s="325"/>
      <c r="WGZ377" s="325"/>
      <c r="WHA377" s="325"/>
      <c r="WHB377" s="325"/>
      <c r="WHC377" s="325"/>
      <c r="WHD377" s="325"/>
      <c r="WHE377" s="325"/>
      <c r="WHF377" s="325"/>
      <c r="WHG377" s="325"/>
      <c r="WHH377" s="324"/>
      <c r="WHI377" s="62"/>
      <c r="WHJ377" s="62"/>
      <c r="WHK377" s="62"/>
      <c r="WHL377" s="62"/>
      <c r="WHM377" s="62"/>
      <c r="WHN377" s="62"/>
      <c r="WHO377" s="62"/>
      <c r="WHP377" s="62"/>
      <c r="WHQ377" s="62"/>
      <c r="WHR377" s="62"/>
      <c r="WHS377" s="325"/>
      <c r="WHT377" s="325"/>
      <c r="WHU377" s="325"/>
      <c r="WHV377" s="325"/>
      <c r="WHW377" s="62"/>
      <c r="WHX377" s="325"/>
      <c r="WHY377" s="325"/>
      <c r="WHZ377" s="325"/>
      <c r="WIA377" s="325"/>
      <c r="WIB377" s="62"/>
      <c r="WIC377" s="325"/>
      <c r="WID377" s="325"/>
      <c r="WIE377" s="325"/>
      <c r="WIF377" s="325"/>
      <c r="WIG377" s="325"/>
      <c r="WIH377" s="325"/>
      <c r="WII377" s="325"/>
      <c r="WIJ377" s="325"/>
      <c r="WIK377" s="325"/>
      <c r="WIL377" s="325"/>
      <c r="WIM377" s="325"/>
      <c r="WIN377" s="325"/>
      <c r="WIO377" s="325"/>
      <c r="WIP377" s="325"/>
      <c r="WIQ377" s="325"/>
      <c r="WIR377" s="325"/>
      <c r="WIS377" s="325"/>
      <c r="WIT377" s="324"/>
      <c r="WIU377" s="62"/>
      <c r="WIV377" s="62"/>
      <c r="WIW377" s="62"/>
      <c r="WIX377" s="62"/>
      <c r="WIY377" s="62"/>
      <c r="WIZ377" s="62"/>
      <c r="WJA377" s="62"/>
      <c r="WJB377" s="62"/>
      <c r="WJC377" s="62"/>
      <c r="WJD377" s="62"/>
      <c r="WJE377" s="325"/>
      <c r="WJF377" s="325"/>
      <c r="WJG377" s="325"/>
      <c r="WJH377" s="325"/>
      <c r="WJI377" s="62"/>
      <c r="WJJ377" s="325"/>
      <c r="WJK377" s="325"/>
      <c r="WJL377" s="325"/>
      <c r="WJM377" s="325"/>
      <c r="WJN377" s="62"/>
      <c r="WJO377" s="325"/>
      <c r="WJP377" s="325"/>
      <c r="WJQ377" s="325"/>
      <c r="WJR377" s="325"/>
      <c r="WJS377" s="325"/>
      <c r="WJT377" s="325"/>
      <c r="WJU377" s="325"/>
      <c r="WJV377" s="325"/>
      <c r="WJW377" s="325"/>
      <c r="WJX377" s="325"/>
      <c r="WJY377" s="325"/>
      <c r="WJZ377" s="325"/>
      <c r="WKA377" s="325"/>
      <c r="WKB377" s="325"/>
      <c r="WKC377" s="325"/>
      <c r="WKD377" s="325"/>
      <c r="WKE377" s="325"/>
      <c r="WKF377" s="324"/>
      <c r="WKG377" s="62"/>
      <c r="WKH377" s="62"/>
      <c r="WKI377" s="62"/>
      <c r="WKJ377" s="62"/>
      <c r="WKK377" s="62"/>
      <c r="WKL377" s="62"/>
      <c r="WKM377" s="62"/>
      <c r="WKN377" s="62"/>
      <c r="WKO377" s="62"/>
      <c r="WKP377" s="62"/>
      <c r="WKQ377" s="325"/>
      <c r="WKR377" s="325"/>
      <c r="WKS377" s="325"/>
      <c r="WKT377" s="325"/>
      <c r="WKU377" s="62"/>
      <c r="WKV377" s="325"/>
      <c r="WKW377" s="325"/>
      <c r="WKX377" s="325"/>
      <c r="WKY377" s="325"/>
      <c r="WKZ377" s="62"/>
      <c r="WLA377" s="325"/>
      <c r="WLB377" s="325"/>
      <c r="WLC377" s="325"/>
      <c r="WLD377" s="325"/>
      <c r="WLE377" s="325"/>
      <c r="WLF377" s="325"/>
      <c r="WLG377" s="325"/>
      <c r="WLH377" s="325"/>
      <c r="WLI377" s="325"/>
      <c r="WLJ377" s="325"/>
      <c r="WLK377" s="325"/>
      <c r="WLL377" s="325"/>
      <c r="WLM377" s="325"/>
      <c r="WLN377" s="325"/>
      <c r="WLO377" s="325"/>
      <c r="WLP377" s="325"/>
      <c r="WLQ377" s="325"/>
      <c r="WLR377" s="324"/>
      <c r="WLS377" s="62"/>
      <c r="WLT377" s="62"/>
      <c r="WLU377" s="62"/>
      <c r="WLV377" s="62"/>
      <c r="WLW377" s="62"/>
      <c r="WLX377" s="62"/>
      <c r="WLY377" s="62"/>
      <c r="WLZ377" s="62"/>
      <c r="WMA377" s="62"/>
      <c r="WMB377" s="62"/>
      <c r="WMC377" s="325"/>
      <c r="WMD377" s="325"/>
      <c r="WME377" s="325"/>
      <c r="WMF377" s="325"/>
      <c r="WMG377" s="62"/>
      <c r="WMH377" s="325"/>
      <c r="WMI377" s="325"/>
      <c r="WMJ377" s="325"/>
      <c r="WMK377" s="325"/>
      <c r="WML377" s="62"/>
      <c r="WMM377" s="325"/>
      <c r="WMN377" s="325"/>
      <c r="WMO377" s="325"/>
      <c r="WMP377" s="325"/>
      <c r="WMQ377" s="325"/>
      <c r="WMR377" s="325"/>
      <c r="WMS377" s="325"/>
      <c r="WMT377" s="325"/>
      <c r="WMU377" s="325"/>
      <c r="WMV377" s="325"/>
      <c r="WMW377" s="325"/>
      <c r="WMX377" s="325"/>
      <c r="WMY377" s="325"/>
      <c r="WMZ377" s="325"/>
      <c r="WNA377" s="325"/>
      <c r="WNB377" s="325"/>
      <c r="WNC377" s="325"/>
      <c r="WND377" s="324"/>
      <c r="WNE377" s="62"/>
      <c r="WNF377" s="62"/>
      <c r="WNG377" s="62"/>
      <c r="WNH377" s="62"/>
      <c r="WNI377" s="62"/>
      <c r="WNJ377" s="62"/>
      <c r="WNK377" s="62"/>
      <c r="WNL377" s="62"/>
      <c r="WNM377" s="62"/>
      <c r="WNN377" s="62"/>
      <c r="WNO377" s="325"/>
      <c r="WNP377" s="325"/>
      <c r="WNQ377" s="325"/>
      <c r="WNR377" s="325"/>
      <c r="WNS377" s="62"/>
      <c r="WNT377" s="325"/>
      <c r="WNU377" s="325"/>
      <c r="WNV377" s="325"/>
      <c r="WNW377" s="325"/>
      <c r="WNX377" s="62"/>
      <c r="WNY377" s="325"/>
      <c r="WNZ377" s="325"/>
      <c r="WOA377" s="325"/>
      <c r="WOB377" s="325"/>
      <c r="WOC377" s="325"/>
      <c r="WOD377" s="325"/>
      <c r="WOE377" s="325"/>
      <c r="WOF377" s="325"/>
      <c r="WOG377" s="325"/>
      <c r="WOH377" s="325"/>
      <c r="WOI377" s="325"/>
      <c r="WOJ377" s="325"/>
      <c r="WOK377" s="325"/>
      <c r="WOL377" s="325"/>
      <c r="WOM377" s="325"/>
      <c r="WON377" s="325"/>
      <c r="WOO377" s="325"/>
      <c r="WOP377" s="324"/>
      <c r="WOQ377" s="62"/>
      <c r="WOR377" s="62"/>
      <c r="WOS377" s="62"/>
      <c r="WOT377" s="62"/>
      <c r="WOU377" s="62"/>
      <c r="WOV377" s="62"/>
      <c r="WOW377" s="62"/>
      <c r="WOX377" s="62"/>
      <c r="WOY377" s="62"/>
      <c r="WOZ377" s="62"/>
      <c r="WPA377" s="325"/>
      <c r="WPB377" s="325"/>
      <c r="WPC377" s="325"/>
      <c r="WPD377" s="325"/>
      <c r="WPE377" s="62"/>
      <c r="WPF377" s="325"/>
      <c r="WPG377" s="325"/>
      <c r="WPH377" s="325"/>
      <c r="WPI377" s="325"/>
      <c r="WPJ377" s="62"/>
      <c r="WPK377" s="325"/>
      <c r="WPL377" s="325"/>
      <c r="WPM377" s="325"/>
      <c r="WPN377" s="325"/>
      <c r="WPO377" s="325"/>
      <c r="WPP377" s="325"/>
      <c r="WPQ377" s="325"/>
      <c r="WPR377" s="325"/>
      <c r="WPS377" s="325"/>
      <c r="WPT377" s="325"/>
      <c r="WPU377" s="325"/>
      <c r="WPV377" s="325"/>
      <c r="WPW377" s="325"/>
      <c r="WPX377" s="325"/>
      <c r="WPY377" s="325"/>
      <c r="WPZ377" s="325"/>
      <c r="WQA377" s="325"/>
      <c r="WQB377" s="324"/>
      <c r="WQC377" s="62"/>
      <c r="WQD377" s="62"/>
      <c r="WQE377" s="62"/>
      <c r="WQF377" s="62"/>
      <c r="WQG377" s="62"/>
      <c r="WQH377" s="62"/>
      <c r="WQI377" s="62"/>
      <c r="WQJ377" s="62"/>
      <c r="WQK377" s="62"/>
      <c r="WQL377" s="62"/>
      <c r="WQM377" s="325"/>
      <c r="WQN377" s="325"/>
      <c r="WQO377" s="325"/>
      <c r="WQP377" s="325"/>
      <c r="WQQ377" s="62"/>
      <c r="WQR377" s="325"/>
      <c r="WQS377" s="325"/>
      <c r="WQT377" s="325"/>
      <c r="WQU377" s="325"/>
      <c r="WQV377" s="62"/>
      <c r="WQW377" s="325"/>
      <c r="WQX377" s="325"/>
      <c r="WQY377" s="325"/>
      <c r="WQZ377" s="325"/>
      <c r="WRA377" s="325"/>
      <c r="WRB377" s="325"/>
      <c r="WRC377" s="325"/>
      <c r="WRD377" s="325"/>
      <c r="WRE377" s="325"/>
      <c r="WRF377" s="325"/>
      <c r="WRG377" s="325"/>
      <c r="WRH377" s="325"/>
      <c r="WRI377" s="325"/>
      <c r="WRJ377" s="325"/>
      <c r="WRK377" s="325"/>
      <c r="WRL377" s="325"/>
      <c r="WRM377" s="325"/>
      <c r="WRN377" s="324"/>
      <c r="WRO377" s="62"/>
      <c r="WRP377" s="62"/>
      <c r="WRQ377" s="62"/>
      <c r="WRR377" s="62"/>
      <c r="WRS377" s="62"/>
      <c r="WRT377" s="62"/>
      <c r="WRU377" s="62"/>
      <c r="WRV377" s="62"/>
      <c r="WRW377" s="62"/>
      <c r="WRX377" s="62"/>
      <c r="WRY377" s="325"/>
      <c r="WRZ377" s="325"/>
      <c r="WSA377" s="325"/>
      <c r="WSB377" s="325"/>
      <c r="WSC377" s="62"/>
      <c r="WSD377" s="325"/>
      <c r="WSE377" s="325"/>
      <c r="WSF377" s="325"/>
      <c r="WSG377" s="325"/>
      <c r="WSH377" s="62"/>
      <c r="WSI377" s="325"/>
      <c r="WSJ377" s="325"/>
      <c r="WSK377" s="325"/>
      <c r="WSL377" s="325"/>
      <c r="WSM377" s="325"/>
      <c r="WSN377" s="325"/>
      <c r="WSO377" s="325"/>
      <c r="WSP377" s="325"/>
      <c r="WSQ377" s="325"/>
      <c r="WSR377" s="325"/>
      <c r="WSS377" s="325"/>
      <c r="WST377" s="325"/>
      <c r="WSU377" s="325"/>
      <c r="WSV377" s="325"/>
      <c r="WSW377" s="325"/>
      <c r="WSX377" s="325"/>
      <c r="WSY377" s="325"/>
      <c r="WSZ377" s="324"/>
      <c r="WTA377" s="62"/>
      <c r="WTB377" s="62"/>
      <c r="WTC377" s="62"/>
      <c r="WTD377" s="62"/>
      <c r="WTE377" s="62"/>
      <c r="WTF377" s="62"/>
      <c r="WTG377" s="62"/>
      <c r="WTH377" s="62"/>
      <c r="WTI377" s="62"/>
      <c r="WTJ377" s="62"/>
      <c r="WTK377" s="325"/>
      <c r="WTL377" s="325"/>
      <c r="WTM377" s="325"/>
      <c r="WTN377" s="325"/>
      <c r="WTO377" s="62"/>
      <c r="WTP377" s="325"/>
      <c r="WTQ377" s="325"/>
      <c r="WTR377" s="325"/>
      <c r="WTS377" s="325"/>
      <c r="WTT377" s="62"/>
      <c r="WTU377" s="325"/>
      <c r="WTV377" s="325"/>
      <c r="WTW377" s="325"/>
      <c r="WTX377" s="325"/>
      <c r="WTY377" s="325"/>
      <c r="WTZ377" s="325"/>
      <c r="WUA377" s="325"/>
      <c r="WUB377" s="325"/>
      <c r="WUC377" s="325"/>
      <c r="WUD377" s="325"/>
      <c r="WUE377" s="325"/>
      <c r="WUF377" s="325"/>
      <c r="WUG377" s="325"/>
      <c r="WUH377" s="325"/>
      <c r="WUI377" s="325"/>
      <c r="WUJ377" s="325"/>
      <c r="WUK377" s="325"/>
      <c r="WUL377" s="324"/>
      <c r="WUM377" s="62"/>
      <c r="WUN377" s="62"/>
      <c r="WUO377" s="62"/>
      <c r="WUP377" s="62"/>
      <c r="WUQ377" s="62"/>
      <c r="WUR377" s="62"/>
      <c r="WUS377" s="62"/>
      <c r="WUT377" s="62"/>
      <c r="WUU377" s="62"/>
      <c r="WUV377" s="62"/>
      <c r="WUW377" s="325"/>
      <c r="WUX377" s="325"/>
      <c r="WUY377" s="325"/>
      <c r="WUZ377" s="325"/>
      <c r="WVA377" s="62"/>
      <c r="WVB377" s="325"/>
      <c r="WVC377" s="325"/>
      <c r="WVD377" s="325"/>
      <c r="WVE377" s="325"/>
      <c r="WVF377" s="62"/>
      <c r="WVG377" s="325"/>
      <c r="WVH377" s="325"/>
      <c r="WVI377" s="325"/>
      <c r="WVJ377" s="325"/>
      <c r="WVK377" s="325"/>
      <c r="WVL377" s="325"/>
      <c r="WVM377" s="325"/>
      <c r="WVN377" s="325"/>
      <c r="WVO377" s="325"/>
      <c r="WVP377" s="325"/>
      <c r="WVQ377" s="325"/>
      <c r="WVR377" s="325"/>
      <c r="WVS377" s="325"/>
      <c r="WVT377" s="325"/>
      <c r="WVU377" s="325"/>
      <c r="WVV377" s="325"/>
      <c r="WVW377" s="325"/>
      <c r="WVX377" s="324"/>
      <c r="WVY377" s="62"/>
      <c r="WVZ377" s="62"/>
      <c r="WWA377" s="62"/>
      <c r="WWB377" s="62"/>
      <c r="WWC377" s="62"/>
      <c r="WWD377" s="62"/>
      <c r="WWE377" s="62"/>
      <c r="WWF377" s="62"/>
      <c r="WWG377" s="62"/>
      <c r="WWH377" s="62"/>
      <c r="WWI377" s="325"/>
      <c r="WWJ377" s="325"/>
      <c r="WWK377" s="325"/>
      <c r="WWL377" s="325"/>
      <c r="WWM377" s="62"/>
      <c r="WWN377" s="325"/>
      <c r="WWO377" s="325"/>
      <c r="WWP377" s="325"/>
      <c r="WWQ377" s="325"/>
      <c r="WWR377" s="62"/>
      <c r="WWS377" s="325"/>
      <c r="WWT377" s="325"/>
      <c r="WWU377" s="325"/>
      <c r="WWV377" s="325"/>
      <c r="WWW377" s="325"/>
      <c r="WWX377" s="325"/>
      <c r="WWY377" s="325"/>
      <c r="WWZ377" s="325"/>
      <c r="WXA377" s="325"/>
      <c r="WXB377" s="325"/>
      <c r="WXC377" s="325"/>
      <c r="WXD377" s="325"/>
      <c r="WXE377" s="325"/>
      <c r="WXF377" s="325"/>
      <c r="WXG377" s="325"/>
      <c r="WXH377" s="325"/>
      <c r="WXI377" s="325"/>
      <c r="WXJ377" s="324"/>
      <c r="WXK377" s="62"/>
      <c r="WXL377" s="62"/>
      <c r="WXM377" s="62"/>
      <c r="WXN377" s="62"/>
      <c r="WXO377" s="62"/>
      <c r="WXP377" s="62"/>
      <c r="WXQ377" s="62"/>
      <c r="WXR377" s="62"/>
      <c r="WXS377" s="62"/>
      <c r="WXT377" s="62"/>
      <c r="WXU377" s="325"/>
      <c r="WXV377" s="325"/>
      <c r="WXW377" s="325"/>
      <c r="WXX377" s="325"/>
      <c r="WXY377" s="62"/>
      <c r="WXZ377" s="325"/>
      <c r="WYA377" s="325"/>
      <c r="WYB377" s="325"/>
      <c r="WYC377" s="325"/>
      <c r="WYD377" s="62"/>
      <c r="WYE377" s="325"/>
      <c r="WYF377" s="325"/>
      <c r="WYG377" s="325"/>
      <c r="WYH377" s="325"/>
      <c r="WYI377" s="325"/>
      <c r="WYJ377" s="325"/>
      <c r="WYK377" s="325"/>
      <c r="WYL377" s="325"/>
      <c r="WYM377" s="325"/>
      <c r="WYN377" s="325"/>
      <c r="WYO377" s="325"/>
      <c r="WYP377" s="325"/>
      <c r="WYQ377" s="325"/>
      <c r="WYR377" s="325"/>
      <c r="WYS377" s="325"/>
      <c r="WYT377" s="325"/>
      <c r="WYU377" s="325"/>
      <c r="WYV377" s="324"/>
      <c r="WYW377" s="62"/>
      <c r="WYX377" s="62"/>
      <c r="WYY377" s="62"/>
      <c r="WYZ377" s="62"/>
      <c r="WZA377" s="62"/>
      <c r="WZB377" s="62"/>
      <c r="WZC377" s="62"/>
      <c r="WZD377" s="62"/>
      <c r="WZE377" s="62"/>
      <c r="WZF377" s="62"/>
      <c r="WZG377" s="325"/>
      <c r="WZH377" s="325"/>
      <c r="WZI377" s="325"/>
      <c r="WZJ377" s="325"/>
      <c r="WZK377" s="62"/>
      <c r="WZL377" s="325"/>
      <c r="WZM377" s="325"/>
      <c r="WZN377" s="325"/>
      <c r="WZO377" s="325"/>
      <c r="WZP377" s="62"/>
      <c r="WZQ377" s="325"/>
      <c r="WZR377" s="325"/>
      <c r="WZS377" s="325"/>
      <c r="WZT377" s="325"/>
      <c r="WZU377" s="325"/>
      <c r="WZV377" s="325"/>
      <c r="WZW377" s="325"/>
      <c r="WZX377" s="325"/>
      <c r="WZY377" s="325"/>
      <c r="WZZ377" s="325"/>
      <c r="XAA377" s="325"/>
      <c r="XAB377" s="325"/>
      <c r="XAC377" s="325"/>
      <c r="XAD377" s="325"/>
      <c r="XAE377" s="325"/>
      <c r="XAF377" s="325"/>
      <c r="XAG377" s="325"/>
      <c r="XAH377" s="324"/>
      <c r="XAI377" s="62"/>
      <c r="XAJ377" s="62"/>
      <c r="XAK377" s="62"/>
      <c r="XAL377" s="62"/>
      <c r="XAM377" s="62"/>
      <c r="XAN377" s="62"/>
      <c r="XAO377" s="62"/>
      <c r="XAP377" s="62"/>
      <c r="XAQ377" s="62"/>
      <c r="XAR377" s="62"/>
      <c r="XAS377" s="325"/>
      <c r="XAT377" s="325"/>
      <c r="XAU377" s="325"/>
      <c r="XAV377" s="325"/>
      <c r="XAW377" s="62"/>
      <c r="XAX377" s="325"/>
      <c r="XAY377" s="325"/>
      <c r="XAZ377" s="325"/>
      <c r="XBA377" s="325"/>
      <c r="XBB377" s="62"/>
      <c r="XBC377" s="325"/>
      <c r="XBD377" s="325"/>
      <c r="XBE377" s="325"/>
      <c r="XBF377" s="325"/>
      <c r="XBG377" s="325"/>
      <c r="XBH377" s="325"/>
      <c r="XBI377" s="325"/>
      <c r="XBJ377" s="325"/>
      <c r="XBK377" s="325"/>
      <c r="XBL377" s="325"/>
      <c r="XBM377" s="325"/>
      <c r="XBN377" s="325"/>
      <c r="XBO377" s="325"/>
      <c r="XBP377" s="325"/>
      <c r="XBQ377" s="325"/>
      <c r="XBR377" s="325"/>
      <c r="XBS377" s="325"/>
      <c r="XBT377" s="324"/>
      <c r="XBU377" s="62"/>
      <c r="XBV377" s="62"/>
      <c r="XBW377" s="62"/>
      <c r="XBX377" s="62"/>
      <c r="XBY377" s="62"/>
      <c r="XBZ377" s="62"/>
      <c r="XCA377" s="62"/>
      <c r="XCB377" s="62"/>
      <c r="XCC377" s="62"/>
      <c r="XCD377" s="62"/>
      <c r="XCE377" s="325"/>
      <c r="XCF377" s="325"/>
      <c r="XCG377" s="325"/>
      <c r="XCH377" s="325"/>
      <c r="XCI377" s="62"/>
      <c r="XCJ377" s="325"/>
      <c r="XCK377" s="325"/>
      <c r="XCL377" s="325"/>
      <c r="XCM377" s="325"/>
      <c r="XCN377" s="62"/>
      <c r="XCO377" s="325"/>
      <c r="XCP377" s="325"/>
      <c r="XCQ377" s="325"/>
      <c r="XCR377" s="325"/>
      <c r="XCS377" s="325"/>
      <c r="XCT377" s="325"/>
      <c r="XCU377" s="325"/>
      <c r="XCV377" s="325"/>
      <c r="XCW377" s="325"/>
      <c r="XCX377" s="325"/>
      <c r="XCY377" s="325"/>
      <c r="XCZ377" s="325"/>
      <c r="XDA377" s="325"/>
      <c r="XDB377" s="325"/>
      <c r="XDC377" s="325"/>
      <c r="XDD377" s="325"/>
      <c r="XDE377" s="325"/>
      <c r="XDF377" s="324"/>
      <c r="XDG377" s="62"/>
      <c r="XDH377" s="62"/>
      <c r="XDI377" s="62"/>
      <c r="XDJ377" s="62"/>
      <c r="XDK377" s="62"/>
      <c r="XDL377" s="62"/>
      <c r="XDM377" s="62"/>
      <c r="XDN377" s="62"/>
      <c r="XDO377" s="62"/>
      <c r="XDP377" s="62"/>
      <c r="XDQ377" s="325"/>
      <c r="XDR377" s="325"/>
      <c r="XDS377" s="325"/>
      <c r="XDT377" s="325"/>
      <c r="XDU377" s="62"/>
      <c r="XDV377" s="325"/>
      <c r="XDW377" s="325"/>
      <c r="XDX377" s="325"/>
      <c r="XDY377" s="325"/>
      <c r="XDZ377" s="62"/>
      <c r="XEA377" s="325"/>
      <c r="XEB377" s="325"/>
      <c r="XEC377" s="325"/>
      <c r="XED377" s="325"/>
      <c r="XEE377" s="325"/>
      <c r="XEF377" s="325"/>
      <c r="XEG377" s="325"/>
      <c r="XEH377" s="325"/>
      <c r="XEI377" s="325"/>
      <c r="XEJ377" s="325"/>
      <c r="XEK377" s="325"/>
      <c r="XEL377" s="325"/>
      <c r="XEM377" s="325"/>
      <c r="XEN377" s="325"/>
      <c r="XEO377" s="325"/>
      <c r="XEP377" s="325"/>
      <c r="XEQ377" s="325"/>
      <c r="XER377" s="324"/>
      <c r="XES377" s="62"/>
      <c r="XET377" s="62"/>
    </row>
    <row r="378" spans="1:16374">
      <c r="A378" s="21"/>
      <c r="B378" s="336"/>
      <c r="C378" s="88"/>
      <c r="D378" s="88"/>
      <c r="E378" s="88"/>
      <c r="F378" s="88"/>
      <c r="G378" s="88"/>
      <c r="H378" s="88"/>
      <c r="I378" s="88"/>
      <c r="J378" s="88"/>
      <c r="K378" s="88"/>
      <c r="L378" s="88"/>
      <c r="M378" s="134"/>
      <c r="N378" s="134"/>
      <c r="O378" s="134"/>
      <c r="P378" s="134"/>
      <c r="Q378" s="88"/>
      <c r="R378" s="134"/>
      <c r="S378" s="134"/>
      <c r="T378" s="134"/>
      <c r="U378" s="134"/>
      <c r="V378" s="88"/>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row>
    <row r="379" spans="1:16374">
      <c r="A379" s="108" t="s">
        <v>375</v>
      </c>
      <c r="B379" s="344" t="s">
        <v>26</v>
      </c>
      <c r="C379" s="109">
        <v>-437</v>
      </c>
      <c r="D379" s="109">
        <v>-332</v>
      </c>
      <c r="E379" s="109">
        <v>-500</v>
      </c>
      <c r="F379" s="109">
        <v>-90</v>
      </c>
      <c r="G379" s="80">
        <f t="shared" ref="G379:G396" si="48">SUM(C379:F379)</f>
        <v>-1359</v>
      </c>
      <c r="H379" s="109">
        <v>-297.82957036376399</v>
      </c>
      <c r="I379" s="109">
        <v>-301.75918787468999</v>
      </c>
      <c r="J379" s="109">
        <v>-320.22137826086202</v>
      </c>
      <c r="K379" s="146">
        <v>-156.95417266806999</v>
      </c>
      <c r="L379" s="80">
        <v>-1076.7643091673899</v>
      </c>
      <c r="M379" s="147">
        <v>-159.98306555187099</v>
      </c>
      <c r="N379" s="147">
        <v>-116.0235339506801</v>
      </c>
      <c r="O379" s="147">
        <v>-122.50280163829899</v>
      </c>
      <c r="P379" s="147">
        <v>-198.136928745994</v>
      </c>
      <c r="Q379" s="80">
        <v>-596.64632988684298</v>
      </c>
      <c r="R379" s="147">
        <v>-112.428008332899</v>
      </c>
      <c r="S379" s="147">
        <v>-6.4657819252278204</v>
      </c>
      <c r="T379" s="147">
        <v>-153.069953988892</v>
      </c>
      <c r="U379" s="147">
        <v>-69.2054565409519</v>
      </c>
      <c r="V379" s="80">
        <v>-341.16920078797</v>
      </c>
      <c r="W379" s="147">
        <v>-158.730502636745</v>
      </c>
      <c r="X379" s="147">
        <v>-70.073027750801899</v>
      </c>
      <c r="Y379" s="147">
        <v>-69.177420187914805</v>
      </c>
      <c r="Z379" s="147">
        <v>-109.04785747926999</v>
      </c>
      <c r="AA379" s="80">
        <v>-407.028808054732</v>
      </c>
      <c r="AB379" s="147">
        <v>128.37036473706419</v>
      </c>
      <c r="AC379" s="147">
        <v>-208.18500538972603</v>
      </c>
      <c r="AD379" s="147">
        <v>0.57142177641172998</v>
      </c>
      <c r="AE379" s="147">
        <v>-53.848227729620007</v>
      </c>
      <c r="AF379" s="80">
        <v>-133.09144660587</v>
      </c>
      <c r="AG379" s="147">
        <v>17.943071976213599</v>
      </c>
      <c r="AH379" s="147">
        <v>100.20911674211899</v>
      </c>
      <c r="AI379" s="147">
        <v>0.12673125964771201</v>
      </c>
      <c r="AJ379" s="147">
        <v>165.254460921017</v>
      </c>
      <c r="AK379" s="80">
        <v>283.533380898997</v>
      </c>
      <c r="AL379" s="147">
        <v>8.2028044564317</v>
      </c>
      <c r="AM379" s="147">
        <v>-185.33719554356801</v>
      </c>
      <c r="AN379" s="147">
        <v>165.06269584518901</v>
      </c>
      <c r="AO379" s="147">
        <v>-67.89949784193</v>
      </c>
      <c r="AP379" s="147">
        <v>-53.117360205807202</v>
      </c>
      <c r="AQ379" s="147">
        <v>-201.105718561998</v>
      </c>
      <c r="AR379" s="80">
        <v>-80.957578466185197</v>
      </c>
      <c r="AS379" s="80">
        <v>-767.37197704564198</v>
      </c>
      <c r="AT379" s="147">
        <v>-252.55904349607599</v>
      </c>
      <c r="AU379" s="147">
        <v>-107.27567670776699</v>
      </c>
    </row>
    <row r="380" spans="1:16374">
      <c r="A380" s="110" t="s">
        <v>376</v>
      </c>
      <c r="B380" s="339" t="s">
        <v>377</v>
      </c>
      <c r="C380" s="127">
        <v>-31</v>
      </c>
      <c r="D380" s="127">
        <v>229</v>
      </c>
      <c r="E380" s="127">
        <v>-26</v>
      </c>
      <c r="F380" s="127">
        <v>100</v>
      </c>
      <c r="G380" s="128">
        <f t="shared" si="48"/>
        <v>272</v>
      </c>
      <c r="H380" s="127">
        <v>0</v>
      </c>
      <c r="I380" s="127">
        <v>0</v>
      </c>
      <c r="J380" s="127">
        <v>0</v>
      </c>
      <c r="K380" s="166">
        <v>0</v>
      </c>
      <c r="L380" s="128">
        <v>0</v>
      </c>
      <c r="M380" s="167">
        <v>0</v>
      </c>
      <c r="N380" s="167">
        <v>0</v>
      </c>
      <c r="O380" s="167">
        <v>0</v>
      </c>
      <c r="P380" s="167">
        <v>0</v>
      </c>
      <c r="Q380" s="128">
        <v>0</v>
      </c>
      <c r="R380" s="167">
        <v>0</v>
      </c>
      <c r="S380" s="167">
        <v>0</v>
      </c>
      <c r="T380" s="167">
        <v>0</v>
      </c>
      <c r="U380" s="167">
        <v>0</v>
      </c>
      <c r="V380" s="128">
        <v>0</v>
      </c>
      <c r="W380" s="167">
        <v>0</v>
      </c>
      <c r="X380" s="167">
        <v>0</v>
      </c>
      <c r="Y380" s="167">
        <v>0</v>
      </c>
      <c r="Z380" s="167">
        <v>0</v>
      </c>
      <c r="AA380" s="128">
        <v>0</v>
      </c>
      <c r="AB380" s="167">
        <v>0</v>
      </c>
      <c r="AC380" s="167">
        <v>0</v>
      </c>
      <c r="AD380" s="167">
        <v>0</v>
      </c>
      <c r="AE380" s="167">
        <v>0</v>
      </c>
      <c r="AF380" s="128">
        <v>0</v>
      </c>
      <c r="AG380" s="167">
        <v>0</v>
      </c>
      <c r="AH380" s="167">
        <v>0</v>
      </c>
      <c r="AI380" s="167">
        <v>0</v>
      </c>
      <c r="AJ380" s="167">
        <v>0</v>
      </c>
      <c r="AK380" s="128">
        <v>0</v>
      </c>
      <c r="AL380" s="167">
        <v>0</v>
      </c>
      <c r="AM380" s="167">
        <v>0</v>
      </c>
      <c r="AN380" s="167">
        <v>0</v>
      </c>
      <c r="AO380" s="167">
        <v>0</v>
      </c>
      <c r="AP380" s="167">
        <v>0</v>
      </c>
      <c r="AQ380" s="167">
        <v>0</v>
      </c>
      <c r="AR380" s="128">
        <v>0</v>
      </c>
      <c r="AS380" s="128">
        <v>0</v>
      </c>
      <c r="AT380" s="167">
        <v>0</v>
      </c>
      <c r="AU380" s="167">
        <v>0</v>
      </c>
    </row>
    <row r="381" spans="1:16374">
      <c r="A381" s="110" t="s">
        <v>378</v>
      </c>
      <c r="B381" s="345" t="s">
        <v>58</v>
      </c>
      <c r="C381" s="111"/>
      <c r="D381" s="111"/>
      <c r="E381" s="111"/>
      <c r="F381" s="111"/>
      <c r="G381" s="81">
        <f t="shared" si="48"/>
        <v>0</v>
      </c>
      <c r="H381" s="111">
        <v>0</v>
      </c>
      <c r="I381" s="111">
        <v>0</v>
      </c>
      <c r="J381" s="111">
        <v>0</v>
      </c>
      <c r="K381" s="148">
        <v>0</v>
      </c>
      <c r="L381" s="81">
        <v>0</v>
      </c>
      <c r="M381" s="149">
        <v>0</v>
      </c>
      <c r="N381" s="149">
        <v>0</v>
      </c>
      <c r="O381" s="149">
        <v>0</v>
      </c>
      <c r="P381" s="149">
        <v>0</v>
      </c>
      <c r="Q381" s="81">
        <v>0</v>
      </c>
      <c r="R381" s="149">
        <v>0</v>
      </c>
      <c r="S381" s="149">
        <v>0</v>
      </c>
      <c r="T381" s="149">
        <v>0</v>
      </c>
      <c r="U381" s="149">
        <v>0</v>
      </c>
      <c r="V381" s="81">
        <v>0</v>
      </c>
      <c r="W381" s="149">
        <v>0</v>
      </c>
      <c r="X381" s="149">
        <v>0</v>
      </c>
      <c r="Y381" s="149">
        <v>0</v>
      </c>
      <c r="Z381" s="149">
        <v>0</v>
      </c>
      <c r="AA381" s="81">
        <v>0</v>
      </c>
      <c r="AB381" s="149">
        <v>0</v>
      </c>
      <c r="AC381" s="149">
        <v>0</v>
      </c>
      <c r="AD381" s="149">
        <v>0</v>
      </c>
      <c r="AE381" s="149">
        <v>0</v>
      </c>
      <c r="AF381" s="81">
        <v>0</v>
      </c>
      <c r="AG381" s="149">
        <v>0</v>
      </c>
      <c r="AH381" s="149">
        <v>0</v>
      </c>
      <c r="AI381" s="149">
        <v>0</v>
      </c>
      <c r="AJ381" s="149">
        <v>0</v>
      </c>
      <c r="AK381" s="81">
        <v>0</v>
      </c>
      <c r="AL381" s="149">
        <v>0</v>
      </c>
      <c r="AM381" s="149">
        <v>0</v>
      </c>
      <c r="AN381" s="149">
        <v>0</v>
      </c>
      <c r="AO381" s="149">
        <v>0</v>
      </c>
      <c r="AP381" s="149">
        <v>0</v>
      </c>
      <c r="AQ381" s="149">
        <v>0</v>
      </c>
      <c r="AR381" s="81">
        <v>0</v>
      </c>
      <c r="AS381" s="81">
        <v>0</v>
      </c>
      <c r="AT381" s="149">
        <v>0</v>
      </c>
      <c r="AU381" s="149">
        <v>0</v>
      </c>
    </row>
    <row r="382" spans="1:16374">
      <c r="A382" s="21" t="s">
        <v>379</v>
      </c>
      <c r="B382" s="338" t="s">
        <v>28</v>
      </c>
      <c r="C382" s="101">
        <v>-283</v>
      </c>
      <c r="D382" s="101">
        <v>-206</v>
      </c>
      <c r="E382" s="101">
        <v>-218</v>
      </c>
      <c r="F382" s="101">
        <v>-155</v>
      </c>
      <c r="G382" s="106">
        <f t="shared" si="48"/>
        <v>-862</v>
      </c>
      <c r="H382" s="95">
        <v>-268.990429636236</v>
      </c>
      <c r="I382" s="95">
        <v>-199.79881212531001</v>
      </c>
      <c r="J382" s="95">
        <v>-182.676621739138</v>
      </c>
      <c r="K382" s="95">
        <v>-220.43682733193</v>
      </c>
      <c r="L382" s="96">
        <v>-871.90269083261398</v>
      </c>
      <c r="M382" s="95">
        <v>-273.49693444812902</v>
      </c>
      <c r="N382" s="95">
        <v>-204.28746604931999</v>
      </c>
      <c r="O382" s="95">
        <v>-184.240198361701</v>
      </c>
      <c r="P382" s="95">
        <v>-187.69207125400601</v>
      </c>
      <c r="Q382" s="96">
        <v>-849.71667011315697</v>
      </c>
      <c r="R382" s="95">
        <v>-251.05499166710101</v>
      </c>
      <c r="S382" s="95">
        <v>-185.59500991395899</v>
      </c>
      <c r="T382" s="95">
        <v>-211.56056390019799</v>
      </c>
      <c r="U382" s="95">
        <v>-256.07603870524002</v>
      </c>
      <c r="V382" s="96">
        <v>-904.28660418649804</v>
      </c>
      <c r="W382" s="95">
        <v>-254.17393977016701</v>
      </c>
      <c r="X382" s="95">
        <v>-210.422446581781</v>
      </c>
      <c r="Y382" s="95">
        <v>-178.63524093247099</v>
      </c>
      <c r="Z382" s="95">
        <v>-228.89079627729001</v>
      </c>
      <c r="AA382" s="96">
        <v>-872.12242356170896</v>
      </c>
      <c r="AB382" s="95">
        <v>-271.15528173137801</v>
      </c>
      <c r="AC382" s="95">
        <v>-189.918686916751</v>
      </c>
      <c r="AD382" s="95">
        <v>-208.62138201824601</v>
      </c>
      <c r="AE382" s="95">
        <v>-197.84327578716201</v>
      </c>
      <c r="AF382" s="96">
        <v>-867.53862645353604</v>
      </c>
      <c r="AG382" s="95">
        <v>-248.29641800237999</v>
      </c>
      <c r="AH382" s="95">
        <v>-206.76408811131199</v>
      </c>
      <c r="AI382" s="95">
        <v>-189.46796198636</v>
      </c>
      <c r="AJ382" s="95">
        <v>-206.50748577839099</v>
      </c>
      <c r="AK382" s="96">
        <v>-851.03595387844302</v>
      </c>
      <c r="AL382" s="95">
        <v>-280.78151772703399</v>
      </c>
      <c r="AM382" s="95">
        <v>-74.906517727033901</v>
      </c>
      <c r="AN382" s="95">
        <v>-211.21789147768101</v>
      </c>
      <c r="AO382" s="95">
        <v>-3.3968914776810095</v>
      </c>
      <c r="AP382" s="95">
        <v>-207.869819399737</v>
      </c>
      <c r="AQ382" s="95">
        <v>-212.03888324177899</v>
      </c>
      <c r="AR382" s="96">
        <v>-911.90811184623101</v>
      </c>
      <c r="AS382" s="96">
        <v>-123.74611184623102</v>
      </c>
      <c r="AT382" s="95">
        <v>-110.10822260689901</v>
      </c>
      <c r="AU382" s="95">
        <v>15.021908004306901</v>
      </c>
    </row>
    <row r="383" spans="1:16374">
      <c r="A383" s="97" t="s">
        <v>380</v>
      </c>
      <c r="B383" s="339" t="s">
        <v>30</v>
      </c>
      <c r="C383" s="98"/>
      <c r="D383" s="98"/>
      <c r="E383" s="98"/>
      <c r="F383" s="99"/>
      <c r="G383" s="100"/>
      <c r="H383" s="99">
        <v>-40.409999999999997</v>
      </c>
      <c r="I383" s="99">
        <v>-11.530000000000001</v>
      </c>
      <c r="J383" s="99">
        <v>4.5919999999999996</v>
      </c>
      <c r="K383" s="99">
        <v>0</v>
      </c>
      <c r="L383" s="100">
        <v>-47.347999999999999</v>
      </c>
      <c r="M383" s="99">
        <v>-57.61</v>
      </c>
      <c r="N383" s="99">
        <v>-3.1851777258163807</v>
      </c>
      <c r="O383" s="99">
        <v>0</v>
      </c>
      <c r="P383" s="99">
        <v>0</v>
      </c>
      <c r="Q383" s="100">
        <v>-60.79517772581638</v>
      </c>
      <c r="R383" s="99">
        <v>-60.659478257471001</v>
      </c>
      <c r="S383" s="99">
        <v>-1.2767529076764701</v>
      </c>
      <c r="T383" s="99">
        <v>0</v>
      </c>
      <c r="U383" s="99">
        <v>0</v>
      </c>
      <c r="V383" s="100">
        <v>-61.936231165147468</v>
      </c>
      <c r="W383" s="99">
        <v>-77.58</v>
      </c>
      <c r="X383" s="99">
        <v>-3.2250000000000085</v>
      </c>
      <c r="Y383" s="99">
        <v>-2.36</v>
      </c>
      <c r="Z383" s="99">
        <v>-3.4829999999885786E-3</v>
      </c>
      <c r="AA383" s="100">
        <v>-83.168482999999995</v>
      </c>
      <c r="AB383" s="99">
        <v>-83.168999999999997</v>
      </c>
      <c r="AC383" s="99">
        <v>-2.4830000000000041</v>
      </c>
      <c r="AD383" s="99">
        <v>0</v>
      </c>
      <c r="AE383" s="99">
        <v>0</v>
      </c>
      <c r="AF383" s="100">
        <v>-85.652000000000001</v>
      </c>
      <c r="AG383" s="99">
        <v>-72.044479999999993</v>
      </c>
      <c r="AH383" s="99">
        <v>0.24509338999999386</v>
      </c>
      <c r="AI383" s="99">
        <v>0</v>
      </c>
      <c r="AJ383" s="99">
        <v>0</v>
      </c>
      <c r="AK383" s="100">
        <v>-71.799386609999999</v>
      </c>
      <c r="AL383" s="99">
        <v>-56.442258822423739</v>
      </c>
      <c r="AM383" s="99">
        <v>-56.442258822423739</v>
      </c>
      <c r="AN383" s="99">
        <v>-3.5684177576257525E-2</v>
      </c>
      <c r="AO383" s="99">
        <v>-3.5684177576257525E-2</v>
      </c>
      <c r="AP383" s="99">
        <v>0</v>
      </c>
      <c r="AQ383" s="99">
        <v>0</v>
      </c>
      <c r="AR383" s="100">
        <v>-56.477942999999996</v>
      </c>
      <c r="AS383" s="100">
        <v>-56.477942999999996</v>
      </c>
      <c r="AT383" s="99">
        <v>-71.591444899999999</v>
      </c>
      <c r="AU383" s="99">
        <v>-5.7124091000000021</v>
      </c>
    </row>
    <row r="384" spans="1:16374">
      <c r="A384" s="21" t="s">
        <v>381</v>
      </c>
      <c r="B384" s="337" t="s">
        <v>32</v>
      </c>
      <c r="C384" s="63">
        <v>-720</v>
      </c>
      <c r="D384" s="63">
        <v>-538</v>
      </c>
      <c r="E384" s="63">
        <v>-718</v>
      </c>
      <c r="F384" s="63">
        <v>-245</v>
      </c>
      <c r="G384" s="64">
        <f t="shared" si="48"/>
        <v>-2221</v>
      </c>
      <c r="H384" s="63">
        <v>-566.82000000000005</v>
      </c>
      <c r="I384" s="63">
        <v>-501.55800000000011</v>
      </c>
      <c r="J384" s="63">
        <v>-502.89800000000002</v>
      </c>
      <c r="K384" s="63">
        <v>-377.39099999999996</v>
      </c>
      <c r="L384" s="64">
        <v>-1948.6669999999999</v>
      </c>
      <c r="M384" s="137">
        <v>-433.48</v>
      </c>
      <c r="N384" s="137">
        <v>-320.31099999999998</v>
      </c>
      <c r="O384" s="137">
        <v>-306.74299999999999</v>
      </c>
      <c r="P384" s="137">
        <v>-385.82900000000001</v>
      </c>
      <c r="Q384" s="64">
        <v>-1446.3630000000001</v>
      </c>
      <c r="R384" s="137">
        <v>-363.483</v>
      </c>
      <c r="S384" s="137">
        <v>-192.060791839187</v>
      </c>
      <c r="T384" s="137">
        <v>-364.63051788908996</v>
      </c>
      <c r="U384" s="137">
        <v>-325.28149524619198</v>
      </c>
      <c r="V384" s="64">
        <v>-1245.4558049744699</v>
      </c>
      <c r="W384" s="137">
        <v>-412.90444240691198</v>
      </c>
      <c r="X384" s="137">
        <v>-280.49547433258294</v>
      </c>
      <c r="Y384" s="137">
        <v>-247.812661120386</v>
      </c>
      <c r="Z384" s="137">
        <v>-337.93865375656003</v>
      </c>
      <c r="AA384" s="64">
        <v>-1279.1512316164399</v>
      </c>
      <c r="AB384" s="137">
        <v>-142.78491699431299</v>
      </c>
      <c r="AC384" s="137">
        <v>-398.103692306477</v>
      </c>
      <c r="AD384" s="137">
        <v>-208.04996024183501</v>
      </c>
      <c r="AE384" s="137">
        <v>-251.69150351678201</v>
      </c>
      <c r="AF384" s="64">
        <v>-1000.6300730594099</v>
      </c>
      <c r="AG384" s="137">
        <v>-230.35334602616598</v>
      </c>
      <c r="AH384" s="137">
        <v>-106.554971369193</v>
      </c>
      <c r="AI384" s="137">
        <v>-189.34123072671201</v>
      </c>
      <c r="AJ384" s="137">
        <v>-41.253024857374001</v>
      </c>
      <c r="AK384" s="64">
        <v>-567.50257297944597</v>
      </c>
      <c r="AL384" s="137">
        <v>-272.57871327060201</v>
      </c>
      <c r="AM384" s="137">
        <v>-260.24371327060197</v>
      </c>
      <c r="AN384" s="137">
        <v>-46.155195632492401</v>
      </c>
      <c r="AO384" s="137">
        <v>-71.296389319611009</v>
      </c>
      <c r="AP384" s="137">
        <v>-260.98717960554399</v>
      </c>
      <c r="AQ384" s="137">
        <v>-413.14460180377699</v>
      </c>
      <c r="AR384" s="64">
        <v>-992.86569031241595</v>
      </c>
      <c r="AS384" s="64">
        <v>-891.11808889187296</v>
      </c>
      <c r="AT384" s="137">
        <v>-362.66726610297502</v>
      </c>
      <c r="AU384" s="137">
        <v>-92.253768703459997</v>
      </c>
    </row>
    <row r="385" spans="1:47">
      <c r="A385" s="21" t="s">
        <v>382</v>
      </c>
      <c r="B385" s="338" t="s">
        <v>34</v>
      </c>
      <c r="C385" s="101">
        <v>14</v>
      </c>
      <c r="D385" s="101">
        <v>79</v>
      </c>
      <c r="E385" s="101">
        <v>-135</v>
      </c>
      <c r="F385" s="101">
        <v>-187</v>
      </c>
      <c r="G385" s="106">
        <f t="shared" si="48"/>
        <v>-229</v>
      </c>
      <c r="H385" s="95">
        <v>-10.068</v>
      </c>
      <c r="I385" s="95">
        <v>-1.8939999999999999</v>
      </c>
      <c r="J385" s="95">
        <v>-5.5990000000000002</v>
      </c>
      <c r="K385" s="95">
        <v>-9.3330000000000002</v>
      </c>
      <c r="L385" s="96">
        <v>-26.893999999999998</v>
      </c>
      <c r="M385" s="95">
        <v>-8.7620000000000005</v>
      </c>
      <c r="N385" s="95">
        <v>12.439</v>
      </c>
      <c r="O385" s="95">
        <v>3.0680000000000001</v>
      </c>
      <c r="P385" s="95">
        <v>-12.836</v>
      </c>
      <c r="Q385" s="96">
        <v>-6.0910000000000002</v>
      </c>
      <c r="R385" s="95">
        <v>-1.7210000000000001</v>
      </c>
      <c r="S385" s="95">
        <v>4.6020000000000003</v>
      </c>
      <c r="T385" s="95">
        <v>-2.234</v>
      </c>
      <c r="U385" s="95">
        <v>-80.156999999999996</v>
      </c>
      <c r="V385" s="96">
        <v>-79.510000000000005</v>
      </c>
      <c r="W385" s="95">
        <v>1.5529999999999999</v>
      </c>
      <c r="X385" s="95">
        <v>-15.002000000000001</v>
      </c>
      <c r="Y385" s="95">
        <v>-5.343</v>
      </c>
      <c r="Z385" s="95">
        <v>-9.5909999999999993</v>
      </c>
      <c r="AA385" s="96">
        <v>-28.382999999999999</v>
      </c>
      <c r="AB385" s="95">
        <v>-36.494</v>
      </c>
      <c r="AC385" s="95">
        <v>-1.0049999999999999</v>
      </c>
      <c r="AD385" s="95">
        <v>1.768</v>
      </c>
      <c r="AE385" s="95">
        <v>6.258</v>
      </c>
      <c r="AF385" s="96">
        <v>-29.472999999999999</v>
      </c>
      <c r="AG385" s="95">
        <v>0.66400000000000003</v>
      </c>
      <c r="AH385" s="95">
        <v>-4.0250000000000004</v>
      </c>
      <c r="AI385" s="95">
        <v>-2.4750000000000001</v>
      </c>
      <c r="AJ385" s="95">
        <v>-6.149</v>
      </c>
      <c r="AK385" s="96">
        <v>-11.984999999999999</v>
      </c>
      <c r="AL385" s="95">
        <v>-1.9810000000000001</v>
      </c>
      <c r="AM385" s="95">
        <v>-1.677</v>
      </c>
      <c r="AN385" s="95">
        <v>-2.73</v>
      </c>
      <c r="AO385" s="95">
        <v>-2.5009999999999999</v>
      </c>
      <c r="AP385" s="95">
        <v>-0.877</v>
      </c>
      <c r="AQ385" s="95">
        <v>-3.57</v>
      </c>
      <c r="AR385" s="96">
        <v>-9.1579999999999995</v>
      </c>
      <c r="AS385" s="96">
        <v>-8.6839999999999993</v>
      </c>
      <c r="AT385" s="95">
        <v>1.1120000000000001</v>
      </c>
      <c r="AU385" s="95">
        <v>-1.605</v>
      </c>
    </row>
    <row r="386" spans="1:47">
      <c r="A386" s="97" t="s">
        <v>383</v>
      </c>
      <c r="B386" s="339" t="s">
        <v>36</v>
      </c>
      <c r="C386" s="98"/>
      <c r="D386" s="98"/>
      <c r="E386" s="98"/>
      <c r="F386" s="99"/>
      <c r="G386" s="100"/>
      <c r="H386" s="99">
        <v>0</v>
      </c>
      <c r="I386" s="99">
        <v>0</v>
      </c>
      <c r="J386" s="99">
        <v>0</v>
      </c>
      <c r="K386" s="99">
        <v>0</v>
      </c>
      <c r="L386" s="100">
        <v>0</v>
      </c>
      <c r="M386" s="99">
        <v>0</v>
      </c>
      <c r="N386" s="99">
        <v>0</v>
      </c>
      <c r="O386" s="99">
        <v>0</v>
      </c>
      <c r="P386" s="99">
        <v>0</v>
      </c>
      <c r="Q386" s="100">
        <v>0</v>
      </c>
      <c r="R386" s="99">
        <v>0</v>
      </c>
      <c r="S386" s="99">
        <v>0</v>
      </c>
      <c r="T386" s="99">
        <v>0</v>
      </c>
      <c r="U386" s="99">
        <v>-75</v>
      </c>
      <c r="V386" s="100">
        <v>-75</v>
      </c>
      <c r="W386" s="99">
        <v>0</v>
      </c>
      <c r="X386" s="99">
        <v>0</v>
      </c>
      <c r="Y386" s="99">
        <v>0</v>
      </c>
      <c r="Z386" s="99">
        <v>0</v>
      </c>
      <c r="AA386" s="100">
        <v>0</v>
      </c>
      <c r="AB386" s="99">
        <v>0</v>
      </c>
      <c r="AC386" s="99">
        <v>0</v>
      </c>
      <c r="AD386" s="99">
        <v>0</v>
      </c>
      <c r="AE386" s="99">
        <v>0</v>
      </c>
      <c r="AF386" s="100">
        <v>0</v>
      </c>
      <c r="AG386" s="99">
        <v>0</v>
      </c>
      <c r="AH386" s="99">
        <v>0</v>
      </c>
      <c r="AI386" s="99">
        <v>0</v>
      </c>
      <c r="AJ386" s="99">
        <v>0</v>
      </c>
      <c r="AK386" s="100">
        <v>0</v>
      </c>
      <c r="AL386" s="99">
        <v>0</v>
      </c>
      <c r="AM386" s="99">
        <v>0</v>
      </c>
      <c r="AN386" s="99">
        <v>0</v>
      </c>
      <c r="AO386" s="99">
        <v>0</v>
      </c>
      <c r="AP386" s="99">
        <v>0</v>
      </c>
      <c r="AQ386" s="99">
        <v>0</v>
      </c>
      <c r="AR386" s="100">
        <v>0</v>
      </c>
      <c r="AS386" s="100">
        <v>0</v>
      </c>
      <c r="AT386" s="99">
        <v>0</v>
      </c>
      <c r="AU386" s="99">
        <v>0</v>
      </c>
    </row>
    <row r="387" spans="1:47">
      <c r="A387" s="21" t="s">
        <v>384</v>
      </c>
      <c r="B387" s="338" t="s">
        <v>38</v>
      </c>
      <c r="C387" s="101">
        <v>-1</v>
      </c>
      <c r="D387" s="101">
        <v>0</v>
      </c>
      <c r="E387" s="101">
        <v>190</v>
      </c>
      <c r="F387" s="101">
        <v>17</v>
      </c>
      <c r="G387" s="106">
        <f t="shared" si="48"/>
        <v>206</v>
      </c>
      <c r="H387" s="101">
        <v>8.2416377662764404</v>
      </c>
      <c r="I387" s="101">
        <v>2.96745957578716</v>
      </c>
      <c r="J387" s="101">
        <v>26.909030845243802</v>
      </c>
      <c r="K387" s="101">
        <v>32.806589009807901</v>
      </c>
      <c r="L387" s="106">
        <v>70.924717197115299</v>
      </c>
      <c r="M387" s="138">
        <v>72.570448432115001</v>
      </c>
      <c r="N387" s="138">
        <v>-0.34669622605800043</v>
      </c>
      <c r="O387" s="138">
        <v>-1.2015</v>
      </c>
      <c r="P387" s="138">
        <v>2.74249999999997</v>
      </c>
      <c r="Q387" s="106">
        <v>73.764752206056997</v>
      </c>
      <c r="R387" s="138">
        <v>17.894500000000001</v>
      </c>
      <c r="S387" s="138">
        <v>-0.41899982411326597</v>
      </c>
      <c r="T387" s="138">
        <v>1.87599905188031</v>
      </c>
      <c r="U387" s="138">
        <v>1.20349948386996</v>
      </c>
      <c r="V387" s="106">
        <v>20.554998711637001</v>
      </c>
      <c r="W387" s="138">
        <v>-5.5113663987176196</v>
      </c>
      <c r="X387" s="138">
        <v>18.842915519934301</v>
      </c>
      <c r="Y387" s="138">
        <v>-2.0929747307570099</v>
      </c>
      <c r="Z387" s="138">
        <v>-5.2447155910803804</v>
      </c>
      <c r="AA387" s="106">
        <v>5.99385879937926</v>
      </c>
      <c r="AB387" s="138">
        <v>2.7843988308537302</v>
      </c>
      <c r="AC387" s="138">
        <v>9.9952838697950206</v>
      </c>
      <c r="AD387" s="138">
        <v>9.2858079937891596</v>
      </c>
      <c r="AE387" s="138">
        <v>-25.690011444609802</v>
      </c>
      <c r="AF387" s="106">
        <v>-3.6245207501718801</v>
      </c>
      <c r="AG387" s="138">
        <v>-6.5738792702825197</v>
      </c>
      <c r="AH387" s="138">
        <v>-8.6949168883225791</v>
      </c>
      <c r="AI387" s="138">
        <v>-3.8869102362749</v>
      </c>
      <c r="AJ387" s="138">
        <v>-9.9482190598855809</v>
      </c>
      <c r="AK387" s="106">
        <v>-29.103925454765601</v>
      </c>
      <c r="AL387" s="138">
        <v>-8.4859001750799994</v>
      </c>
      <c r="AM387" s="138">
        <v>-8.4859001750799994</v>
      </c>
      <c r="AN387" s="138">
        <v>-8.9636334482399995</v>
      </c>
      <c r="AO387" s="138">
        <v>-8.9636334482400013</v>
      </c>
      <c r="AP387" s="138">
        <v>-9.2990002477889409</v>
      </c>
      <c r="AQ387" s="138">
        <v>-16.305809507038202</v>
      </c>
      <c r="AR387" s="106">
        <v>-43.054343378147102</v>
      </c>
      <c r="AS387" s="106">
        <v>-43.054343378147102</v>
      </c>
      <c r="AT387" s="138">
        <v>-14.0664114165558</v>
      </c>
      <c r="AU387" s="138">
        <v>-18.946937234484199</v>
      </c>
    </row>
    <row r="388" spans="1:47">
      <c r="A388" s="21" t="s">
        <v>385</v>
      </c>
      <c r="B388" s="338" t="s">
        <v>40</v>
      </c>
      <c r="C388" s="101">
        <v>0</v>
      </c>
      <c r="D388" s="101">
        <v>-6</v>
      </c>
      <c r="E388" s="101">
        <v>-1</v>
      </c>
      <c r="F388" s="101">
        <v>38</v>
      </c>
      <c r="G388" s="106">
        <f t="shared" si="48"/>
        <v>31</v>
      </c>
      <c r="H388" s="101">
        <v>0</v>
      </c>
      <c r="I388" s="101">
        <v>2.93</v>
      </c>
      <c r="J388" s="101">
        <v>-50.033000000000001</v>
      </c>
      <c r="K388" s="101">
        <v>-6.8049999999999997</v>
      </c>
      <c r="L388" s="106">
        <v>-53.908000000000001</v>
      </c>
      <c r="M388" s="138">
        <v>-0.36899999999999999</v>
      </c>
      <c r="N388" s="138">
        <v>-0.11799999999999999</v>
      </c>
      <c r="O388" s="138">
        <v>-0.752</v>
      </c>
      <c r="P388" s="138">
        <v>-2.7170000000000001</v>
      </c>
      <c r="Q388" s="106">
        <v>-3.956</v>
      </c>
      <c r="R388" s="138">
        <v>16.643999999999998</v>
      </c>
      <c r="S388" s="138">
        <v>-0.20499999999999999</v>
      </c>
      <c r="T388" s="138">
        <v>-0.158</v>
      </c>
      <c r="U388" s="138">
        <v>-3.105</v>
      </c>
      <c r="V388" s="106">
        <v>13.176</v>
      </c>
      <c r="W388" s="138">
        <v>19.481999999999999</v>
      </c>
      <c r="X388" s="138">
        <v>4.0000000000013402E-3</v>
      </c>
      <c r="Y388" s="138">
        <v>0.27</v>
      </c>
      <c r="Z388" s="138">
        <v>-7.9930000000000003</v>
      </c>
      <c r="AA388" s="106">
        <v>11.763</v>
      </c>
      <c r="AB388" s="138">
        <v>0.17899999999999999</v>
      </c>
      <c r="AC388" s="138">
        <v>-0.23100000000000001</v>
      </c>
      <c r="AD388" s="138">
        <v>0.21199999999999999</v>
      </c>
      <c r="AE388" s="138">
        <v>-0.126</v>
      </c>
      <c r="AF388" s="106">
        <v>3.4000000000000002E-2</v>
      </c>
      <c r="AG388" s="138">
        <v>-9.0999999999999998E-2</v>
      </c>
      <c r="AH388" s="138">
        <v>3.6139999999999999</v>
      </c>
      <c r="AI388" s="138">
        <v>-6.0000000000000001E-3</v>
      </c>
      <c r="AJ388" s="138">
        <v>-5.3999999999999999E-2</v>
      </c>
      <c r="AK388" s="106">
        <v>3.4630000000000001</v>
      </c>
      <c r="AL388" s="138">
        <v>-1E-3</v>
      </c>
      <c r="AM388" s="138">
        <v>-1E-3</v>
      </c>
      <c r="AN388" s="138">
        <v>2E-3</v>
      </c>
      <c r="AO388" s="138">
        <v>2E-3</v>
      </c>
      <c r="AP388" s="138">
        <v>4.0000000000000001E-3</v>
      </c>
      <c r="AQ388" s="138">
        <v>2E-3</v>
      </c>
      <c r="AR388" s="106">
        <v>7.0000000000000001E-3</v>
      </c>
      <c r="AS388" s="106">
        <v>7.0000000000000001E-3</v>
      </c>
      <c r="AT388" s="138">
        <v>0</v>
      </c>
      <c r="AU388" s="138">
        <v>0</v>
      </c>
    </row>
    <row r="389" spans="1:47">
      <c r="A389" s="21" t="s">
        <v>386</v>
      </c>
      <c r="B389" s="338" t="s">
        <v>42</v>
      </c>
      <c r="C389" s="101">
        <v>0</v>
      </c>
      <c r="D389" s="101">
        <v>0</v>
      </c>
      <c r="E389" s="101">
        <v>0</v>
      </c>
      <c r="F389" s="101">
        <v>0</v>
      </c>
      <c r="G389" s="106">
        <f t="shared" si="48"/>
        <v>0</v>
      </c>
      <c r="H389" s="101">
        <v>0</v>
      </c>
      <c r="I389" s="101">
        <v>0</v>
      </c>
      <c r="J389" s="101">
        <v>0</v>
      </c>
      <c r="K389" s="101">
        <v>0</v>
      </c>
      <c r="L389" s="106">
        <v>0</v>
      </c>
      <c r="M389" s="138">
        <v>0</v>
      </c>
      <c r="N389" s="138">
        <v>0</v>
      </c>
      <c r="O389" s="138">
        <v>0</v>
      </c>
      <c r="P389" s="138">
        <v>0</v>
      </c>
      <c r="Q389" s="106">
        <v>0</v>
      </c>
      <c r="R389" s="138">
        <v>0</v>
      </c>
      <c r="S389" s="138">
        <v>0</v>
      </c>
      <c r="T389" s="138">
        <v>0</v>
      </c>
      <c r="U389" s="138">
        <v>0</v>
      </c>
      <c r="V389" s="106">
        <v>0</v>
      </c>
      <c r="W389" s="138">
        <v>0</v>
      </c>
      <c r="X389" s="138">
        <v>0</v>
      </c>
      <c r="Y389" s="138">
        <v>0</v>
      </c>
      <c r="Z389" s="138">
        <v>0</v>
      </c>
      <c r="AA389" s="106">
        <v>0</v>
      </c>
      <c r="AB389" s="138">
        <v>0</v>
      </c>
      <c r="AC389" s="138">
        <v>0</v>
      </c>
      <c r="AD389" s="138">
        <v>0</v>
      </c>
      <c r="AE389" s="138">
        <v>0</v>
      </c>
      <c r="AF389" s="106">
        <v>0</v>
      </c>
      <c r="AG389" s="138">
        <v>0</v>
      </c>
      <c r="AH389" s="138">
        <v>0</v>
      </c>
      <c r="AI389" s="138">
        <v>0</v>
      </c>
      <c r="AJ389" s="138">
        <v>0</v>
      </c>
      <c r="AK389" s="106">
        <v>0</v>
      </c>
      <c r="AL389" s="138">
        <v>0</v>
      </c>
      <c r="AM389" s="138">
        <v>0</v>
      </c>
      <c r="AN389" s="138">
        <v>0</v>
      </c>
      <c r="AO389" s="138">
        <v>0</v>
      </c>
      <c r="AP389" s="138">
        <v>0</v>
      </c>
      <c r="AQ389" s="138">
        <v>0</v>
      </c>
      <c r="AR389" s="106">
        <v>0</v>
      </c>
      <c r="AS389" s="106">
        <v>0</v>
      </c>
      <c r="AT389" s="138">
        <v>0</v>
      </c>
      <c r="AU389" s="138">
        <v>0</v>
      </c>
    </row>
    <row r="390" spans="1:47">
      <c r="A390" s="21" t="s">
        <v>387</v>
      </c>
      <c r="B390" s="337" t="s">
        <v>44</v>
      </c>
      <c r="C390" s="63">
        <v>-707</v>
      </c>
      <c r="D390" s="63">
        <v>-465</v>
      </c>
      <c r="E390" s="63">
        <v>-664</v>
      </c>
      <c r="F390" s="63">
        <v>-377</v>
      </c>
      <c r="G390" s="64">
        <f t="shared" si="48"/>
        <v>-2213</v>
      </c>
      <c r="H390" s="63">
        <v>-568.64636223372304</v>
      </c>
      <c r="I390" s="63">
        <v>-497.5545404242128</v>
      </c>
      <c r="J390" s="63">
        <v>-531.62096915475604</v>
      </c>
      <c r="K390" s="63">
        <v>-360.72241099019192</v>
      </c>
      <c r="L390" s="64">
        <v>-1958.5442828028799</v>
      </c>
      <c r="M390" s="137">
        <v>-370.04055156788502</v>
      </c>
      <c r="N390" s="137">
        <v>-308.336696226058</v>
      </c>
      <c r="O390" s="137">
        <v>-305.62849999999997</v>
      </c>
      <c r="P390" s="137">
        <v>-398.6395</v>
      </c>
      <c r="Q390" s="64">
        <v>-1382.6452477939401</v>
      </c>
      <c r="R390" s="137">
        <v>-330.66550000000001</v>
      </c>
      <c r="S390" s="137">
        <v>-188.08279166330001</v>
      </c>
      <c r="T390" s="137">
        <v>-365.14651883720899</v>
      </c>
      <c r="U390" s="137">
        <v>-407.33999576232202</v>
      </c>
      <c r="V390" s="64">
        <v>-1291.23480626283</v>
      </c>
      <c r="W390" s="137">
        <v>-397.38080880563001</v>
      </c>
      <c r="X390" s="137">
        <v>-276.65055881264902</v>
      </c>
      <c r="Y390" s="137">
        <v>-254.978635851143</v>
      </c>
      <c r="Z390" s="137">
        <v>-360.76736934763994</v>
      </c>
      <c r="AA390" s="64">
        <v>-1289.77737281706</v>
      </c>
      <c r="AB390" s="137">
        <v>-176.31551816345998</v>
      </c>
      <c r="AC390" s="137">
        <v>-389.34440843668204</v>
      </c>
      <c r="AD390" s="137">
        <v>-196.78415224804499</v>
      </c>
      <c r="AE390" s="137">
        <v>-271.2495149613901</v>
      </c>
      <c r="AF390" s="64">
        <v>-1033.6935938095803</v>
      </c>
      <c r="AG390" s="137">
        <v>-236.35422529644899</v>
      </c>
      <c r="AH390" s="137">
        <v>-115.66088825751601</v>
      </c>
      <c r="AI390" s="137">
        <v>-195.70914096298699</v>
      </c>
      <c r="AJ390" s="137">
        <v>-57.404243917259706</v>
      </c>
      <c r="AK390" s="64">
        <v>-605.128498434211</v>
      </c>
      <c r="AL390" s="137">
        <v>-283.046613445682</v>
      </c>
      <c r="AM390" s="137">
        <v>-270.40761344568199</v>
      </c>
      <c r="AN390" s="137">
        <v>-57.846829080732405</v>
      </c>
      <c r="AO390" s="137">
        <v>-82.759022767850993</v>
      </c>
      <c r="AP390" s="137">
        <v>-271.159179853333</v>
      </c>
      <c r="AQ390" s="137">
        <v>-433.018411310815</v>
      </c>
      <c r="AR390" s="64">
        <v>-1045.0710336905599</v>
      </c>
      <c r="AS390" s="64">
        <v>-942.84943227001997</v>
      </c>
      <c r="AT390" s="137">
        <v>-375.62167751953098</v>
      </c>
      <c r="AU390" s="137">
        <v>-112.8057059379442</v>
      </c>
    </row>
    <row r="391" spans="1:47">
      <c r="A391" s="21" t="s">
        <v>388</v>
      </c>
      <c r="B391" s="338" t="s">
        <v>46</v>
      </c>
      <c r="C391" s="101">
        <v>257</v>
      </c>
      <c r="D391" s="101">
        <v>254</v>
      </c>
      <c r="E391" s="101">
        <v>345</v>
      </c>
      <c r="F391" s="101">
        <v>258</v>
      </c>
      <c r="G391" s="106">
        <f t="shared" si="48"/>
        <v>1114</v>
      </c>
      <c r="H391" s="101">
        <v>162.35300000000001</v>
      </c>
      <c r="I391" s="101">
        <v>198.14132499999999</v>
      </c>
      <c r="J391" s="101">
        <v>200.57556399999999</v>
      </c>
      <c r="K391" s="101">
        <v>123.03968200000001</v>
      </c>
      <c r="L391" s="106">
        <v>684.10957099999996</v>
      </c>
      <c r="M391" s="138">
        <v>110.8006</v>
      </c>
      <c r="N391" s="138">
        <v>148.20449719999999</v>
      </c>
      <c r="O391" s="138">
        <v>116.1207168</v>
      </c>
      <c r="P391" s="138">
        <v>85.217000000000013</v>
      </c>
      <c r="Q391" s="106">
        <v>460.34281400000003</v>
      </c>
      <c r="R391" s="138">
        <v>125.81399999999999</v>
      </c>
      <c r="S391" s="138">
        <v>100.215856314088</v>
      </c>
      <c r="T391" s="138">
        <v>147.584982147169</v>
      </c>
      <c r="U391" s="138">
        <v>201.018255613435</v>
      </c>
      <c r="V391" s="106">
        <v>574.63309407469103</v>
      </c>
      <c r="W391" s="138">
        <v>106.613259119463</v>
      </c>
      <c r="X391" s="138">
        <v>88.495718053951606</v>
      </c>
      <c r="Y391" s="138">
        <v>45.775854458375697</v>
      </c>
      <c r="Z391" s="138">
        <v>229.35881247688985</v>
      </c>
      <c r="AA391" s="106">
        <v>470.24364410867997</v>
      </c>
      <c r="AB391" s="138">
        <v>29.795810575630902</v>
      </c>
      <c r="AC391" s="138">
        <v>166.27316988310099</v>
      </c>
      <c r="AD391" s="138">
        <v>94.372969210211892</v>
      </c>
      <c r="AE391" s="138">
        <v>16.7701974270799</v>
      </c>
      <c r="AF391" s="106">
        <v>307.21214709602395</v>
      </c>
      <c r="AG391" s="138">
        <v>30.020992435354099</v>
      </c>
      <c r="AH391" s="138">
        <v>45.100995234125399</v>
      </c>
      <c r="AI391" s="138">
        <v>48.962548880968598</v>
      </c>
      <c r="AJ391" s="138">
        <v>29.986968685806499</v>
      </c>
      <c r="AK391" s="106">
        <v>154.07150523625501</v>
      </c>
      <c r="AL391" s="138">
        <v>58.2067070865169</v>
      </c>
      <c r="AM391" s="138">
        <v>54.738707086516904</v>
      </c>
      <c r="AN391" s="138">
        <v>10.453503238639019</v>
      </c>
      <c r="AO391" s="138">
        <v>15.534519915420393</v>
      </c>
      <c r="AP391" s="138">
        <v>18.648397719461599</v>
      </c>
      <c r="AQ391" s="138">
        <v>264.02100980131803</v>
      </c>
      <c r="AR391" s="106">
        <v>351.32961784593499</v>
      </c>
      <c r="AS391" s="106">
        <v>322.91642664825201</v>
      </c>
      <c r="AT391" s="138">
        <v>88.237709279271897</v>
      </c>
      <c r="AU391" s="138">
        <v>65.194599285335698</v>
      </c>
    </row>
    <row r="392" spans="1:47">
      <c r="A392" s="21" t="s">
        <v>389</v>
      </c>
      <c r="B392" s="338" t="s">
        <v>48</v>
      </c>
      <c r="C392" s="101">
        <v>0</v>
      </c>
      <c r="D392" s="101">
        <v>0</v>
      </c>
      <c r="E392" s="101">
        <v>0</v>
      </c>
      <c r="F392" s="101">
        <v>0</v>
      </c>
      <c r="G392" s="106">
        <f t="shared" si="48"/>
        <v>0</v>
      </c>
      <c r="H392" s="101">
        <v>0</v>
      </c>
      <c r="I392" s="101">
        <v>0</v>
      </c>
      <c r="J392" s="101">
        <v>-6.0000000000854925E-3</v>
      </c>
      <c r="K392" s="101">
        <v>5.0999999999999997E-2</v>
      </c>
      <c r="L392" s="106">
        <v>4.4999999999845386E-2</v>
      </c>
      <c r="M392" s="138">
        <v>0</v>
      </c>
      <c r="N392" s="138">
        <v>0</v>
      </c>
      <c r="O392" s="138">
        <v>0</v>
      </c>
      <c r="P392" s="138">
        <v>0</v>
      </c>
      <c r="Q392" s="106">
        <v>0</v>
      </c>
      <c r="R392" s="138">
        <v>0</v>
      </c>
      <c r="S392" s="138">
        <v>0</v>
      </c>
      <c r="T392" s="138">
        <v>0</v>
      </c>
      <c r="U392" s="138">
        <v>0</v>
      </c>
      <c r="V392" s="106">
        <v>0</v>
      </c>
      <c r="W392" s="138">
        <v>0</v>
      </c>
      <c r="X392" s="138">
        <v>0</v>
      </c>
      <c r="Y392" s="138">
        <v>0</v>
      </c>
      <c r="Z392" s="138">
        <v>-0.21</v>
      </c>
      <c r="AA392" s="106">
        <v>-0.21</v>
      </c>
      <c r="AB392" s="138">
        <v>0</v>
      </c>
      <c r="AC392" s="138">
        <v>0</v>
      </c>
      <c r="AD392" s="138">
        <v>0</v>
      </c>
      <c r="AE392" s="138">
        <v>0.105</v>
      </c>
      <c r="AF392" s="106">
        <v>0.10500000000000398</v>
      </c>
      <c r="AG392" s="138">
        <v>0</v>
      </c>
      <c r="AH392" s="138">
        <v>0</v>
      </c>
      <c r="AI392" s="138">
        <v>0</v>
      </c>
      <c r="AJ392" s="138">
        <v>0</v>
      </c>
      <c r="AK392" s="106">
        <v>0</v>
      </c>
      <c r="AL392" s="138">
        <v>0</v>
      </c>
      <c r="AM392" s="138">
        <v>0</v>
      </c>
      <c r="AN392" s="138">
        <v>1E-3</v>
      </c>
      <c r="AO392" s="138">
        <v>1E-3</v>
      </c>
      <c r="AP392" s="138">
        <v>-1E-3</v>
      </c>
      <c r="AQ392" s="138">
        <v>1.00000000000122E-3</v>
      </c>
      <c r="AR392" s="106">
        <v>1.00000000000122E-3</v>
      </c>
      <c r="AS392" s="106">
        <v>1.00000000000122E-3</v>
      </c>
      <c r="AT392" s="138">
        <v>0</v>
      </c>
      <c r="AU392" s="138">
        <v>0</v>
      </c>
    </row>
    <row r="393" spans="1:47">
      <c r="A393" s="21" t="s">
        <v>390</v>
      </c>
      <c r="B393" s="337" t="s">
        <v>50</v>
      </c>
      <c r="C393" s="63">
        <v>-450</v>
      </c>
      <c r="D393" s="63">
        <v>-211</v>
      </c>
      <c r="E393" s="63">
        <v>-319</v>
      </c>
      <c r="F393" s="63">
        <v>-119</v>
      </c>
      <c r="G393" s="64">
        <f t="shared" si="48"/>
        <v>-1099</v>
      </c>
      <c r="H393" s="63">
        <v>-406.293362233724</v>
      </c>
      <c r="I393" s="63">
        <v>-299.41321542421292</v>
      </c>
      <c r="J393" s="63">
        <v>-331.05140515475603</v>
      </c>
      <c r="K393" s="63">
        <v>-237.63172899019196</v>
      </c>
      <c r="L393" s="64">
        <v>-1274.3897118028849</v>
      </c>
      <c r="M393" s="137">
        <v>-259.23995156788499</v>
      </c>
      <c r="N393" s="137">
        <v>-160.13219902605772</v>
      </c>
      <c r="O393" s="137">
        <v>-189.50778319999998</v>
      </c>
      <c r="P393" s="137">
        <v>-313.42250000000001</v>
      </c>
      <c r="Q393" s="64">
        <v>-922.30243379394301</v>
      </c>
      <c r="R393" s="137">
        <v>-204.85150000000002</v>
      </c>
      <c r="S393" s="137">
        <v>-87.866935349212412</v>
      </c>
      <c r="T393" s="137">
        <v>-217.56153669004098</v>
      </c>
      <c r="U393" s="137">
        <v>-206.32174014888699</v>
      </c>
      <c r="V393" s="64">
        <v>-716.60171218814003</v>
      </c>
      <c r="W393" s="137">
        <v>-290.767549686167</v>
      </c>
      <c r="X393" s="137">
        <v>-188.15484075869699</v>
      </c>
      <c r="Y393" s="137">
        <v>-209.20278139276701</v>
      </c>
      <c r="Z393" s="137">
        <v>-131.61855687075104</v>
      </c>
      <c r="AA393" s="64">
        <v>-819.74372870838306</v>
      </c>
      <c r="AB393" s="137">
        <v>-146.519707587829</v>
      </c>
      <c r="AC393" s="137">
        <v>-223.07123855358097</v>
      </c>
      <c r="AD393" s="137">
        <v>-102.41118303783301</v>
      </c>
      <c r="AE393" s="137">
        <v>-254.37431753431019</v>
      </c>
      <c r="AF393" s="64">
        <v>-726.37644671354997</v>
      </c>
      <c r="AG393" s="137">
        <v>-206.33323286109479</v>
      </c>
      <c r="AH393" s="137">
        <v>-70.559893023390188</v>
      </c>
      <c r="AI393" s="137">
        <v>-146.746592082018</v>
      </c>
      <c r="AJ393" s="137">
        <v>-27.417275231453203</v>
      </c>
      <c r="AK393" s="64">
        <v>-451.05699319795701</v>
      </c>
      <c r="AL393" s="137">
        <v>-224.83990635916498</v>
      </c>
      <c r="AM393" s="137">
        <v>-215.66890635916499</v>
      </c>
      <c r="AN393" s="137">
        <v>-47.392325842093399</v>
      </c>
      <c r="AO393" s="137">
        <v>-67.223502852430997</v>
      </c>
      <c r="AP393" s="137">
        <v>-252.511782133872</v>
      </c>
      <c r="AQ393" s="137">
        <v>-168.99640150949699</v>
      </c>
      <c r="AR393" s="64">
        <v>-693.74041584462805</v>
      </c>
      <c r="AS393" s="64">
        <v>-619.93200562176798</v>
      </c>
      <c r="AT393" s="137">
        <v>-287.38396824025898</v>
      </c>
      <c r="AU393" s="137">
        <v>-47.611106652608548</v>
      </c>
    </row>
    <row r="394" spans="1:47">
      <c r="A394" s="21" t="s">
        <v>391</v>
      </c>
      <c r="B394" s="338" t="s">
        <v>52</v>
      </c>
      <c r="C394" s="101">
        <v>-27</v>
      </c>
      <c r="D394" s="101">
        <v>-22</v>
      </c>
      <c r="E394" s="101">
        <v>-1</v>
      </c>
      <c r="F394" s="101">
        <v>0</v>
      </c>
      <c r="G394" s="106">
        <f t="shared" si="48"/>
        <v>-50</v>
      </c>
      <c r="H394" s="101">
        <v>0.61445004246863011</v>
      </c>
      <c r="I394" s="101">
        <v>-0.26121450965259996</v>
      </c>
      <c r="J394" s="101">
        <v>6.8373823131165006</v>
      </c>
      <c r="K394" s="101">
        <v>8.9885185000260215E-2</v>
      </c>
      <c r="L394" s="106">
        <v>7.2805030309327403</v>
      </c>
      <c r="M394" s="138">
        <v>3.9081475767240499</v>
      </c>
      <c r="N394" s="138">
        <v>-2.47312716832442</v>
      </c>
      <c r="O394" s="138">
        <v>0.31265846278361931</v>
      </c>
      <c r="P394" s="138">
        <v>26.8499762274445</v>
      </c>
      <c r="Q394" s="106">
        <v>28.597655098627705</v>
      </c>
      <c r="R394" s="138">
        <v>-8.1994348510594079</v>
      </c>
      <c r="S394" s="138">
        <v>-7.0113099077327394</v>
      </c>
      <c r="T394" s="138">
        <v>10.847142712490299</v>
      </c>
      <c r="U394" s="138">
        <v>-10.4836558899551</v>
      </c>
      <c r="V394" s="106">
        <v>-14.847257936257005</v>
      </c>
      <c r="W394" s="138">
        <v>3.7869868024619699</v>
      </c>
      <c r="X394" s="138">
        <v>-2.92432205935852</v>
      </c>
      <c r="Y394" s="138">
        <v>4.4279718128991901</v>
      </c>
      <c r="Z394" s="138">
        <v>1.8165860662309901</v>
      </c>
      <c r="AA394" s="106">
        <v>7.1072226222336301</v>
      </c>
      <c r="AB394" s="138">
        <v>-34.079332895673403</v>
      </c>
      <c r="AC394" s="138">
        <v>28.877257977948101</v>
      </c>
      <c r="AD394" s="138">
        <v>-3.5260479535464802</v>
      </c>
      <c r="AE394" s="138">
        <v>2.5925450247469968</v>
      </c>
      <c r="AF394" s="106">
        <v>-6.1355778465240007</v>
      </c>
      <c r="AG394" s="138">
        <v>-3.9141566065376399</v>
      </c>
      <c r="AH394" s="138">
        <v>-4.5844810621140999</v>
      </c>
      <c r="AI394" s="138">
        <v>-4.0692465215199496</v>
      </c>
      <c r="AJ394" s="138">
        <v>1.01176662309114</v>
      </c>
      <c r="AK394" s="106">
        <v>-11.5561175670805</v>
      </c>
      <c r="AL394" s="138">
        <v>-6.1527274983834701</v>
      </c>
      <c r="AM394" s="138">
        <v>-8.1257275018561899</v>
      </c>
      <c r="AN394" s="138">
        <v>-12.154315681068001</v>
      </c>
      <c r="AO394" s="138">
        <v>-10.90531568578341</v>
      </c>
      <c r="AP394" s="138">
        <v>-1.0143562454030299</v>
      </c>
      <c r="AQ394" s="138">
        <v>5.0237547801190701</v>
      </c>
      <c r="AR394" s="106">
        <v>-14.29764464473549</v>
      </c>
      <c r="AS394" s="106">
        <v>-14.17764466113419</v>
      </c>
      <c r="AT394" s="138">
        <v>-17.4781439477756</v>
      </c>
      <c r="AU394" s="138">
        <v>-9.9674684288374102</v>
      </c>
    </row>
    <row r="395" spans="1:47">
      <c r="A395" s="21" t="s">
        <v>392</v>
      </c>
      <c r="B395" s="340" t="s">
        <v>54</v>
      </c>
      <c r="C395" s="64">
        <v>-477</v>
      </c>
      <c r="D395" s="64">
        <v>-233</v>
      </c>
      <c r="E395" s="64">
        <v>-320</v>
      </c>
      <c r="F395" s="64">
        <v>-119</v>
      </c>
      <c r="G395" s="64">
        <f t="shared" si="48"/>
        <v>-1149</v>
      </c>
      <c r="H395" s="64">
        <v>-405.67891219125499</v>
      </c>
      <c r="I395" s="64">
        <v>-299.67442993386533</v>
      </c>
      <c r="J395" s="64">
        <v>-324.21402284164014</v>
      </c>
      <c r="K395" s="64">
        <v>-237.541843805192</v>
      </c>
      <c r="L395" s="64">
        <v>-1267.1092087719521</v>
      </c>
      <c r="M395" s="140">
        <v>-255.331803991161</v>
      </c>
      <c r="N395" s="140">
        <v>-162.6053261943824</v>
      </c>
      <c r="O395" s="140">
        <v>-189.19512473721599</v>
      </c>
      <c r="P395" s="140">
        <v>-286.572523772556</v>
      </c>
      <c r="Q395" s="64">
        <v>-893.70477869531499</v>
      </c>
      <c r="R395" s="140">
        <v>-213.05093485105903</v>
      </c>
      <c r="S395" s="140">
        <v>-94.878245256945092</v>
      </c>
      <c r="T395" s="140">
        <v>-206.71439397754997</v>
      </c>
      <c r="U395" s="140">
        <v>-216.80539603884199</v>
      </c>
      <c r="V395" s="64">
        <v>-731.44897012439708</v>
      </c>
      <c r="W395" s="140">
        <v>-286.98056288370498</v>
      </c>
      <c r="X395" s="140">
        <v>-191.07916281805601</v>
      </c>
      <c r="Y395" s="140">
        <v>-204.77480957986802</v>
      </c>
      <c r="Z395" s="140">
        <v>-129.80197080452001</v>
      </c>
      <c r="AA395" s="64">
        <v>-812.63650608615012</v>
      </c>
      <c r="AB395" s="140">
        <v>-180.59904048350199</v>
      </c>
      <c r="AC395" s="140">
        <v>-194.19398057563299</v>
      </c>
      <c r="AD395" s="140">
        <v>-105.93723099138001</v>
      </c>
      <c r="AE395" s="140">
        <v>-251.78177250956014</v>
      </c>
      <c r="AF395" s="64">
        <v>-732.51202456008014</v>
      </c>
      <c r="AG395" s="140">
        <v>-210.24738946763239</v>
      </c>
      <c r="AH395" s="140">
        <v>-75.144374085504296</v>
      </c>
      <c r="AI395" s="140">
        <v>-150.815838603538</v>
      </c>
      <c r="AJ395" s="140">
        <v>-26.405508608361998</v>
      </c>
      <c r="AK395" s="64">
        <v>-462.61311076503705</v>
      </c>
      <c r="AL395" s="140">
        <v>-230.99263385754898</v>
      </c>
      <c r="AM395" s="140">
        <v>-223.794633861021</v>
      </c>
      <c r="AN395" s="140">
        <v>-59.546641523161099</v>
      </c>
      <c r="AO395" s="140">
        <v>-78.128818538215015</v>
      </c>
      <c r="AP395" s="140">
        <v>-253.52613837927501</v>
      </c>
      <c r="AQ395" s="140">
        <v>-163.97264672937817</v>
      </c>
      <c r="AR395" s="64">
        <v>-708.03806048936315</v>
      </c>
      <c r="AS395" s="64">
        <v>-634.10965028290218</v>
      </c>
      <c r="AT395" s="140">
        <v>-304.86211218803498</v>
      </c>
      <c r="AU395" s="140">
        <v>-57.578575081445905</v>
      </c>
    </row>
    <row r="396" spans="1:47" hidden="1" outlineLevel="1">
      <c r="A396" s="123" t="s">
        <v>393</v>
      </c>
      <c r="B396" s="339" t="s">
        <v>377</v>
      </c>
      <c r="C396" s="98">
        <v>-19</v>
      </c>
      <c r="D396" s="98">
        <v>148</v>
      </c>
      <c r="E396" s="98">
        <v>-17</v>
      </c>
      <c r="F396" s="99">
        <v>65</v>
      </c>
      <c r="G396" s="100">
        <f t="shared" si="48"/>
        <v>177</v>
      </c>
      <c r="H396" s="99">
        <v>0</v>
      </c>
      <c r="I396" s="99">
        <v>0</v>
      </c>
      <c r="J396" s="99">
        <v>0</v>
      </c>
      <c r="K396" s="99">
        <v>0</v>
      </c>
      <c r="L396" s="100">
        <v>0</v>
      </c>
      <c r="M396" s="99">
        <v>0</v>
      </c>
      <c r="N396" s="99">
        <v>0</v>
      </c>
      <c r="O396" s="99">
        <v>0</v>
      </c>
      <c r="P396" s="99">
        <v>0</v>
      </c>
      <c r="Q396" s="100">
        <v>0</v>
      </c>
      <c r="R396" s="99">
        <v>0</v>
      </c>
      <c r="S396" s="99">
        <v>0</v>
      </c>
      <c r="T396" s="99">
        <v>0</v>
      </c>
      <c r="U396" s="99">
        <v>0</v>
      </c>
      <c r="V396" s="100">
        <v>0</v>
      </c>
      <c r="W396" s="99">
        <v>0</v>
      </c>
      <c r="X396" s="99">
        <v>0</v>
      </c>
      <c r="Y396" s="99">
        <v>0</v>
      </c>
      <c r="Z396" s="99">
        <v>0</v>
      </c>
      <c r="AA396" s="100">
        <v>0</v>
      </c>
      <c r="AB396" s="99">
        <v>0</v>
      </c>
      <c r="AC396" s="99">
        <v>0</v>
      </c>
      <c r="AD396" s="99">
        <v>0</v>
      </c>
      <c r="AE396" s="99">
        <v>0</v>
      </c>
      <c r="AF396" s="100">
        <v>0</v>
      </c>
      <c r="AG396" s="99">
        <v>0</v>
      </c>
      <c r="AH396" s="99">
        <v>0</v>
      </c>
      <c r="AI396" s="99">
        <v>0</v>
      </c>
      <c r="AJ396" s="99">
        <v>0</v>
      </c>
      <c r="AK396" s="100">
        <v>0</v>
      </c>
      <c r="AL396" s="99">
        <v>0</v>
      </c>
      <c r="AM396" s="99">
        <v>0</v>
      </c>
      <c r="AN396" s="99">
        <v>0</v>
      </c>
      <c r="AO396" s="99">
        <v>0</v>
      </c>
      <c r="AP396" s="99">
        <v>0</v>
      </c>
      <c r="AQ396" s="99">
        <v>0</v>
      </c>
      <c r="AR396" s="100">
        <v>0</v>
      </c>
      <c r="AS396" s="100">
        <v>0</v>
      </c>
      <c r="AT396" s="99">
        <v>0</v>
      </c>
      <c r="AU396" s="99">
        <v>0</v>
      </c>
    </row>
    <row r="397" spans="1:47" collapsed="1">
      <c r="A397" s="123" t="s">
        <v>394</v>
      </c>
      <c r="B397" s="339" t="s">
        <v>373</v>
      </c>
      <c r="C397" s="98"/>
      <c r="D397" s="98"/>
      <c r="E397" s="98"/>
      <c r="F397" s="99"/>
      <c r="G397" s="100"/>
      <c r="H397" s="99">
        <v>0</v>
      </c>
      <c r="I397" s="99">
        <v>0</v>
      </c>
      <c r="J397" s="99">
        <v>0</v>
      </c>
      <c r="K397" s="99">
        <v>0</v>
      </c>
      <c r="L397" s="100">
        <v>0</v>
      </c>
      <c r="M397" s="99">
        <v>0</v>
      </c>
      <c r="N397" s="99">
        <v>0</v>
      </c>
      <c r="O397" s="99">
        <v>0</v>
      </c>
      <c r="P397" s="99">
        <v>0</v>
      </c>
      <c r="Q397" s="100">
        <v>0</v>
      </c>
      <c r="R397" s="99">
        <v>0</v>
      </c>
      <c r="S397" s="99">
        <v>0</v>
      </c>
      <c r="T397" s="99">
        <v>0</v>
      </c>
      <c r="U397" s="99">
        <v>0</v>
      </c>
      <c r="V397" s="100">
        <v>0</v>
      </c>
      <c r="W397" s="99">
        <v>0</v>
      </c>
      <c r="X397" s="99">
        <v>0</v>
      </c>
      <c r="Y397" s="99">
        <v>0</v>
      </c>
      <c r="Z397" s="99">
        <v>0</v>
      </c>
      <c r="AA397" s="100">
        <v>0</v>
      </c>
      <c r="AB397" s="99">
        <v>0</v>
      </c>
      <c r="AC397" s="99">
        <v>0</v>
      </c>
      <c r="AD397" s="99">
        <v>0</v>
      </c>
      <c r="AE397" s="99">
        <v>0</v>
      </c>
      <c r="AF397" s="100">
        <v>0</v>
      </c>
      <c r="AG397" s="99">
        <v>0</v>
      </c>
      <c r="AH397" s="99">
        <v>0</v>
      </c>
      <c r="AI397" s="99">
        <v>0</v>
      </c>
      <c r="AJ397" s="99">
        <v>0</v>
      </c>
      <c r="AK397" s="100">
        <v>0</v>
      </c>
      <c r="AL397" s="99">
        <v>0</v>
      </c>
      <c r="AM397" s="99">
        <v>0</v>
      </c>
      <c r="AN397" s="99">
        <v>0</v>
      </c>
      <c r="AO397" s="99">
        <v>0</v>
      </c>
      <c r="AP397" s="99">
        <v>0</v>
      </c>
      <c r="AQ397" s="99">
        <v>0</v>
      </c>
      <c r="AR397" s="100">
        <v>0</v>
      </c>
      <c r="AS397" s="100">
        <v>0</v>
      </c>
      <c r="AT397" s="99">
        <v>0</v>
      </c>
      <c r="AU397" s="99">
        <v>0</v>
      </c>
    </row>
    <row r="398" spans="1:47">
      <c r="A398" s="88"/>
      <c r="B398" s="88"/>
      <c r="C398" s="88"/>
      <c r="D398" s="88"/>
      <c r="E398" s="88"/>
      <c r="F398" s="88"/>
      <c r="G398" s="88"/>
      <c r="H398" s="88"/>
      <c r="I398" s="88"/>
      <c r="J398" s="88"/>
      <c r="K398" s="88"/>
      <c r="L398" s="88"/>
      <c r="M398" s="134"/>
      <c r="N398" s="134"/>
      <c r="O398" s="134"/>
      <c r="P398" s="134"/>
      <c r="Q398" s="88"/>
      <c r="R398" s="134"/>
      <c r="S398" s="134"/>
      <c r="T398" s="134"/>
      <c r="U398" s="134"/>
      <c r="V398" s="88"/>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S398" s="134"/>
      <c r="AT398" s="134"/>
      <c r="AU398" s="134"/>
    </row>
    <row r="399" spans="1:47">
      <c r="A399" s="88"/>
      <c r="B399" s="21"/>
      <c r="C399" s="69"/>
      <c r="D399" s="69"/>
      <c r="E399" s="69"/>
      <c r="F399" s="69"/>
      <c r="G399" s="69"/>
      <c r="H399" s="69"/>
      <c r="I399" s="69"/>
      <c r="J399" s="69"/>
      <c r="K399" s="69"/>
      <c r="L399" s="69"/>
      <c r="M399" s="175"/>
      <c r="N399" s="175"/>
      <c r="O399" s="175"/>
      <c r="P399" s="175"/>
      <c r="Q399" s="69"/>
      <c r="R399" s="175"/>
      <c r="S399" s="175"/>
      <c r="T399" s="175"/>
      <c r="U399" s="175"/>
      <c r="V399" s="69"/>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S399" s="175"/>
      <c r="AT399" s="175"/>
      <c r="AU399" s="175"/>
    </row>
  </sheetData>
  <pageMargins left="0" right="0" top="0" bottom="0" header="0.31496062992125984" footer="0.31496062992125984"/>
  <pageSetup paperSize="9" scale="15" fitToHeight="0" orientation="portrait" r:id="rId1"/>
  <rowBreaks count="3" manualBreakCount="3">
    <brk id="108" max="22" man="1"/>
    <brk id="207" max="22" man="1"/>
    <brk id="31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8080"/>
    <pageSetUpPr fitToPage="1"/>
  </sheetPr>
  <dimension ref="A1:S400"/>
  <sheetViews>
    <sheetView showGridLines="0" topLeftCell="B5" zoomScale="85" zoomScaleNormal="85" workbookViewId="0">
      <selection activeCell="E21" sqref="E21"/>
    </sheetView>
  </sheetViews>
  <sheetFormatPr baseColWidth="10" defaultColWidth="11.42578125" defaultRowHeight="12.75" outlineLevelRow="1" outlineLevelCol="1"/>
  <cols>
    <col min="1" max="1" width="21.5703125" style="88" hidden="1" customWidth="1" outlineLevel="1"/>
    <col min="2" max="2" width="45.5703125" style="88" customWidth="1" collapsed="1"/>
    <col min="3" max="3" width="16.5703125" customWidth="1"/>
    <col min="4" max="4" width="14.28515625" customWidth="1"/>
    <col min="5" max="5" width="16.28515625" customWidth="1"/>
    <col min="6" max="6" width="5.7109375" customWidth="1"/>
    <col min="9" max="9" width="5.7109375" customWidth="1"/>
    <col min="12" max="12" width="5.7109375" customWidth="1"/>
    <col min="13" max="13" width="9.28515625" bestFit="1" customWidth="1"/>
    <col min="18" max="18" width="5.7109375" customWidth="1"/>
  </cols>
  <sheetData>
    <row r="1" spans="1:19" s="88" customFormat="1" hidden="1" outlineLevel="1">
      <c r="A1" s="83" t="s">
        <v>97</v>
      </c>
      <c r="C1" s="55" t="s">
        <v>613</v>
      </c>
      <c r="D1" s="55" t="str">
        <f>$C$1</f>
        <v>T2-2023</v>
      </c>
      <c r="E1" s="55" t="str">
        <f>$C$1</f>
        <v>T2-2023</v>
      </c>
      <c r="G1" s="190" t="s">
        <v>408</v>
      </c>
      <c r="H1" s="190" t="s">
        <v>409</v>
      </c>
      <c r="I1" s="55"/>
      <c r="J1" s="190" t="s">
        <v>408</v>
      </c>
      <c r="K1" s="190" t="s">
        <v>409</v>
      </c>
      <c r="L1" s="55"/>
      <c r="M1" s="55" t="s">
        <v>410</v>
      </c>
      <c r="N1" s="55" t="s">
        <v>411</v>
      </c>
      <c r="O1" s="55" t="s">
        <v>411</v>
      </c>
      <c r="P1" s="55" t="s">
        <v>411</v>
      </c>
      <c r="Q1" s="55" t="s">
        <v>411</v>
      </c>
      <c r="R1" s="21"/>
      <c r="S1" s="21"/>
    </row>
    <row r="2" spans="1:19" s="88" customFormat="1" hidden="1" outlineLevel="1">
      <c r="A2" s="83" t="s">
        <v>397</v>
      </c>
      <c r="B2" s="55" t="s">
        <v>396</v>
      </c>
      <c r="C2" s="55" t="str">
        <f>LEFT(C$1,3)&amp;RIGHT(C$1,2)&amp;"_"&amp;$3:$3</f>
        <v>T2-23_Stated</v>
      </c>
      <c r="D2" s="55" t="str">
        <f>LEFT(D$1,3)&amp;RIGHT(D$1,2)&amp;"_"&amp;$3:$3</f>
        <v>T2-23_Spec</v>
      </c>
      <c r="E2" s="55" t="str">
        <f>LEFT(E$1,3)&amp;RIGHT(E$1,2)&amp;"_"&amp;$3:$3</f>
        <v>T2-23_Underlying</v>
      </c>
      <c r="G2" s="190" t="str">
        <f>G1&amp;"_"&amp;G$3</f>
        <v>QvsCsus_%_Stated</v>
      </c>
      <c r="H2" s="190" t="str">
        <f>H1&amp;"_"&amp;H$3</f>
        <v>QvsCsus_€_Stated</v>
      </c>
      <c r="I2" s="57"/>
      <c r="J2" s="190" t="str">
        <f>J1&amp;"_"&amp;J$3</f>
        <v>QvsCsus_%_Underlying</v>
      </c>
      <c r="K2" s="190" t="str">
        <f>K1&amp;"_"&amp;K$3</f>
        <v>QvsCsus_€_Underlying</v>
      </c>
      <c r="L2" s="57"/>
      <c r="M2" s="57"/>
      <c r="N2" s="55" t="s">
        <v>412</v>
      </c>
      <c r="O2" s="55" t="s">
        <v>413</v>
      </c>
      <c r="P2" s="55" t="s">
        <v>414</v>
      </c>
      <c r="Q2" s="55" t="s">
        <v>415</v>
      </c>
      <c r="R2" s="21"/>
      <c r="S2" s="21"/>
    </row>
    <row r="3" spans="1:19" s="88" customFormat="1" hidden="1" outlineLevel="1">
      <c r="A3" s="83"/>
      <c r="B3" s="57"/>
      <c r="C3" s="57" t="s">
        <v>21</v>
      </c>
      <c r="D3" s="57" t="s">
        <v>416</v>
      </c>
      <c r="E3" s="57" t="s">
        <v>95</v>
      </c>
      <c r="G3" s="57" t="s">
        <v>21</v>
      </c>
      <c r="H3" s="57" t="s">
        <v>21</v>
      </c>
      <c r="I3" s="57"/>
      <c r="J3" s="57" t="s">
        <v>95</v>
      </c>
      <c r="K3" s="57" t="s">
        <v>95</v>
      </c>
      <c r="L3" s="57"/>
      <c r="M3" s="57"/>
      <c r="N3" s="57" t="s">
        <v>21</v>
      </c>
      <c r="O3" s="57" t="s">
        <v>21</v>
      </c>
      <c r="P3" s="57" t="s">
        <v>21</v>
      </c>
      <c r="Q3" s="57" t="s">
        <v>21</v>
      </c>
      <c r="R3" s="21"/>
      <c r="S3" s="21"/>
    </row>
    <row r="4" spans="1:19" s="88" customFormat="1" hidden="1" outlineLevel="1">
      <c r="A4" s="83"/>
      <c r="B4" s="57"/>
      <c r="C4" s="57"/>
      <c r="D4" s="191" t="s">
        <v>417</v>
      </c>
      <c r="E4" s="57"/>
      <c r="G4" s="192"/>
      <c r="I4" s="57"/>
      <c r="J4" s="192"/>
      <c r="L4" s="57"/>
      <c r="M4" s="57"/>
      <c r="N4" s="57"/>
      <c r="O4" s="57"/>
      <c r="P4" s="57"/>
      <c r="Q4" s="57"/>
    </row>
    <row r="5" spans="1:19" s="88" customFormat="1" ht="14.25" collapsed="1">
      <c r="A5" s="176"/>
      <c r="B5" s="86"/>
      <c r="C5" s="86"/>
      <c r="D5" s="86"/>
      <c r="E5" s="86"/>
      <c r="G5" s="192"/>
      <c r="I5" s="87"/>
      <c r="J5" s="192"/>
      <c r="L5" s="87"/>
      <c r="M5" s="86"/>
      <c r="N5" s="86"/>
      <c r="O5" s="86"/>
      <c r="P5" s="86"/>
      <c r="Q5" s="86"/>
    </row>
    <row r="6" spans="1:19" s="88" customFormat="1" ht="14.25">
      <c r="A6" s="176"/>
      <c r="B6" s="86"/>
      <c r="C6" s="86"/>
      <c r="D6" s="86"/>
      <c r="E6" s="86"/>
      <c r="G6" s="192"/>
      <c r="I6" s="87"/>
      <c r="J6" s="192"/>
      <c r="L6" s="87"/>
      <c r="M6" s="86"/>
      <c r="N6" s="86"/>
      <c r="O6" s="86"/>
      <c r="P6" s="86"/>
      <c r="Q6" s="86"/>
    </row>
    <row r="7" spans="1:19" s="88" customFormat="1" ht="13.5" customHeight="1">
      <c r="A7" s="21"/>
      <c r="G7" s="192"/>
      <c r="J7" s="192"/>
    </row>
    <row r="8" spans="1:19" s="88" customFormat="1" ht="13.5" customHeight="1">
      <c r="A8" s="21"/>
      <c r="G8" s="192"/>
      <c r="J8" s="192"/>
    </row>
    <row r="9" spans="1:19" s="88" customFormat="1" ht="13.5" customHeight="1">
      <c r="A9" s="21"/>
      <c r="G9" s="192"/>
      <c r="J9" s="192"/>
    </row>
    <row r="10" spans="1:19" s="88" customFormat="1" ht="13.5" customHeight="1">
      <c r="A10" s="21"/>
      <c r="G10" s="192"/>
      <c r="J10" s="192"/>
    </row>
    <row r="11" spans="1:19" s="88" customFormat="1" ht="19.5">
      <c r="A11" s="21"/>
      <c r="B11" s="2" t="s">
        <v>398</v>
      </c>
      <c r="G11" s="192"/>
      <c r="J11" s="192"/>
    </row>
    <row r="12" spans="1:19" s="88" customFormat="1" ht="13.5" customHeight="1">
      <c r="A12" s="21"/>
      <c r="G12" s="192"/>
      <c r="J12" s="192"/>
    </row>
    <row r="13" spans="1:19" s="88" customFormat="1" ht="13.5" customHeight="1">
      <c r="A13" s="21"/>
      <c r="G13" s="192"/>
      <c r="J13" s="192"/>
    </row>
    <row r="14" spans="1:19" s="88" customFormat="1" ht="13.5" customHeight="1">
      <c r="A14" s="21"/>
      <c r="G14" s="192"/>
      <c r="J14" s="192"/>
    </row>
    <row r="15" spans="1:19" s="88" customFormat="1" ht="16.5" customHeight="1" thickBot="1">
      <c r="A15" s="21"/>
      <c r="B15" s="89" t="s">
        <v>99</v>
      </c>
      <c r="C15" s="90"/>
      <c r="D15" s="90"/>
      <c r="E15" s="90"/>
      <c r="F15" s="90"/>
      <c r="G15" s="193"/>
      <c r="H15" s="90"/>
      <c r="I15" s="90"/>
      <c r="J15" s="193"/>
      <c r="K15" s="90"/>
      <c r="L15" s="90"/>
      <c r="M15" s="90"/>
      <c r="N15" s="90"/>
      <c r="O15" s="90"/>
      <c r="P15" s="90"/>
      <c r="Q15" s="90"/>
    </row>
    <row r="16" spans="1:19" ht="15.75">
      <c r="A16" s="21"/>
      <c r="B16" s="177"/>
    </row>
    <row r="17" spans="1:19">
      <c r="A17" s="21"/>
      <c r="B17" s="25"/>
      <c r="C17" s="181" t="s">
        <v>418</v>
      </c>
      <c r="D17" s="194" t="s">
        <v>419</v>
      </c>
      <c r="E17" s="181" t="s">
        <v>418</v>
      </c>
      <c r="G17" s="200" t="s">
        <v>420</v>
      </c>
      <c r="H17" s="200"/>
      <c r="J17" s="200" t="s">
        <v>420</v>
      </c>
      <c r="K17" s="200"/>
      <c r="M17" s="201" t="s">
        <v>424</v>
      </c>
      <c r="N17" s="201"/>
      <c r="O17" s="201"/>
      <c r="P17" s="201"/>
      <c r="Q17" s="201"/>
    </row>
    <row r="18" spans="1:19">
      <c r="A18" s="21"/>
      <c r="B18" s="25"/>
      <c r="C18" s="181" t="s">
        <v>21</v>
      </c>
      <c r="D18" s="195" t="str">
        <f>D4</f>
        <v>Specific items</v>
      </c>
      <c r="E18" s="181" t="s">
        <v>95</v>
      </c>
      <c r="G18" s="201" t="s">
        <v>421</v>
      </c>
      <c r="H18" s="201"/>
      <c r="J18" s="201" t="s">
        <v>423</v>
      </c>
      <c r="K18" s="201"/>
      <c r="M18" s="186"/>
      <c r="N18" s="181" t="s">
        <v>425</v>
      </c>
      <c r="O18" s="181" t="s">
        <v>426</v>
      </c>
      <c r="P18" s="181" t="s">
        <v>427</v>
      </c>
      <c r="Q18" s="181" t="s">
        <v>428</v>
      </c>
    </row>
    <row r="19" spans="1:19">
      <c r="A19" s="21" t="s">
        <v>399</v>
      </c>
      <c r="B19" s="25" t="s">
        <v>24</v>
      </c>
      <c r="C19" s="61" t="str">
        <f>SUBSTITUTE(SUBSTITUTE($1:$1,"T","Q"),"-20","-")</f>
        <v>Q2-23</v>
      </c>
      <c r="D19" s="196" t="str">
        <f>SUBSTITUTE(SUBSTITUTE($1:$1,"T","Q"),"-20","-")</f>
        <v>Q2-23</v>
      </c>
      <c r="E19" s="61" t="str">
        <f>SUBSTITUTE(SUBSTITUTE($1:$1,"T","Q"),"-20","-")</f>
        <v>Q2-23</v>
      </c>
      <c r="G19" s="202" t="s">
        <v>422</v>
      </c>
      <c r="H19" s="181" t="s">
        <v>24</v>
      </c>
      <c r="J19" s="202" t="s">
        <v>422</v>
      </c>
      <c r="K19" s="181" t="s">
        <v>24</v>
      </c>
      <c r="M19" s="186" t="s">
        <v>429</v>
      </c>
      <c r="N19" s="61" t="s">
        <v>625</v>
      </c>
      <c r="O19" s="61" t="str">
        <f>N19</f>
        <v>2Q23</v>
      </c>
      <c r="P19" s="61" t="str">
        <f>N19</f>
        <v>2Q23</v>
      </c>
      <c r="Q19" s="61" t="str">
        <f>N19</f>
        <v>2Q23</v>
      </c>
    </row>
    <row r="20" spans="1:19">
      <c r="A20" s="21"/>
      <c r="B20" s="26"/>
      <c r="C20" s="88"/>
      <c r="D20" s="21"/>
      <c r="E20" s="88"/>
      <c r="G20" s="192"/>
      <c r="H20" s="88"/>
      <c r="J20" s="192"/>
      <c r="K20" s="88"/>
      <c r="M20" s="88"/>
      <c r="N20" s="88"/>
      <c r="O20" s="88"/>
      <c r="P20" s="88"/>
      <c r="Q20" s="88"/>
    </row>
    <row r="21" spans="1:19">
      <c r="A21" s="23" t="s">
        <v>105</v>
      </c>
      <c r="B21" s="28" t="s">
        <v>26</v>
      </c>
      <c r="C21" s="92">
        <v>6675.5849864991796</v>
      </c>
      <c r="D21" s="92">
        <v>346.24734929953371</v>
      </c>
      <c r="E21" s="92">
        <f t="shared" ref="E21:E34" si="0">(C21-D21)</f>
        <v>6329.3376371996455</v>
      </c>
      <c r="G21" s="203">
        <f>IF(ISERROR(C21/N21-1),IF($B$2="FR","ns","n.m."),IF(C21/N21-1&gt;100%,"x "&amp;(ROUND(C21/N21,1)),IF(C21/N21-1&lt;-100%,IF($B$2="FR","ns","n.m."),C21/N21-1)))</f>
        <v>0.1293495155640636</v>
      </c>
      <c r="H21" s="204">
        <f>IFERROR(($C:$C-$N:$N),"N/A")</f>
        <v>764.58498649917965</v>
      </c>
      <c r="J21" s="203">
        <f>IF(ISERROR((C21-D21)/N21-1),IF($B$2="FR","ns","n.m."),IF((C21-D21)/N21-1&gt;100%,"x "&amp;(ROUND((C21-D21)/N21,1)),IF((C21-D21)/N21-1&lt;-100%,IF($B$2="FR","ns","n.m."),(C21-D21)/N21-1)))</f>
        <v>7.0772735103983297E-2</v>
      </c>
      <c r="K21" s="204">
        <f>IFERROR(($C:$C-$D:$D-$N:$N),"N/A")</f>
        <v>418.33763719964554</v>
      </c>
      <c r="M21" s="213">
        <v>18</v>
      </c>
      <c r="N21" s="92">
        <v>5911</v>
      </c>
      <c r="O21" s="92">
        <v>5892</v>
      </c>
      <c r="P21" s="92">
        <v>6272</v>
      </c>
      <c r="Q21" s="92">
        <v>5643</v>
      </c>
    </row>
    <row r="22" spans="1:19">
      <c r="A22" s="21" t="s">
        <v>106</v>
      </c>
      <c r="B22" s="29" t="s">
        <v>28</v>
      </c>
      <c r="C22" s="95">
        <v>-3214.4952153363802</v>
      </c>
      <c r="D22" s="95">
        <v>-18.475769999989481</v>
      </c>
      <c r="E22" s="95">
        <f>(C22-D22-D23)</f>
        <v>-3196.0194453363906</v>
      </c>
      <c r="G22" s="205">
        <f>IF(ISERROR(C22/N22-1),IF($B$2="FR","ns","n.m."),IF(C22/N22-1&gt;100%,"x "&amp;(ROUND(C22/N22,1)),IF(C22/N22-1&lt;-100%,IF($B$2="FR","ns","n.m."),C22/N22-1)))</f>
        <v>-4.044918945182685E-2</v>
      </c>
      <c r="H22" s="206">
        <f>IFERROR(($C:$C-$N:$N),"N/A")</f>
        <v>135.50478466361983</v>
      </c>
      <c r="J22" s="205">
        <f>IF(ISERROR(E22/N22-1),IF($B$2="FR","ns","n.m."),IF(E22/N22-1&gt;100%,"x "&amp;(ROUND(E22/N22,1)),IF(E22/N22-1&lt;-100%,IF(B2="FR","ns","n.m."),E22/N22-1)))</f>
        <v>-4.5964344675704316E-2</v>
      </c>
      <c r="K22" s="206">
        <f>IFERROR(($E:$E-$N:$N),"N/A")</f>
        <v>153.98055466360938</v>
      </c>
      <c r="M22" s="214">
        <v>18</v>
      </c>
      <c r="N22" s="95">
        <v>-3350</v>
      </c>
      <c r="O22" s="95">
        <v>-3319</v>
      </c>
      <c r="P22" s="95">
        <v>-3200</v>
      </c>
      <c r="Q22" s="95">
        <v>-3579</v>
      </c>
      <c r="S22" s="289"/>
    </row>
    <row r="23" spans="1:19">
      <c r="A23" s="178" t="s">
        <v>107</v>
      </c>
      <c r="B23" s="31" t="s">
        <v>30</v>
      </c>
      <c r="C23" s="99">
        <v>3.6239645940909124</v>
      </c>
      <c r="D23" s="99">
        <v>0</v>
      </c>
      <c r="E23" s="99">
        <f>(C23-D23)</f>
        <v>3.6239645940909124</v>
      </c>
      <c r="G23" s="207"/>
      <c r="H23" s="208"/>
      <c r="J23" s="207"/>
      <c r="K23" s="208"/>
      <c r="M23" s="215"/>
      <c r="N23" s="168"/>
      <c r="O23" s="168"/>
      <c r="P23" s="168"/>
      <c r="Q23" s="168"/>
    </row>
    <row r="24" spans="1:19">
      <c r="A24" s="23" t="s">
        <v>108</v>
      </c>
      <c r="B24" s="28" t="s">
        <v>32</v>
      </c>
      <c r="C24" s="92">
        <v>3461.0897711627999</v>
      </c>
      <c r="D24" s="92">
        <v>327.77157929954421</v>
      </c>
      <c r="E24" s="92">
        <f t="shared" si="0"/>
        <v>3133.3181918632558</v>
      </c>
      <c r="G24" s="203">
        <f t="shared" ref="G24:G35" si="1">IF(ISERROR(C24/N24-1),IF($B$2="FR","ns","n.m."),IF(C24/N24-1&gt;100%,"x "&amp;(ROUND(C24/N24,1)),IF(C24/N24-1&lt;-100%,IF($B$2="FR","ns","n.m."),C24/N24-1)))</f>
        <v>0.35146027768949617</v>
      </c>
      <c r="H24" s="204">
        <f>IFERROR(($C:$C-$N:$N),"N/A")</f>
        <v>900.08977116279993</v>
      </c>
      <c r="J24" s="203">
        <f>IF(ISERROR((C24-D24)/N24-1),IF($B$2="FR","ns","n.m."),IF((C24-D24)/N24-1&gt;100%,"x "&amp;(ROUND((C24-D24)/N24,1)),IF((C24-D24)/N24-1&lt;-100%,IF($B$2="FR","ns","n.m."),(C24-D24)/N24-1)))</f>
        <v>0.22347449897042404</v>
      </c>
      <c r="K24" s="204">
        <f>IFERROR(($C:$C-$D:$D-$N:$N),"N/A")</f>
        <v>572.31819186325583</v>
      </c>
      <c r="M24" s="213">
        <v>18</v>
      </c>
      <c r="N24" s="92">
        <v>2561</v>
      </c>
      <c r="O24" s="92">
        <v>2552</v>
      </c>
      <c r="P24" s="92">
        <v>2833</v>
      </c>
      <c r="Q24" s="92">
        <v>2333</v>
      </c>
    </row>
    <row r="25" spans="1:19">
      <c r="A25" s="21" t="s">
        <v>109</v>
      </c>
      <c r="B25" s="29" t="s">
        <v>34</v>
      </c>
      <c r="C25" s="95">
        <v>-534.16225763665898</v>
      </c>
      <c r="D25" s="95">
        <v>-84.499999999996575</v>
      </c>
      <c r="E25" s="95">
        <f>(C25-D25)</f>
        <v>-449.66225763666239</v>
      </c>
      <c r="G25" s="205">
        <f t="shared" si="1"/>
        <v>7.4773154198509051E-2</v>
      </c>
      <c r="H25" s="206">
        <f>IFERROR(($C:$C-$N:$N),"N/A")</f>
        <v>-37.162257636658978</v>
      </c>
      <c r="J25" s="205">
        <f>IF(ISERROR((C25-D25)/N25-1),IF($B$2="FR","ns","n.m."),IF((C25-D25)/N25-1&gt;100%,"x "&amp;(ROUND((C25-D25)/N25,1)),IF((C25-D25)/N25-1&lt;-100%,IF($B$2="FR","ns","n.m."),(C25-D25)/N25-1)))</f>
        <v>-9.5246966525830201E-2</v>
      </c>
      <c r="K25" s="206">
        <f>IFERROR(($C:$C-$D:$D-$N:$N),"N/A")</f>
        <v>47.337742363337611</v>
      </c>
      <c r="M25" s="214">
        <v>18</v>
      </c>
      <c r="N25" s="95">
        <v>-497</v>
      </c>
      <c r="O25" s="95">
        <v>-491</v>
      </c>
      <c r="P25" s="95">
        <v>-405</v>
      </c>
      <c r="Q25" s="95">
        <v>-633</v>
      </c>
    </row>
    <row r="26" spans="1:19">
      <c r="A26" s="178" t="s">
        <v>110</v>
      </c>
      <c r="B26" s="31" t="s">
        <v>36</v>
      </c>
      <c r="C26" s="99">
        <v>0</v>
      </c>
      <c r="D26" s="99">
        <v>2.1313869999999998E-12</v>
      </c>
      <c r="E26" s="99">
        <f t="shared" si="0"/>
        <v>-2.1313869999999998E-12</v>
      </c>
      <c r="G26" s="207" t="str">
        <f t="shared" si="1"/>
        <v>n.m.</v>
      </c>
      <c r="H26" s="208"/>
      <c r="J26" s="207"/>
      <c r="K26" s="208"/>
      <c r="M26" s="215"/>
      <c r="N26" s="168"/>
      <c r="O26" s="168"/>
      <c r="P26" s="168"/>
      <c r="Q26" s="168"/>
    </row>
    <row r="27" spans="1:19">
      <c r="A27" s="21" t="s">
        <v>111</v>
      </c>
      <c r="B27" s="29" t="s">
        <v>38</v>
      </c>
      <c r="C27" s="95">
        <v>26.988144534953602</v>
      </c>
      <c r="D27" s="95">
        <v>-12.054500000004952</v>
      </c>
      <c r="E27" s="95">
        <f t="shared" si="0"/>
        <v>39.042644534958555</v>
      </c>
      <c r="G27" s="205">
        <f t="shared" si="1"/>
        <v>-0.67871256506007616</v>
      </c>
      <c r="H27" s="206">
        <f>IFERROR(($C:$C-$N:$N),"N/A")</f>
        <v>-57.011855465046395</v>
      </c>
      <c r="J27" s="205">
        <f t="shared" ref="J27:J35" si="2">IF(ISERROR((C27-D27)/N27-1),IF($B$2="FR","ns","n.m."),IF((C27-D27)/N27-1&gt;100%,"x "&amp;(ROUND((C27-D27)/N27,1)),IF((C27-D27)/N27-1&lt;-100%,IF($B$2="FR","ns","n.m."),(C27-D27)/N27-1)))</f>
        <v>-0.53520661267906489</v>
      </c>
      <c r="K27" s="206">
        <f t="shared" ref="K27:K35" si="3">IFERROR(($C:$C-$D:$D-$N:$N),"N/A")</f>
        <v>-44.957355465041445</v>
      </c>
      <c r="M27" s="214">
        <v>18</v>
      </c>
      <c r="N27" s="95">
        <v>84</v>
      </c>
      <c r="O27" s="95">
        <v>93</v>
      </c>
      <c r="P27" s="95">
        <v>115</v>
      </c>
      <c r="Q27" s="95">
        <v>34</v>
      </c>
    </row>
    <row r="28" spans="1:19">
      <c r="A28" s="21" t="s">
        <v>112</v>
      </c>
      <c r="B28" s="29" t="s">
        <v>40</v>
      </c>
      <c r="C28" s="95">
        <v>29.056949441234199</v>
      </c>
      <c r="D28" s="95">
        <v>27.882962906616207</v>
      </c>
      <c r="E28" s="95">
        <f t="shared" si="0"/>
        <v>1.1739865346179919</v>
      </c>
      <c r="G28" s="205" t="str">
        <f t="shared" si="1"/>
        <v>n.m.</v>
      </c>
      <c r="H28" s="206">
        <f t="shared" ref="H28:H35" si="4">IFERROR(($C:$C-$N:$N),"N/A")</f>
        <v>30.056949441234199</v>
      </c>
      <c r="J28" s="205" t="str">
        <f t="shared" si="2"/>
        <v>n.m.</v>
      </c>
      <c r="K28" s="206">
        <f t="shared" si="3"/>
        <v>2.1739865346179919</v>
      </c>
      <c r="M28" s="214">
        <v>18</v>
      </c>
      <c r="N28" s="95">
        <v>-1</v>
      </c>
      <c r="O28" s="95">
        <v>0</v>
      </c>
      <c r="P28" s="95">
        <v>3</v>
      </c>
      <c r="Q28" s="95">
        <v>-21</v>
      </c>
    </row>
    <row r="29" spans="1:19">
      <c r="A29" s="21" t="s">
        <v>113</v>
      </c>
      <c r="B29" s="29" t="s">
        <v>42</v>
      </c>
      <c r="C29" s="95">
        <v>0</v>
      </c>
      <c r="D29" s="95">
        <v>0</v>
      </c>
      <c r="E29" s="95">
        <f t="shared" si="0"/>
        <v>0</v>
      </c>
      <c r="G29" s="205" t="str">
        <f t="shared" si="1"/>
        <v>n.m.</v>
      </c>
      <c r="H29" s="206">
        <f t="shared" si="4"/>
        <v>0</v>
      </c>
      <c r="J29" s="205" t="str">
        <f t="shared" si="2"/>
        <v>n.m.</v>
      </c>
      <c r="K29" s="206">
        <f t="shared" si="3"/>
        <v>0</v>
      </c>
      <c r="M29" s="214">
        <v>16</v>
      </c>
      <c r="N29" s="95">
        <v>0</v>
      </c>
      <c r="O29" s="95">
        <v>0</v>
      </c>
      <c r="P29" s="95">
        <v>0</v>
      </c>
      <c r="Q29" s="95">
        <v>0</v>
      </c>
    </row>
    <row r="30" spans="1:19">
      <c r="A30" s="23" t="s">
        <v>114</v>
      </c>
      <c r="B30" s="28" t="s">
        <v>44</v>
      </c>
      <c r="C30" s="92">
        <v>2982.97260750233</v>
      </c>
      <c r="D30" s="92">
        <v>259.10004220616099</v>
      </c>
      <c r="E30" s="92">
        <f t="shared" si="0"/>
        <v>2723.8725652961689</v>
      </c>
      <c r="G30" s="203">
        <f t="shared" si="1"/>
        <v>0.38936777247430365</v>
      </c>
      <c r="H30" s="204">
        <f t="shared" si="4"/>
        <v>835.97260750232999</v>
      </c>
      <c r="J30" s="203">
        <f t="shared" si="2"/>
        <v>0.26868773418545366</v>
      </c>
      <c r="K30" s="204">
        <f t="shared" si="3"/>
        <v>576.87256529616889</v>
      </c>
      <c r="M30" s="213">
        <v>18</v>
      </c>
      <c r="N30" s="92">
        <v>2147</v>
      </c>
      <c r="O30" s="92">
        <v>2153</v>
      </c>
      <c r="P30" s="92">
        <v>2424</v>
      </c>
      <c r="Q30" s="92">
        <v>1736</v>
      </c>
    </row>
    <row r="31" spans="1:19">
      <c r="A31" s="21" t="s">
        <v>46</v>
      </c>
      <c r="B31" s="29" t="s">
        <v>46</v>
      </c>
      <c r="C31" s="95">
        <v>-677.39448954355896</v>
      </c>
      <c r="D31" s="95">
        <v>-68.604792634881861</v>
      </c>
      <c r="E31" s="95">
        <f t="shared" si="0"/>
        <v>-608.78969690867712</v>
      </c>
      <c r="G31" s="205">
        <f t="shared" si="1"/>
        <v>0.29027521817820756</v>
      </c>
      <c r="H31" s="206">
        <f t="shared" si="4"/>
        <v>-152.39448954355896</v>
      </c>
      <c r="J31" s="205">
        <f t="shared" si="2"/>
        <v>0.15959942268319449</v>
      </c>
      <c r="K31" s="206">
        <f t="shared" si="3"/>
        <v>-83.789696908677115</v>
      </c>
      <c r="M31" s="214">
        <v>18</v>
      </c>
      <c r="N31" s="95">
        <v>-525</v>
      </c>
      <c r="O31" s="95">
        <v>-522</v>
      </c>
      <c r="P31" s="95">
        <v>-464</v>
      </c>
      <c r="Q31" s="95">
        <v>-580</v>
      </c>
    </row>
    <row r="32" spans="1:19">
      <c r="A32" s="21" t="s">
        <v>115</v>
      </c>
      <c r="B32" s="29" t="s">
        <v>48</v>
      </c>
      <c r="C32" s="95">
        <v>3.907</v>
      </c>
      <c r="D32" s="95">
        <v>0</v>
      </c>
      <c r="E32" s="95">
        <f t="shared" si="0"/>
        <v>3.907</v>
      </c>
      <c r="G32" s="205" t="str">
        <f t="shared" si="1"/>
        <v>n.m.</v>
      </c>
      <c r="H32" s="206">
        <f t="shared" si="4"/>
        <v>3.907</v>
      </c>
      <c r="J32" s="205" t="str">
        <f t="shared" si="2"/>
        <v>n.m.</v>
      </c>
      <c r="K32" s="206">
        <f t="shared" si="3"/>
        <v>3.907</v>
      </c>
      <c r="M32" s="214">
        <v>17</v>
      </c>
      <c r="N32" s="95">
        <v>0</v>
      </c>
      <c r="O32" s="95">
        <v>0</v>
      </c>
      <c r="P32" s="95">
        <v>1</v>
      </c>
      <c r="Q32" s="95">
        <v>0</v>
      </c>
    </row>
    <row r="33" spans="1:17">
      <c r="A33" s="23" t="s">
        <v>116</v>
      </c>
      <c r="B33" s="28" t="s">
        <v>50</v>
      </c>
      <c r="C33" s="92">
        <v>2309.4851179587699</v>
      </c>
      <c r="D33" s="92">
        <v>190.49524957127915</v>
      </c>
      <c r="E33" s="92">
        <f t="shared" si="0"/>
        <v>2118.9898683874908</v>
      </c>
      <c r="G33" s="203">
        <f t="shared" si="1"/>
        <v>0.42385025768111584</v>
      </c>
      <c r="H33" s="204">
        <f t="shared" si="4"/>
        <v>687.48511795876993</v>
      </c>
      <c r="J33" s="203">
        <f t="shared" si="2"/>
        <v>0.3064055908677501</v>
      </c>
      <c r="K33" s="204">
        <f t="shared" si="3"/>
        <v>496.98986838749079</v>
      </c>
      <c r="M33" s="213">
        <v>18</v>
      </c>
      <c r="N33" s="92">
        <v>1622</v>
      </c>
      <c r="O33" s="92">
        <v>1635</v>
      </c>
      <c r="P33" s="92">
        <v>1844</v>
      </c>
      <c r="Q33" s="92">
        <v>1268</v>
      </c>
    </row>
    <row r="34" spans="1:17">
      <c r="A34" s="21" t="s">
        <v>117</v>
      </c>
      <c r="B34" s="29" t="s">
        <v>52</v>
      </c>
      <c r="C34" s="95">
        <v>-269.44881538706102</v>
      </c>
      <c r="D34" s="95">
        <v>-0.6711769884887453</v>
      </c>
      <c r="E34" s="95">
        <f t="shared" si="0"/>
        <v>-268.77763839857226</v>
      </c>
      <c r="G34" s="205">
        <f t="shared" si="1"/>
        <v>0.16644508825567539</v>
      </c>
      <c r="H34" s="206">
        <f t="shared" si="4"/>
        <v>-38.448815387061018</v>
      </c>
      <c r="J34" s="205">
        <f t="shared" si="2"/>
        <v>0.16353956016697957</v>
      </c>
      <c r="K34" s="206">
        <f t="shared" si="3"/>
        <v>-37.777638398572265</v>
      </c>
      <c r="M34" s="214">
        <v>18</v>
      </c>
      <c r="N34" s="95">
        <v>-231</v>
      </c>
      <c r="O34" s="95">
        <v>-229</v>
      </c>
      <c r="P34" s="95">
        <v>-205</v>
      </c>
      <c r="Q34" s="95">
        <v>-262</v>
      </c>
    </row>
    <row r="35" spans="1:17">
      <c r="A35" s="23" t="s">
        <v>118</v>
      </c>
      <c r="B35" s="36" t="s">
        <v>54</v>
      </c>
      <c r="C35" s="93">
        <v>2040.0363025717099</v>
      </c>
      <c r="D35" s="93">
        <v>189.82407258279039</v>
      </c>
      <c r="E35" s="93">
        <f>(C35-D35)</f>
        <v>1850.2122299889195</v>
      </c>
      <c r="G35" s="209">
        <f t="shared" si="1"/>
        <v>0.46659691054759889</v>
      </c>
      <c r="H35" s="210">
        <f t="shared" si="4"/>
        <v>649.03630257170994</v>
      </c>
      <c r="J35" s="209">
        <f t="shared" si="2"/>
        <v>0.33013100646219939</v>
      </c>
      <c r="K35" s="210">
        <f t="shared" si="3"/>
        <v>459.21222998891949</v>
      </c>
      <c r="M35" s="216">
        <v>18</v>
      </c>
      <c r="N35" s="93">
        <v>1391</v>
      </c>
      <c r="O35" s="93">
        <v>1418</v>
      </c>
      <c r="P35" s="93">
        <v>1591</v>
      </c>
      <c r="Q35" s="93">
        <v>1047</v>
      </c>
    </row>
    <row r="36" spans="1:17">
      <c r="A36" s="23" t="s">
        <v>400</v>
      </c>
      <c r="B36" s="36" t="s">
        <v>401</v>
      </c>
      <c r="C36" s="199"/>
      <c r="D36" s="199"/>
      <c r="E36" s="93">
        <f>E35</f>
        <v>1850.2122299889195</v>
      </c>
      <c r="G36" s="199"/>
      <c r="H36" s="199"/>
      <c r="J36" s="199"/>
      <c r="K36" s="212"/>
      <c r="M36" s="217"/>
      <c r="N36" s="198"/>
      <c r="O36" s="218"/>
      <c r="P36" s="218"/>
      <c r="Q36" s="218"/>
    </row>
    <row r="37" spans="1:17">
      <c r="A37" s="21"/>
      <c r="B37" s="21"/>
    </row>
    <row r="38" spans="1:17">
      <c r="A38" s="179" t="s">
        <v>402</v>
      </c>
      <c r="B38" s="179"/>
    </row>
    <row r="39" spans="1:17">
      <c r="A39" s="21"/>
      <c r="B39" s="21"/>
    </row>
    <row r="40" spans="1:17">
      <c r="A40" s="21"/>
      <c r="B40" s="21"/>
    </row>
    <row r="41" spans="1:17">
      <c r="A41" s="21"/>
      <c r="B41" s="21"/>
    </row>
    <row r="42" spans="1:17">
      <c r="A42" s="21"/>
    </row>
    <row r="43" spans="1:17" ht="16.5" thickBot="1">
      <c r="A43" s="21"/>
      <c r="B43" s="24" t="s">
        <v>119</v>
      </c>
      <c r="C43" s="90"/>
      <c r="D43" s="230"/>
      <c r="E43" s="90"/>
      <c r="F43" s="90"/>
      <c r="G43" s="193"/>
      <c r="H43" s="90"/>
      <c r="I43" s="90"/>
      <c r="J43" s="193"/>
      <c r="K43" s="90"/>
      <c r="L43" s="90"/>
      <c r="M43" s="90"/>
      <c r="N43" s="90"/>
      <c r="O43" s="90"/>
      <c r="P43" s="90"/>
      <c r="Q43" s="90"/>
    </row>
    <row r="44" spans="1:17" ht="15.75">
      <c r="A44" s="21"/>
      <c r="B44" s="180"/>
    </row>
    <row r="45" spans="1:17">
      <c r="A45" s="21"/>
      <c r="B45" s="181"/>
      <c r="C45" s="181" t="str">
        <f>C$18</f>
        <v>Stated</v>
      </c>
      <c r="D45" s="194" t="str">
        <f>D$18</f>
        <v>Specific items</v>
      </c>
      <c r="E45" s="181" t="str">
        <f>E$18</f>
        <v>Underlying</v>
      </c>
      <c r="G45" s="249" t="str">
        <f>G$18</f>
        <v>Stated vs. MEAN</v>
      </c>
      <c r="H45" s="201"/>
      <c r="I45" s="88"/>
      <c r="J45" s="249" t="str">
        <f>J$18</f>
        <v>Underlying vs. MEAN</v>
      </c>
      <c r="K45" s="201"/>
      <c r="L45" s="88"/>
      <c r="M45" s="186"/>
      <c r="N45" s="181" t="s">
        <v>425</v>
      </c>
      <c r="O45" s="181" t="str">
        <f>O$18</f>
        <v>MEDIAN</v>
      </c>
      <c r="P45" s="181" t="str">
        <f>P$18</f>
        <v>MAX</v>
      </c>
      <c r="Q45" s="181" t="str">
        <f>Q$18</f>
        <v>MIN</v>
      </c>
    </row>
    <row r="46" spans="1:17">
      <c r="A46" s="21"/>
      <c r="B46" s="25" t="str">
        <f>B$19</f>
        <v>€m</v>
      </c>
      <c r="C46" s="61" t="str">
        <f>C$19</f>
        <v>Q2-23</v>
      </c>
      <c r="D46" s="196" t="str">
        <f>D$19</f>
        <v>Q2-23</v>
      </c>
      <c r="E46" s="61" t="str">
        <f>E$19</f>
        <v>Q2-23</v>
      </c>
      <c r="G46" s="202" t="str">
        <f>G$19</f>
        <v>(%)</v>
      </c>
      <c r="H46" s="61" t="str">
        <f>H$19</f>
        <v>€m</v>
      </c>
      <c r="I46" s="88"/>
      <c r="J46" s="202" t="str">
        <f>J$19</f>
        <v>(%)</v>
      </c>
      <c r="K46" s="61" t="str">
        <f>K$19</f>
        <v>€m</v>
      </c>
      <c r="L46" s="88"/>
      <c r="M46" s="186" t="str">
        <f>M$19</f>
        <v>#</v>
      </c>
      <c r="N46" s="61" t="str">
        <f>N$19</f>
        <v>2Q23</v>
      </c>
      <c r="O46" s="61" t="str">
        <f>O$19</f>
        <v>2Q23</v>
      </c>
      <c r="P46" s="61" t="str">
        <f>P$19</f>
        <v>2Q23</v>
      </c>
      <c r="Q46" s="61" t="str">
        <f>Q$19</f>
        <v>2Q23</v>
      </c>
    </row>
    <row r="47" spans="1:17">
      <c r="A47" s="21"/>
      <c r="B47" s="26"/>
      <c r="C47" s="88"/>
      <c r="D47" s="21"/>
      <c r="E47" s="88"/>
      <c r="G47" s="192"/>
      <c r="H47" s="88"/>
      <c r="I47" s="88"/>
      <c r="J47" s="192"/>
      <c r="K47" s="88"/>
      <c r="L47" s="88"/>
      <c r="M47" s="88"/>
      <c r="N47" s="88"/>
      <c r="O47" s="88"/>
      <c r="P47" s="88"/>
      <c r="Q47" s="88"/>
    </row>
    <row r="48" spans="1:17">
      <c r="A48" s="21" t="s">
        <v>120</v>
      </c>
      <c r="B48" s="28" t="s">
        <v>26</v>
      </c>
      <c r="C48" s="92">
        <v>1732.4403236543001</v>
      </c>
      <c r="D48" s="197">
        <v>0</v>
      </c>
      <c r="E48" s="63">
        <f t="shared" ref="E48:E61" si="5">(C48-D48)</f>
        <v>1732.4403236543001</v>
      </c>
      <c r="G48" s="203">
        <f t="shared" ref="G48:G61" si="6">IF(ISERROR(C48/N48-1),IF($B$2="FR","ns","n.m."),IF(C48/N48-1&gt;100%,"x "&amp;(ROUND(C48/N48,1)),IF(C48/N48-1&lt;-100%,IF($B$2="FR","ns","n.m."),C48/N48-1)))</f>
        <v>1.193944138685743E-2</v>
      </c>
      <c r="H48" s="204">
        <f>IFERROR(($C:$C-$N:$N),"N/A")</f>
        <v>20.440323654300073</v>
      </c>
      <c r="I48" s="88"/>
      <c r="J48" s="203">
        <f>IF(ISERROR((C48-D48)/N48-1),IF($B$2="FR","ns","n.m."),IF((C48-D48)/N48-1&gt;100%,"x "&amp;(ROUND((C48-D48)/N48,1)),IF((C48-D48)/N48-1&lt;-100%,IF($B$2="FR","ns","n.m."),(C48-D48)/N48-1)))</f>
        <v>1.193944138685743E-2</v>
      </c>
      <c r="K48" s="204">
        <f>IFERROR(($C:$C-$D:$D-$N:$N),"N/A")</f>
        <v>20.440323654300073</v>
      </c>
      <c r="L48" s="88"/>
      <c r="M48" s="213">
        <v>18</v>
      </c>
      <c r="N48" s="63">
        <v>1712</v>
      </c>
      <c r="O48" s="63">
        <v>1705</v>
      </c>
      <c r="P48" s="63">
        <v>1774</v>
      </c>
      <c r="Q48" s="63">
        <v>1640</v>
      </c>
    </row>
    <row r="49" spans="1:17">
      <c r="A49" s="21" t="s">
        <v>121</v>
      </c>
      <c r="B49" s="29" t="s">
        <v>28</v>
      </c>
      <c r="C49" s="95">
        <v>-715.08004300406105</v>
      </c>
      <c r="D49" s="99">
        <v>0</v>
      </c>
      <c r="E49" s="95">
        <f>(C49-D49-D50)</f>
        <v>-715.08004300406105</v>
      </c>
      <c r="G49" s="205">
        <f t="shared" si="6"/>
        <v>-4.4010637695105492E-2</v>
      </c>
      <c r="H49" s="206">
        <f>IFERROR(($C:$C-$N:$N),"N/A")</f>
        <v>32.919956995938946</v>
      </c>
      <c r="I49" s="88"/>
      <c r="J49" s="205">
        <f>IF(ISERROR(E49/N49-1),IF($B$2="FR","ns","n.m."),IF(E49/N49-1&gt;100%,"x "&amp;(ROUND(E49/N49,1)),IF(E49/N49-1&lt;-100%,IF(B2="FR","ns","n.m."),E49/N49-1)))</f>
        <v>-4.4010637695105492E-2</v>
      </c>
      <c r="K49" s="206">
        <f>IFERROR(($E:$E-$N:$N),"N/A")</f>
        <v>32.919956995938946</v>
      </c>
      <c r="L49" s="88"/>
      <c r="M49" s="214">
        <v>18</v>
      </c>
      <c r="N49" s="95">
        <v>-748</v>
      </c>
      <c r="O49" s="95">
        <v>-744</v>
      </c>
      <c r="P49" s="95">
        <v>-665</v>
      </c>
      <c r="Q49" s="95">
        <v>-827</v>
      </c>
    </row>
    <row r="50" spans="1:17">
      <c r="A50" s="178" t="s">
        <v>122</v>
      </c>
      <c r="B50" s="31" t="s">
        <v>30</v>
      </c>
      <c r="C50" s="99">
        <v>-0.28544480999999999</v>
      </c>
      <c r="D50" s="99">
        <v>0</v>
      </c>
      <c r="E50" s="99">
        <f t="shared" si="5"/>
        <v>-0.28544480999999999</v>
      </c>
      <c r="G50" s="207" t="str">
        <f t="shared" si="6"/>
        <v>n.m.</v>
      </c>
      <c r="H50" s="208"/>
      <c r="I50" s="21"/>
      <c r="J50" s="207"/>
      <c r="K50" s="208"/>
      <c r="L50" s="21"/>
      <c r="M50" s="215"/>
      <c r="N50" s="168"/>
      <c r="O50" s="168"/>
      <c r="P50" s="168"/>
      <c r="Q50" s="168"/>
    </row>
    <row r="51" spans="1:17">
      <c r="A51" s="21" t="s">
        <v>123</v>
      </c>
      <c r="B51" s="28" t="s">
        <v>32</v>
      </c>
      <c r="C51" s="63">
        <v>1017.36028065024</v>
      </c>
      <c r="D51" s="219">
        <v>0</v>
      </c>
      <c r="E51" s="63">
        <f t="shared" si="5"/>
        <v>1017.36028065024</v>
      </c>
      <c r="G51" s="203">
        <f t="shared" si="6"/>
        <v>5.5352988226390121E-2</v>
      </c>
      <c r="H51" s="204">
        <f t="shared" ref="H51:H61" si="7">IFERROR(($C:$C-$N:$N),"N/A")</f>
        <v>53.360280650240043</v>
      </c>
      <c r="I51" s="88"/>
      <c r="J51" s="203">
        <f t="shared" ref="J51:J61" si="8">IF(ISERROR((C51-D51)/N51-1),IF($B$2="FR","ns","n.m."),IF((C51-D51)/N51-1&gt;100%,"x "&amp;(ROUND((C51-D51)/N51,1)),IF((C51-D51)/N51-1&lt;-100%,IF($B$2="FR","ns","n.m."),(C51-D51)/N51-1)))</f>
        <v>5.5352988226390121E-2</v>
      </c>
      <c r="K51" s="204">
        <f t="shared" ref="K51:K61" si="9">IFERROR(($C:$C-$D:$D-$N:$N),"N/A")</f>
        <v>53.360280650240043</v>
      </c>
      <c r="L51" s="88"/>
      <c r="M51" s="213">
        <v>18</v>
      </c>
      <c r="N51" s="63">
        <v>964</v>
      </c>
      <c r="O51" s="63">
        <v>962</v>
      </c>
      <c r="P51" s="63">
        <v>1039</v>
      </c>
      <c r="Q51" s="63">
        <v>876</v>
      </c>
    </row>
    <row r="52" spans="1:17">
      <c r="A52" s="21" t="s">
        <v>124</v>
      </c>
      <c r="B52" s="29" t="s">
        <v>34</v>
      </c>
      <c r="C52" s="101">
        <v>-3.7248209259286999E-2</v>
      </c>
      <c r="D52" s="67">
        <v>0</v>
      </c>
      <c r="E52" s="101">
        <f t="shared" si="5"/>
        <v>-3.7248209259286999E-2</v>
      </c>
      <c r="G52" s="205">
        <f t="shared" si="6"/>
        <v>-0.98758393024690438</v>
      </c>
      <c r="H52" s="206">
        <f t="shared" si="7"/>
        <v>2.9627517907407128</v>
      </c>
      <c r="I52" s="88"/>
      <c r="J52" s="205">
        <f t="shared" si="8"/>
        <v>-0.98758393024690438</v>
      </c>
      <c r="K52" s="206">
        <f t="shared" si="9"/>
        <v>2.9627517907407128</v>
      </c>
      <c r="L52" s="88"/>
      <c r="M52" s="214">
        <v>18</v>
      </c>
      <c r="N52" s="101">
        <v>-3</v>
      </c>
      <c r="O52" s="101">
        <v>-4</v>
      </c>
      <c r="P52" s="101">
        <v>0</v>
      </c>
      <c r="Q52" s="101">
        <v>-8</v>
      </c>
    </row>
    <row r="53" spans="1:17">
      <c r="A53" s="21" t="s">
        <v>125</v>
      </c>
      <c r="B53" s="29" t="s">
        <v>38</v>
      </c>
      <c r="C53" s="101">
        <v>27.2595846418597</v>
      </c>
      <c r="D53" s="67">
        <v>0</v>
      </c>
      <c r="E53" s="101">
        <f t="shared" si="5"/>
        <v>27.2595846418597</v>
      </c>
      <c r="G53" s="205">
        <f t="shared" si="6"/>
        <v>0.18519933225476959</v>
      </c>
      <c r="H53" s="206">
        <f t="shared" si="7"/>
        <v>4.2595846418596999</v>
      </c>
      <c r="I53" s="88"/>
      <c r="J53" s="205">
        <f t="shared" si="8"/>
        <v>0.18519933225476959</v>
      </c>
      <c r="K53" s="206">
        <f t="shared" si="9"/>
        <v>4.2595846418596999</v>
      </c>
      <c r="L53" s="88"/>
      <c r="M53" s="214">
        <v>18</v>
      </c>
      <c r="N53" s="101">
        <v>23</v>
      </c>
      <c r="O53" s="101">
        <v>23</v>
      </c>
      <c r="P53" s="101">
        <v>25</v>
      </c>
      <c r="Q53" s="101">
        <v>21</v>
      </c>
    </row>
    <row r="54" spans="1:17">
      <c r="A54" s="21" t="s">
        <v>126</v>
      </c>
      <c r="B54" s="29" t="s">
        <v>40</v>
      </c>
      <c r="C54" s="101">
        <v>3.1939443105805203E-2</v>
      </c>
      <c r="D54" s="67">
        <v>0</v>
      </c>
      <c r="E54" s="101">
        <f t="shared" si="5"/>
        <v>3.1939443105805203E-2</v>
      </c>
      <c r="G54" s="205" t="str">
        <f t="shared" si="6"/>
        <v>n.m.</v>
      </c>
      <c r="H54" s="206">
        <f t="shared" si="7"/>
        <v>1.0319394431058051</v>
      </c>
      <c r="I54" s="88"/>
      <c r="J54" s="205" t="str">
        <f t="shared" si="8"/>
        <v>n.m.</v>
      </c>
      <c r="K54" s="206">
        <f t="shared" si="9"/>
        <v>1.0319394431058051</v>
      </c>
      <c r="L54" s="88"/>
      <c r="M54" s="214">
        <v>17</v>
      </c>
      <c r="N54" s="101">
        <v>-1</v>
      </c>
      <c r="O54" s="101">
        <v>0</v>
      </c>
      <c r="P54" s="101">
        <v>0</v>
      </c>
      <c r="Q54" s="101">
        <v>-21</v>
      </c>
    </row>
    <row r="55" spans="1:17">
      <c r="A55" s="21" t="s">
        <v>127</v>
      </c>
      <c r="B55" s="29" t="s">
        <v>42</v>
      </c>
      <c r="C55" s="101">
        <v>0</v>
      </c>
      <c r="D55" s="67">
        <v>0</v>
      </c>
      <c r="E55" s="101">
        <f t="shared" si="5"/>
        <v>0</v>
      </c>
      <c r="G55" s="205" t="str">
        <f t="shared" si="6"/>
        <v>n.m.</v>
      </c>
      <c r="H55" s="206">
        <f t="shared" si="7"/>
        <v>0</v>
      </c>
      <c r="I55" s="88"/>
      <c r="J55" s="205" t="str">
        <f t="shared" si="8"/>
        <v>n.m.</v>
      </c>
      <c r="K55" s="206">
        <f t="shared" si="9"/>
        <v>0</v>
      </c>
      <c r="L55" s="88"/>
      <c r="M55" s="214">
        <v>15</v>
      </c>
      <c r="N55" s="101">
        <v>0</v>
      </c>
      <c r="O55" s="101">
        <v>0</v>
      </c>
      <c r="P55" s="101">
        <v>0</v>
      </c>
      <c r="Q55" s="101">
        <v>0</v>
      </c>
    </row>
    <row r="56" spans="1:17">
      <c r="A56" s="21" t="s">
        <v>128</v>
      </c>
      <c r="B56" s="28" t="s">
        <v>44</v>
      </c>
      <c r="C56" s="63">
        <v>1044.6145565259401</v>
      </c>
      <c r="D56" s="219">
        <v>0</v>
      </c>
      <c r="E56" s="63">
        <f t="shared" si="5"/>
        <v>1044.6145565259401</v>
      </c>
      <c r="G56" s="203">
        <f t="shared" si="6"/>
        <v>6.3762277521324018E-2</v>
      </c>
      <c r="H56" s="204">
        <f t="shared" si="7"/>
        <v>62.614556525940088</v>
      </c>
      <c r="I56" s="88"/>
      <c r="J56" s="203">
        <f t="shared" si="8"/>
        <v>6.3762277521324018E-2</v>
      </c>
      <c r="K56" s="204">
        <f t="shared" si="9"/>
        <v>62.614556525940088</v>
      </c>
      <c r="L56" s="88"/>
      <c r="M56" s="213">
        <v>18</v>
      </c>
      <c r="N56" s="63">
        <v>982</v>
      </c>
      <c r="O56" s="63">
        <v>980</v>
      </c>
      <c r="P56" s="63">
        <v>1062</v>
      </c>
      <c r="Q56" s="63">
        <v>898</v>
      </c>
    </row>
    <row r="57" spans="1:17">
      <c r="A57" s="21" t="s">
        <v>129</v>
      </c>
      <c r="B57" s="29" t="s">
        <v>46</v>
      </c>
      <c r="C57" s="75">
        <v>-246.190441034419</v>
      </c>
      <c r="D57" s="220">
        <v>0</v>
      </c>
      <c r="E57" s="75">
        <f t="shared" si="5"/>
        <v>-246.190441034419</v>
      </c>
      <c r="G57" s="205">
        <f t="shared" si="6"/>
        <v>7.0393221888778168E-2</v>
      </c>
      <c r="H57" s="206">
        <f t="shared" si="7"/>
        <v>-16.190441034418996</v>
      </c>
      <c r="I57" s="88"/>
      <c r="J57" s="205">
        <f t="shared" si="8"/>
        <v>7.0393221888778168E-2</v>
      </c>
      <c r="K57" s="206">
        <f t="shared" si="9"/>
        <v>-16.190441034418996</v>
      </c>
      <c r="L57" s="88"/>
      <c r="M57" s="214">
        <v>18</v>
      </c>
      <c r="N57" s="75">
        <v>-230</v>
      </c>
      <c r="O57" s="75">
        <v>-230</v>
      </c>
      <c r="P57" s="75">
        <v>-198</v>
      </c>
      <c r="Q57" s="75">
        <v>-272</v>
      </c>
    </row>
    <row r="58" spans="1:17">
      <c r="A58" s="21" t="s">
        <v>130</v>
      </c>
      <c r="B58" s="29" t="s">
        <v>48</v>
      </c>
      <c r="C58" s="101">
        <v>1.004</v>
      </c>
      <c r="D58" s="67">
        <v>0</v>
      </c>
      <c r="E58" s="101">
        <f t="shared" si="5"/>
        <v>1.004</v>
      </c>
      <c r="G58" s="205" t="str">
        <f t="shared" si="6"/>
        <v>n.m.</v>
      </c>
      <c r="H58" s="206">
        <f t="shared" si="7"/>
        <v>1.004</v>
      </c>
      <c r="I58" s="88"/>
      <c r="J58" s="205" t="str">
        <f t="shared" si="8"/>
        <v>n.m.</v>
      </c>
      <c r="K58" s="206">
        <f t="shared" si="9"/>
        <v>1.004</v>
      </c>
      <c r="L58" s="88"/>
      <c r="M58" s="214">
        <v>16</v>
      </c>
      <c r="N58" s="101">
        <v>0</v>
      </c>
      <c r="O58" s="101">
        <v>0</v>
      </c>
      <c r="P58" s="101">
        <v>1</v>
      </c>
      <c r="Q58" s="101">
        <v>0</v>
      </c>
    </row>
    <row r="59" spans="1:17">
      <c r="A59" s="21" t="s">
        <v>131</v>
      </c>
      <c r="B59" s="28" t="s">
        <v>50</v>
      </c>
      <c r="C59" s="63">
        <v>799.42811549152395</v>
      </c>
      <c r="D59" s="219">
        <v>0</v>
      </c>
      <c r="E59" s="63">
        <f t="shared" si="5"/>
        <v>799.42811549152395</v>
      </c>
      <c r="G59" s="203">
        <f t="shared" si="6"/>
        <v>6.3069302515324388E-2</v>
      </c>
      <c r="H59" s="204">
        <f t="shared" si="7"/>
        <v>47.428115491523954</v>
      </c>
      <c r="I59" s="88"/>
      <c r="J59" s="203">
        <f t="shared" si="8"/>
        <v>6.3069302515324388E-2</v>
      </c>
      <c r="K59" s="204">
        <f t="shared" si="9"/>
        <v>47.428115491523954</v>
      </c>
      <c r="L59" s="88"/>
      <c r="M59" s="213">
        <v>18</v>
      </c>
      <c r="N59" s="63">
        <v>752</v>
      </c>
      <c r="O59" s="63">
        <v>750</v>
      </c>
      <c r="P59" s="63">
        <v>822</v>
      </c>
      <c r="Q59" s="63">
        <v>684</v>
      </c>
    </row>
    <row r="60" spans="1:17">
      <c r="A60" s="21" t="s">
        <v>132</v>
      </c>
      <c r="B60" s="29" t="s">
        <v>52</v>
      </c>
      <c r="C60" s="101">
        <v>-123.435804423055</v>
      </c>
      <c r="D60" s="67">
        <v>0</v>
      </c>
      <c r="E60" s="101">
        <f t="shared" si="5"/>
        <v>-123.435804423055</v>
      </c>
      <c r="G60" s="205">
        <f t="shared" si="6"/>
        <v>0.13243857268857795</v>
      </c>
      <c r="H60" s="206">
        <f t="shared" si="7"/>
        <v>-14.435804423055004</v>
      </c>
      <c r="I60" s="88"/>
      <c r="J60" s="205">
        <f t="shared" si="8"/>
        <v>0.13243857268857795</v>
      </c>
      <c r="K60" s="206">
        <f t="shared" si="9"/>
        <v>-14.435804423055004</v>
      </c>
      <c r="L60" s="88"/>
      <c r="M60" s="214">
        <v>18</v>
      </c>
      <c r="N60" s="101">
        <v>-109</v>
      </c>
      <c r="O60" s="101">
        <v>-107</v>
      </c>
      <c r="P60" s="101">
        <v>-93</v>
      </c>
      <c r="Q60" s="101">
        <v>-124</v>
      </c>
    </row>
    <row r="61" spans="1:17">
      <c r="A61" s="21" t="s">
        <v>133</v>
      </c>
      <c r="B61" s="36" t="s">
        <v>54</v>
      </c>
      <c r="C61" s="64">
        <v>675.99231106846901</v>
      </c>
      <c r="D61" s="221">
        <v>0</v>
      </c>
      <c r="E61" s="64">
        <f t="shared" si="5"/>
        <v>675.99231106846901</v>
      </c>
      <c r="G61" s="209">
        <f t="shared" si="6"/>
        <v>5.1309970557494644E-2</v>
      </c>
      <c r="H61" s="210">
        <f t="shared" si="7"/>
        <v>32.992311068469007</v>
      </c>
      <c r="I61" s="88"/>
      <c r="J61" s="209">
        <f t="shared" si="8"/>
        <v>5.1309970557494644E-2</v>
      </c>
      <c r="K61" s="210">
        <f t="shared" si="9"/>
        <v>32.992311068469007</v>
      </c>
      <c r="L61" s="88"/>
      <c r="M61" s="216">
        <v>18</v>
      </c>
      <c r="N61" s="64">
        <v>643</v>
      </c>
      <c r="O61" s="64">
        <v>637</v>
      </c>
      <c r="P61" s="64">
        <v>715</v>
      </c>
      <c r="Q61" s="64">
        <v>581</v>
      </c>
    </row>
    <row r="62" spans="1:17">
      <c r="A62" s="179" t="s">
        <v>402</v>
      </c>
      <c r="B62" s="179"/>
      <c r="C62" s="222"/>
      <c r="D62" s="223" t="s">
        <v>626</v>
      </c>
      <c r="E62" s="222"/>
      <c r="G62" s="250"/>
      <c r="H62" s="251"/>
      <c r="I62" s="251"/>
      <c r="J62" s="250"/>
      <c r="K62" s="251"/>
      <c r="L62" s="251"/>
      <c r="M62" s="222"/>
      <c r="N62" s="222"/>
      <c r="O62" s="222"/>
      <c r="P62" s="222"/>
      <c r="Q62" s="222"/>
    </row>
    <row r="63" spans="1:17" ht="16.5" thickBot="1">
      <c r="A63" s="21"/>
      <c r="B63" s="102" t="s">
        <v>134</v>
      </c>
      <c r="C63" s="103"/>
      <c r="D63" s="224"/>
      <c r="E63" s="103"/>
      <c r="G63" s="252"/>
      <c r="H63" s="103"/>
      <c r="I63" s="103"/>
      <c r="J63" s="252"/>
      <c r="K63" s="103"/>
      <c r="L63" s="103"/>
      <c r="M63" s="103"/>
      <c r="N63" s="103"/>
      <c r="O63" s="103"/>
      <c r="P63" s="103"/>
      <c r="Q63" s="103"/>
    </row>
    <row r="64" spans="1:17" ht="15.75">
      <c r="A64" s="21"/>
      <c r="B64" s="182"/>
      <c r="C64" s="225"/>
      <c r="D64" s="108"/>
      <c r="E64" s="225"/>
      <c r="G64" s="253"/>
      <c r="H64" s="225"/>
      <c r="I64" s="225"/>
      <c r="J64" s="253"/>
      <c r="K64" s="225"/>
      <c r="L64" s="225"/>
      <c r="M64" s="225"/>
      <c r="N64" s="225"/>
      <c r="O64" s="225"/>
      <c r="P64" s="225"/>
      <c r="Q64" s="225"/>
    </row>
    <row r="65" spans="1:17">
      <c r="A65" s="21"/>
      <c r="B65" s="183"/>
      <c r="C65" s="183" t="str">
        <f>C$18</f>
        <v>Stated</v>
      </c>
      <c r="D65" s="226" t="str">
        <f>D$18</f>
        <v>Specific items</v>
      </c>
      <c r="E65" s="183" t="str">
        <f>E$18</f>
        <v>Underlying</v>
      </c>
      <c r="G65" s="254" t="str">
        <f>G$18</f>
        <v>Stated vs. MEAN</v>
      </c>
      <c r="H65" s="255"/>
      <c r="I65" s="88"/>
      <c r="J65" s="254" t="str">
        <f>J$18</f>
        <v>Underlying vs. MEAN</v>
      </c>
      <c r="K65" s="255"/>
      <c r="L65" s="88"/>
      <c r="M65" s="185"/>
      <c r="N65" s="105" t="str">
        <f>N$18</f>
        <v>MEAN</v>
      </c>
      <c r="O65" s="183" t="str">
        <f>O$18</f>
        <v>MEDIAN</v>
      </c>
      <c r="P65" s="183" t="str">
        <f>P$18</f>
        <v>MAX</v>
      </c>
      <c r="Q65" s="183" t="str">
        <f>Q$18</f>
        <v>MIN</v>
      </c>
    </row>
    <row r="66" spans="1:17">
      <c r="A66" s="21"/>
      <c r="B66" s="104" t="str">
        <f>B$19</f>
        <v>€m</v>
      </c>
      <c r="C66" s="105" t="str">
        <f>C$19</f>
        <v>Q2-23</v>
      </c>
      <c r="D66" s="227" t="str">
        <f>D$19</f>
        <v>Q2-23</v>
      </c>
      <c r="E66" s="105" t="str">
        <f>E$19</f>
        <v>Q2-23</v>
      </c>
      <c r="G66" s="256" t="str">
        <f>G$19</f>
        <v>(%)</v>
      </c>
      <c r="H66" s="105" t="str">
        <f>H$19</f>
        <v>€m</v>
      </c>
      <c r="I66" s="88"/>
      <c r="J66" s="256" t="str">
        <f>J$19</f>
        <v>(%)</v>
      </c>
      <c r="K66" s="105" t="str">
        <f>K$19</f>
        <v>€m</v>
      </c>
      <c r="L66" s="88"/>
      <c r="M66" s="183" t="str">
        <f>M$19</f>
        <v>#</v>
      </c>
      <c r="N66" s="105" t="str">
        <f>N$19</f>
        <v>2Q23</v>
      </c>
      <c r="O66" s="105" t="str">
        <f>O$19</f>
        <v>2Q23</v>
      </c>
      <c r="P66" s="105" t="str">
        <f>P$19</f>
        <v>2Q23</v>
      </c>
      <c r="Q66" s="105" t="str">
        <f>Q$19</f>
        <v>2Q23</v>
      </c>
    </row>
    <row r="67" spans="1:17">
      <c r="A67" s="21"/>
      <c r="B67" s="26"/>
      <c r="C67" s="88"/>
      <c r="D67" s="21"/>
      <c r="E67" s="88"/>
      <c r="G67" s="192"/>
      <c r="H67" s="88"/>
      <c r="I67" s="88"/>
      <c r="J67" s="192"/>
      <c r="K67" s="88"/>
      <c r="L67" s="88"/>
      <c r="M67" s="88"/>
      <c r="N67" s="88"/>
      <c r="O67" s="88"/>
      <c r="P67" s="88"/>
      <c r="Q67" s="88"/>
    </row>
    <row r="68" spans="1:17">
      <c r="A68" s="21" t="s">
        <v>135</v>
      </c>
      <c r="B68" s="28" t="s">
        <v>26</v>
      </c>
      <c r="C68" s="92">
        <v>667.778122108292</v>
      </c>
      <c r="D68" s="197">
        <v>0</v>
      </c>
      <c r="E68" s="77">
        <f>(C68-D68)</f>
        <v>667.778122108292</v>
      </c>
      <c r="G68" s="203">
        <f t="shared" ref="G68:G80" si="10">IF(ISERROR(C68/N68-1),IF($B$2="FR","ns","n.m."),IF(C68/N68-1&gt;100%,"x "&amp;(ROUND(C68/N68,1)),IF(C68/N68-1&lt;-100%,IF($B$2="FR","ns","n.m."),C68/N68-1)))</f>
        <v>-1.7973349840747055E-2</v>
      </c>
      <c r="H68" s="204">
        <f t="shared" ref="H68:H80" si="11">IFERROR(($C:$C-$N:$N),"N/A")</f>
        <v>-12.221877891708004</v>
      </c>
      <c r="I68" s="88"/>
      <c r="J68" s="203">
        <f t="shared" ref="J68:J80" si="12">IF(ISERROR((C68-D68)/N68-1),IF($B$2="FR","ns","n.m."),IF((C68-D68)/N68-1&gt;100%,"x "&amp;(ROUND((C68-D68)/N68,1)),IF((C68-D68)/N68-1&lt;-100%,IF($B$2="FR","ns","n.m."),(C68-D68)/N68-1)))</f>
        <v>-1.7973349840747055E-2</v>
      </c>
      <c r="K68" s="204">
        <f t="shared" ref="K68:K80" si="13">IFERROR(($C:$C-$D:$D-$N:$N),"N/A")</f>
        <v>-12.221877891708004</v>
      </c>
      <c r="L68" s="88"/>
      <c r="M68" s="213">
        <v>18</v>
      </c>
      <c r="N68" s="77">
        <v>680</v>
      </c>
      <c r="O68" s="77">
        <v>691</v>
      </c>
      <c r="P68" s="77">
        <v>733</v>
      </c>
      <c r="Q68" s="77">
        <v>631</v>
      </c>
    </row>
    <row r="69" spans="1:17">
      <c r="A69" s="21" t="s">
        <v>136</v>
      </c>
      <c r="B69" s="29" t="s">
        <v>28</v>
      </c>
      <c r="C69" s="75">
        <v>-74.353945757963103</v>
      </c>
      <c r="D69" s="220">
        <v>0</v>
      </c>
      <c r="E69" s="75">
        <f>(C69-D69)</f>
        <v>-74.353945757963103</v>
      </c>
      <c r="G69" s="205">
        <f t="shared" si="10"/>
        <v>-0.25646054242036898</v>
      </c>
      <c r="H69" s="206">
        <f>IFERROR(($C:$C-$N:$N),"N/A")</f>
        <v>25.646054242036897</v>
      </c>
      <c r="I69" s="88"/>
      <c r="J69" s="205">
        <f>IF(ISERROR(E69/N69-1),IF($B$2="FR","ns","n.m."),IF(E69/N69-1&gt;100%,"x "&amp;(ROUND(E69/N69,1)),IF(E69/N69-1&lt;-100%,IF(B2="FR","ns","n.m."),E69/N69-1)))</f>
        <v>-0.25646054242036898</v>
      </c>
      <c r="K69" s="206">
        <f>IFERROR(($E:$E-$N:$N),"N/A")</f>
        <v>25.646054242036897</v>
      </c>
      <c r="L69" s="88"/>
      <c r="M69" s="214">
        <v>18</v>
      </c>
      <c r="N69" s="75">
        <v>-100</v>
      </c>
      <c r="O69" s="75">
        <v>-93</v>
      </c>
      <c r="P69" s="75">
        <v>-30</v>
      </c>
      <c r="Q69" s="75">
        <v>-166</v>
      </c>
    </row>
    <row r="70" spans="1:17">
      <c r="A70" s="21" t="s">
        <v>137</v>
      </c>
      <c r="B70" s="28" t="s">
        <v>32</v>
      </c>
      <c r="C70" s="77">
        <v>593.42417635032905</v>
      </c>
      <c r="D70" s="228">
        <v>0</v>
      </c>
      <c r="E70" s="77">
        <f t="shared" ref="E70:E80" si="14">(C70-D70)</f>
        <v>593.42417635032905</v>
      </c>
      <c r="G70" s="203">
        <f t="shared" si="10"/>
        <v>2.3145131638498295E-2</v>
      </c>
      <c r="H70" s="204">
        <f t="shared" si="11"/>
        <v>13.424176350329049</v>
      </c>
      <c r="I70" s="88"/>
      <c r="J70" s="203">
        <f t="shared" si="12"/>
        <v>2.3145131638498295E-2</v>
      </c>
      <c r="K70" s="204">
        <f t="shared" si="13"/>
        <v>13.424176350329049</v>
      </c>
      <c r="L70" s="88"/>
      <c r="M70" s="213">
        <v>18</v>
      </c>
      <c r="N70" s="77">
        <v>580</v>
      </c>
      <c r="O70" s="77">
        <v>562</v>
      </c>
      <c r="P70" s="77">
        <v>660</v>
      </c>
      <c r="Q70" s="77">
        <v>525</v>
      </c>
    </row>
    <row r="71" spans="1:17">
      <c r="A71" s="21" t="s">
        <v>138</v>
      </c>
      <c r="B71" s="29" t="s">
        <v>34</v>
      </c>
      <c r="C71" s="75">
        <v>-6.3568756981028901E-2</v>
      </c>
      <c r="D71" s="220">
        <v>0</v>
      </c>
      <c r="E71" s="75">
        <f t="shared" si="14"/>
        <v>-6.3568756981028901E-2</v>
      </c>
      <c r="G71" s="205" t="str">
        <f t="shared" si="10"/>
        <v>n.m.</v>
      </c>
      <c r="H71" s="206">
        <f t="shared" si="11"/>
        <v>-6.3568756981028901E-2</v>
      </c>
      <c r="I71" s="88"/>
      <c r="J71" s="205" t="str">
        <f t="shared" si="12"/>
        <v>n.m.</v>
      </c>
      <c r="K71" s="206">
        <f t="shared" si="13"/>
        <v>-6.3568756981028901E-2</v>
      </c>
      <c r="L71" s="88"/>
      <c r="M71" s="214">
        <v>18</v>
      </c>
      <c r="N71" s="75">
        <v>0</v>
      </c>
      <c r="O71" s="75">
        <v>0</v>
      </c>
      <c r="P71" s="75">
        <v>0</v>
      </c>
      <c r="Q71" s="75">
        <v>0</v>
      </c>
    </row>
    <row r="72" spans="1:17">
      <c r="A72" s="21" t="s">
        <v>139</v>
      </c>
      <c r="B72" s="29" t="s">
        <v>38</v>
      </c>
      <c r="C72" s="75">
        <v>0</v>
      </c>
      <c r="D72" s="220">
        <v>0</v>
      </c>
      <c r="E72" s="75">
        <f t="shared" si="14"/>
        <v>0</v>
      </c>
      <c r="G72" s="205" t="str">
        <f t="shared" si="10"/>
        <v>n.m.</v>
      </c>
      <c r="H72" s="206">
        <f t="shared" si="11"/>
        <v>0</v>
      </c>
      <c r="I72" s="88"/>
      <c r="J72" s="205" t="str">
        <f t="shared" si="12"/>
        <v>n.m.</v>
      </c>
      <c r="K72" s="206">
        <f t="shared" si="13"/>
        <v>0</v>
      </c>
      <c r="L72" s="88"/>
      <c r="M72" s="214">
        <v>18</v>
      </c>
      <c r="N72" s="75">
        <v>0</v>
      </c>
      <c r="O72" s="75">
        <v>0</v>
      </c>
      <c r="P72" s="75">
        <v>0</v>
      </c>
      <c r="Q72" s="75">
        <v>0</v>
      </c>
    </row>
    <row r="73" spans="1:17">
      <c r="A73" s="21" t="s">
        <v>140</v>
      </c>
      <c r="B73" s="29" t="s">
        <v>40</v>
      </c>
      <c r="C73" s="75">
        <v>0</v>
      </c>
      <c r="D73" s="220">
        <v>0</v>
      </c>
      <c r="E73" s="75">
        <f t="shared" si="14"/>
        <v>0</v>
      </c>
      <c r="G73" s="205" t="str">
        <f t="shared" si="10"/>
        <v>n.m.</v>
      </c>
      <c r="H73" s="206">
        <f t="shared" si="11"/>
        <v>0</v>
      </c>
      <c r="I73" s="88"/>
      <c r="J73" s="205" t="str">
        <f t="shared" si="12"/>
        <v>n.m.</v>
      </c>
      <c r="K73" s="206">
        <f t="shared" si="13"/>
        <v>0</v>
      </c>
      <c r="L73" s="88"/>
      <c r="M73" s="214">
        <v>17</v>
      </c>
      <c r="N73" s="75">
        <v>0</v>
      </c>
      <c r="O73" s="75">
        <v>0</v>
      </c>
      <c r="P73" s="75">
        <v>0</v>
      </c>
      <c r="Q73" s="75">
        <v>0</v>
      </c>
    </row>
    <row r="74" spans="1:17">
      <c r="A74" s="21" t="s">
        <v>141</v>
      </c>
      <c r="B74" s="29" t="s">
        <v>42</v>
      </c>
      <c r="C74" s="75">
        <v>0</v>
      </c>
      <c r="D74" s="220">
        <v>0</v>
      </c>
      <c r="E74" s="75">
        <f t="shared" si="14"/>
        <v>0</v>
      </c>
      <c r="G74" s="205" t="str">
        <f t="shared" si="10"/>
        <v>n.m.</v>
      </c>
      <c r="H74" s="206">
        <f t="shared" si="11"/>
        <v>0</v>
      </c>
      <c r="I74" s="88"/>
      <c r="J74" s="205" t="str">
        <f t="shared" si="12"/>
        <v>n.m.</v>
      </c>
      <c r="K74" s="206">
        <f t="shared" si="13"/>
        <v>0</v>
      </c>
      <c r="L74" s="88"/>
      <c r="M74" s="214">
        <v>15</v>
      </c>
      <c r="N74" s="75">
        <v>0</v>
      </c>
      <c r="O74" s="75">
        <v>0</v>
      </c>
      <c r="P74" s="75">
        <v>0</v>
      </c>
      <c r="Q74" s="75">
        <v>0</v>
      </c>
    </row>
    <row r="75" spans="1:17">
      <c r="A75" s="21" t="s">
        <v>142</v>
      </c>
      <c r="B75" s="28" t="s">
        <v>44</v>
      </c>
      <c r="C75" s="77">
        <v>593.36060759334805</v>
      </c>
      <c r="D75" s="228">
        <v>0</v>
      </c>
      <c r="E75" s="77">
        <f t="shared" si="14"/>
        <v>593.36060759334805</v>
      </c>
      <c r="G75" s="203">
        <f t="shared" si="10"/>
        <v>2.30355303333587E-2</v>
      </c>
      <c r="H75" s="204">
        <f t="shared" si="11"/>
        <v>13.36060759334805</v>
      </c>
      <c r="I75" s="88"/>
      <c r="J75" s="203">
        <f t="shared" si="12"/>
        <v>2.30355303333587E-2</v>
      </c>
      <c r="K75" s="204">
        <f t="shared" si="13"/>
        <v>13.36060759334805</v>
      </c>
      <c r="L75" s="88"/>
      <c r="M75" s="213">
        <v>18</v>
      </c>
      <c r="N75" s="77">
        <v>580</v>
      </c>
      <c r="O75" s="77">
        <v>562</v>
      </c>
      <c r="P75" s="77">
        <v>660</v>
      </c>
      <c r="Q75" s="77">
        <v>525</v>
      </c>
    </row>
    <row r="76" spans="1:17">
      <c r="A76" s="21" t="s">
        <v>143</v>
      </c>
      <c r="B76" s="29" t="s">
        <v>46</v>
      </c>
      <c r="C76" s="75">
        <v>-141.80469528981899</v>
      </c>
      <c r="D76" s="220">
        <v>0</v>
      </c>
      <c r="E76" s="75">
        <f t="shared" si="14"/>
        <v>-141.80469528981899</v>
      </c>
      <c r="G76" s="205">
        <f t="shared" si="10"/>
        <v>5.8243994700141855E-2</v>
      </c>
      <c r="H76" s="206">
        <f t="shared" si="11"/>
        <v>-7.8046952898189943</v>
      </c>
      <c r="I76" s="88"/>
      <c r="J76" s="205">
        <f t="shared" si="12"/>
        <v>5.8243994700141855E-2</v>
      </c>
      <c r="K76" s="206">
        <f t="shared" si="13"/>
        <v>-7.8046952898189943</v>
      </c>
      <c r="L76" s="88"/>
      <c r="M76" s="214">
        <v>18</v>
      </c>
      <c r="N76" s="75">
        <v>-134</v>
      </c>
      <c r="O76" s="75">
        <v>-134</v>
      </c>
      <c r="P76" s="75">
        <v>-115</v>
      </c>
      <c r="Q76" s="75">
        <v>-173</v>
      </c>
    </row>
    <row r="77" spans="1:17">
      <c r="A77" s="21" t="s">
        <v>144</v>
      </c>
      <c r="B77" s="29" t="s">
        <v>48</v>
      </c>
      <c r="C77" s="75">
        <v>0</v>
      </c>
      <c r="D77" s="220">
        <v>0</v>
      </c>
      <c r="E77" s="75">
        <f t="shared" si="14"/>
        <v>0</v>
      </c>
      <c r="G77" s="205" t="str">
        <f t="shared" si="10"/>
        <v>n.m.</v>
      </c>
      <c r="H77" s="206">
        <f t="shared" si="11"/>
        <v>0</v>
      </c>
      <c r="I77" s="88"/>
      <c r="J77" s="205" t="str">
        <f t="shared" si="12"/>
        <v>n.m.</v>
      </c>
      <c r="K77" s="206">
        <f t="shared" si="13"/>
        <v>0</v>
      </c>
      <c r="L77" s="88"/>
      <c r="M77" s="214">
        <v>15</v>
      </c>
      <c r="N77" s="75">
        <v>0</v>
      </c>
      <c r="O77" s="75">
        <v>0</v>
      </c>
      <c r="P77" s="75">
        <v>0</v>
      </c>
      <c r="Q77" s="75">
        <v>0</v>
      </c>
    </row>
    <row r="78" spans="1:17">
      <c r="A78" s="21" t="s">
        <v>145</v>
      </c>
      <c r="B78" s="28" t="s">
        <v>50</v>
      </c>
      <c r="C78" s="77">
        <v>451.55591230353002</v>
      </c>
      <c r="D78" s="228">
        <v>0</v>
      </c>
      <c r="E78" s="77">
        <f t="shared" si="14"/>
        <v>451.55591230353002</v>
      </c>
      <c r="G78" s="203">
        <f t="shared" si="10"/>
        <v>1.2457202474282614E-2</v>
      </c>
      <c r="H78" s="204">
        <f t="shared" si="11"/>
        <v>5.5559123035300217</v>
      </c>
      <c r="I78" s="88"/>
      <c r="J78" s="203">
        <f t="shared" si="12"/>
        <v>1.2457202474282614E-2</v>
      </c>
      <c r="K78" s="204">
        <f t="shared" si="13"/>
        <v>5.5559123035300217</v>
      </c>
      <c r="L78" s="88"/>
      <c r="M78" s="213">
        <v>18</v>
      </c>
      <c r="N78" s="77">
        <v>446</v>
      </c>
      <c r="O78" s="77">
        <v>439</v>
      </c>
      <c r="P78" s="77">
        <v>515</v>
      </c>
      <c r="Q78" s="77">
        <v>398</v>
      </c>
    </row>
    <row r="79" spans="1:17">
      <c r="A79" s="21" t="s">
        <v>146</v>
      </c>
      <c r="B79" s="29" t="s">
        <v>52</v>
      </c>
      <c r="C79" s="75">
        <v>-19.016778056563201</v>
      </c>
      <c r="D79" s="220">
        <v>0</v>
      </c>
      <c r="E79" s="75">
        <f t="shared" si="14"/>
        <v>-19.016778056563201</v>
      </c>
      <c r="G79" s="205">
        <f t="shared" si="10"/>
        <v>8.8305560858947807E-4</v>
      </c>
      <c r="H79" s="206">
        <f t="shared" si="11"/>
        <v>-1.6778056563200749E-2</v>
      </c>
      <c r="I79" s="88"/>
      <c r="J79" s="205">
        <f t="shared" si="12"/>
        <v>8.8305560858947807E-4</v>
      </c>
      <c r="K79" s="206">
        <f t="shared" si="13"/>
        <v>-1.6778056563200749E-2</v>
      </c>
      <c r="L79" s="88"/>
      <c r="M79" s="214">
        <v>18</v>
      </c>
      <c r="N79" s="75">
        <v>-19</v>
      </c>
      <c r="O79" s="75">
        <v>-19</v>
      </c>
      <c r="P79" s="75">
        <v>-15</v>
      </c>
      <c r="Q79" s="75">
        <v>-22</v>
      </c>
    </row>
    <row r="80" spans="1:17">
      <c r="A80" s="21" t="s">
        <v>147</v>
      </c>
      <c r="B80" s="36" t="s">
        <v>54</v>
      </c>
      <c r="C80" s="78">
        <v>432.539134246966</v>
      </c>
      <c r="D80" s="229">
        <v>0</v>
      </c>
      <c r="E80" s="78">
        <f t="shared" si="14"/>
        <v>432.539134246966</v>
      </c>
      <c r="G80" s="209">
        <f t="shared" si="10"/>
        <v>1.2972211351208518E-2</v>
      </c>
      <c r="H80" s="210">
        <f t="shared" si="11"/>
        <v>5.5391342469660003</v>
      </c>
      <c r="I80" s="88"/>
      <c r="J80" s="209">
        <f t="shared" si="12"/>
        <v>1.2972211351208518E-2</v>
      </c>
      <c r="K80" s="210">
        <f t="shared" si="13"/>
        <v>5.5391342469660003</v>
      </c>
      <c r="L80" s="88"/>
      <c r="M80" s="216">
        <v>18</v>
      </c>
      <c r="N80" s="78">
        <v>427</v>
      </c>
      <c r="O80" s="78">
        <v>417</v>
      </c>
      <c r="P80" s="78">
        <v>497</v>
      </c>
      <c r="Q80" s="78">
        <v>379</v>
      </c>
    </row>
    <row r="81" spans="1:17">
      <c r="A81" s="21"/>
      <c r="C81" s="88"/>
      <c r="D81" s="21"/>
      <c r="E81" s="88"/>
      <c r="G81" s="192"/>
      <c r="H81" s="88"/>
      <c r="I81" s="88"/>
      <c r="J81" s="192"/>
      <c r="K81" s="88"/>
      <c r="L81" s="88"/>
      <c r="M81" s="88"/>
      <c r="N81" s="88"/>
      <c r="O81" s="88"/>
      <c r="P81" s="88"/>
      <c r="Q81" s="88"/>
    </row>
    <row r="82" spans="1:17" ht="16.5" thickBot="1">
      <c r="A82" s="21"/>
      <c r="B82" s="102" t="s">
        <v>148</v>
      </c>
      <c r="C82" s="103"/>
      <c r="D82" s="224"/>
      <c r="E82" s="103"/>
      <c r="G82" s="252"/>
      <c r="H82" s="103"/>
      <c r="I82" s="103"/>
      <c r="J82" s="252"/>
      <c r="K82" s="103"/>
      <c r="L82" s="103"/>
      <c r="M82" s="103"/>
      <c r="N82" s="103"/>
      <c r="O82" s="103"/>
      <c r="P82" s="103"/>
      <c r="Q82" s="103"/>
    </row>
    <row r="83" spans="1:17" ht="15.75">
      <c r="A83" s="21"/>
      <c r="B83" s="182"/>
      <c r="C83" s="225"/>
      <c r="D83" s="108"/>
      <c r="E83" s="225"/>
      <c r="G83" s="253"/>
      <c r="H83" s="225"/>
      <c r="I83" s="225"/>
      <c r="J83" s="253"/>
      <c r="K83" s="225"/>
      <c r="L83" s="225"/>
      <c r="M83" s="225"/>
      <c r="N83" s="225"/>
      <c r="O83" s="225"/>
      <c r="P83" s="225"/>
      <c r="Q83" s="225"/>
    </row>
    <row r="84" spans="1:17">
      <c r="A84" s="21"/>
      <c r="B84" s="183"/>
      <c r="C84" s="183" t="str">
        <f>C$18</f>
        <v>Stated</v>
      </c>
      <c r="D84" s="226" t="str">
        <f>D$18</f>
        <v>Specific items</v>
      </c>
      <c r="E84" s="183" t="str">
        <f>E$18</f>
        <v>Underlying</v>
      </c>
      <c r="G84" s="254" t="str">
        <f>G$18</f>
        <v>Stated vs. MEAN</v>
      </c>
      <c r="H84" s="255"/>
      <c r="I84" s="88"/>
      <c r="J84" s="254" t="str">
        <f>J$18</f>
        <v>Underlying vs. MEAN</v>
      </c>
      <c r="K84" s="255"/>
      <c r="L84" s="88"/>
      <c r="M84" s="185"/>
      <c r="N84" s="105" t="str">
        <f>N$18</f>
        <v>MEAN</v>
      </c>
      <c r="O84" s="183" t="str">
        <f>O$18</f>
        <v>MEDIAN</v>
      </c>
      <c r="P84" s="183" t="str">
        <f>P$18</f>
        <v>MAX</v>
      </c>
      <c r="Q84" s="183" t="str">
        <f>Q$18</f>
        <v>MIN</v>
      </c>
    </row>
    <row r="85" spans="1:17">
      <c r="A85" s="21"/>
      <c r="B85" s="104" t="str">
        <f>B$19</f>
        <v>€m</v>
      </c>
      <c r="C85" s="105" t="str">
        <f>C$19</f>
        <v>Q2-23</v>
      </c>
      <c r="D85" s="227" t="str">
        <f>D$19</f>
        <v>Q2-23</v>
      </c>
      <c r="E85" s="105" t="str">
        <f>E$19</f>
        <v>Q2-23</v>
      </c>
      <c r="G85" s="256" t="str">
        <f>G$19</f>
        <v>(%)</v>
      </c>
      <c r="H85" s="105" t="str">
        <f>H$19</f>
        <v>€m</v>
      </c>
      <c r="I85" s="88"/>
      <c r="J85" s="256" t="str">
        <f>J$19</f>
        <v>(%)</v>
      </c>
      <c r="K85" s="105" t="str">
        <f>K$19</f>
        <v>€m</v>
      </c>
      <c r="L85" s="88"/>
      <c r="M85" s="183" t="str">
        <f>M$19</f>
        <v>#</v>
      </c>
      <c r="N85" s="105" t="str">
        <f>N$19</f>
        <v>2Q23</v>
      </c>
      <c r="O85" s="105" t="str">
        <f>O$19</f>
        <v>2Q23</v>
      </c>
      <c r="P85" s="105" t="str">
        <f>P$19</f>
        <v>2Q23</v>
      </c>
      <c r="Q85" s="105" t="str">
        <f>Q$19</f>
        <v>2Q23</v>
      </c>
    </row>
    <row r="86" spans="1:17">
      <c r="A86" s="21"/>
      <c r="B86" s="26"/>
      <c r="C86" s="88"/>
      <c r="D86" s="21"/>
      <c r="E86" s="88"/>
      <c r="G86" s="192"/>
      <c r="H86" s="88"/>
      <c r="I86" s="88"/>
      <c r="J86" s="192"/>
      <c r="K86" s="88"/>
      <c r="L86" s="88"/>
      <c r="M86" s="88"/>
      <c r="N86" s="88"/>
      <c r="O86" s="88"/>
      <c r="P86" s="88"/>
      <c r="Q86" s="88"/>
    </row>
    <row r="87" spans="1:17">
      <c r="A87" s="21" t="s">
        <v>149</v>
      </c>
      <c r="B87" s="28" t="s">
        <v>26</v>
      </c>
      <c r="C87" s="92">
        <v>803.03620154600605</v>
      </c>
      <c r="D87" s="197">
        <v>0</v>
      </c>
      <c r="E87" s="77">
        <f t="shared" ref="E87:E100" si="15">(C87-D87)</f>
        <v>803.03620154600605</v>
      </c>
      <c r="G87" s="203">
        <f t="shared" ref="G87:G100" si="16">IF(ISERROR(C87/N87-1),IF($B$2="FR","ns","n.m."),IF(C87/N87-1&gt;100%,"x "&amp;(ROUND(C87/N87,1)),IF(C87/N87-1&lt;-100%,IF($B$2="FR","ns","n.m."),C87/N87-1)))</f>
        <v>3.484046590980161E-2</v>
      </c>
      <c r="H87" s="204">
        <f>IFERROR(($C:$C-$N:$N),"N/A")</f>
        <v>27.036201546006055</v>
      </c>
      <c r="I87" s="88"/>
      <c r="J87" s="203">
        <f t="shared" ref="J87:J100" si="17">IF(ISERROR((C87-D87)/N87-1),IF($B$2="FR","ns","n.m."),IF((C87-D87)/N87-1&gt;100%,"x "&amp;(ROUND((C87-D87)/N87,1)),IF((C87-D87)/N87-1&lt;-100%,IF($B$2="FR","ns","n.m."),(C87-D87)/N87-1)))</f>
        <v>3.484046590980161E-2</v>
      </c>
      <c r="K87" s="204">
        <f>IFERROR(($C:$C-$D:$D-$N:$N),"N/A")</f>
        <v>27.036201546006055</v>
      </c>
      <c r="L87" s="88"/>
      <c r="M87" s="213">
        <v>18</v>
      </c>
      <c r="N87" s="77">
        <v>776</v>
      </c>
      <c r="O87" s="77">
        <v>775</v>
      </c>
      <c r="P87" s="77">
        <v>801</v>
      </c>
      <c r="Q87" s="77">
        <v>750</v>
      </c>
    </row>
    <row r="88" spans="1:17">
      <c r="A88" s="21" t="s">
        <v>150</v>
      </c>
      <c r="B88" s="29" t="s">
        <v>28</v>
      </c>
      <c r="C88" s="95">
        <v>-439.16509724609801</v>
      </c>
      <c r="D88" s="99">
        <v>0</v>
      </c>
      <c r="E88" s="95">
        <f>(C88-D88-D89)</f>
        <v>-439.16509724609801</v>
      </c>
      <c r="G88" s="205">
        <f t="shared" si="16"/>
        <v>-6.4138071355248627E-3</v>
      </c>
      <c r="H88" s="206">
        <f>IFERROR(($C:$C-$N:$N),"N/A")</f>
        <v>2.8349027539019858</v>
      </c>
      <c r="I88" s="88"/>
      <c r="J88" s="205">
        <f>IF(ISERROR(E88/N88-1),IF($B$2="FR","ns","n.m."),IF(E88/N88-1&gt;100%,"x "&amp;(ROUND(E88/N88,1)),IF(E88/N88-1&lt;-100%,IF(B2="FR","ns","n.m."),E88/N88-1)))</f>
        <v>-6.4138071355248627E-3</v>
      </c>
      <c r="K88" s="206">
        <f>IFERROR(($E:$E-$N:$N),"N/A")</f>
        <v>2.8349027539019858</v>
      </c>
      <c r="L88" s="88"/>
      <c r="M88" s="214">
        <v>18</v>
      </c>
      <c r="N88" s="95">
        <v>-442</v>
      </c>
      <c r="O88" s="95">
        <v>-442</v>
      </c>
      <c r="P88" s="95">
        <v>-410</v>
      </c>
      <c r="Q88" s="95">
        <v>-485</v>
      </c>
    </row>
    <row r="89" spans="1:17">
      <c r="A89" s="178" t="s">
        <v>151</v>
      </c>
      <c r="B89" s="31" t="s">
        <v>30</v>
      </c>
      <c r="C89" s="99">
        <v>-9.0357800000000488E-3</v>
      </c>
      <c r="D89" s="99">
        <v>0</v>
      </c>
      <c r="E89" s="99">
        <f t="shared" si="15"/>
        <v>-9.0357800000000488E-3</v>
      </c>
      <c r="G89" s="207" t="str">
        <f t="shared" si="16"/>
        <v>n.m.</v>
      </c>
      <c r="H89" s="208"/>
      <c r="I89" s="21"/>
      <c r="J89" s="207"/>
      <c r="K89" s="208"/>
      <c r="L89" s="21"/>
      <c r="M89" s="215"/>
      <c r="N89" s="168"/>
      <c r="O89" s="168"/>
      <c r="P89" s="168"/>
      <c r="Q89" s="168"/>
    </row>
    <row r="90" spans="1:17">
      <c r="A90" s="21" t="s">
        <v>152</v>
      </c>
      <c r="B90" s="28" t="s">
        <v>32</v>
      </c>
      <c r="C90" s="77">
        <v>363.87110429990798</v>
      </c>
      <c r="D90" s="228">
        <v>0</v>
      </c>
      <c r="E90" s="77">
        <f t="shared" si="15"/>
        <v>363.87110429990798</v>
      </c>
      <c r="G90" s="203">
        <f t="shared" si="16"/>
        <v>8.9434444011700531E-2</v>
      </c>
      <c r="H90" s="204">
        <f t="shared" ref="H90:H100" si="18">IFERROR(($C:$C-$N:$N),"N/A")</f>
        <v>29.871104299907984</v>
      </c>
      <c r="I90" s="88"/>
      <c r="J90" s="203">
        <f t="shared" si="17"/>
        <v>8.9434444011700531E-2</v>
      </c>
      <c r="K90" s="204">
        <f t="shared" ref="K90:K100" si="19">IFERROR(($C:$C-$D:$D-$N:$N),"N/A")</f>
        <v>29.871104299907984</v>
      </c>
      <c r="L90" s="88"/>
      <c r="M90" s="213">
        <v>18</v>
      </c>
      <c r="N90" s="77">
        <v>334</v>
      </c>
      <c r="O90" s="77">
        <v>329</v>
      </c>
      <c r="P90" s="77">
        <v>379</v>
      </c>
      <c r="Q90" s="77">
        <v>302</v>
      </c>
    </row>
    <row r="91" spans="1:17">
      <c r="A91" s="21" t="s">
        <v>153</v>
      </c>
      <c r="B91" s="29" t="s">
        <v>34</v>
      </c>
      <c r="C91" s="75">
        <v>-2.1886794522782602</v>
      </c>
      <c r="D91" s="220">
        <v>0</v>
      </c>
      <c r="E91" s="75">
        <f t="shared" si="15"/>
        <v>-2.1886794522782602</v>
      </c>
      <c r="G91" s="205">
        <f t="shared" si="16"/>
        <v>9.4339726139130109E-2</v>
      </c>
      <c r="H91" s="206">
        <f t="shared" si="18"/>
        <v>-0.18867945227826022</v>
      </c>
      <c r="I91" s="88"/>
      <c r="J91" s="205">
        <f t="shared" si="17"/>
        <v>9.4339726139130109E-2</v>
      </c>
      <c r="K91" s="206">
        <f t="shared" si="19"/>
        <v>-0.18867945227826022</v>
      </c>
      <c r="L91" s="88"/>
      <c r="M91" s="214">
        <v>18</v>
      </c>
      <c r="N91" s="75">
        <v>-2</v>
      </c>
      <c r="O91" s="75">
        <v>-3</v>
      </c>
      <c r="P91" s="75">
        <v>0</v>
      </c>
      <c r="Q91" s="75">
        <v>-5</v>
      </c>
    </row>
    <row r="92" spans="1:17">
      <c r="A92" s="21" t="s">
        <v>154</v>
      </c>
      <c r="B92" s="29" t="s">
        <v>38</v>
      </c>
      <c r="C92" s="75">
        <v>27.2595846418597</v>
      </c>
      <c r="D92" s="220">
        <v>0</v>
      </c>
      <c r="E92" s="75">
        <f t="shared" si="15"/>
        <v>27.2595846418597</v>
      </c>
      <c r="G92" s="205">
        <f t="shared" si="16"/>
        <v>0.18519933225476959</v>
      </c>
      <c r="H92" s="206">
        <f t="shared" si="18"/>
        <v>4.2595846418596999</v>
      </c>
      <c r="I92" s="88"/>
      <c r="J92" s="205">
        <f t="shared" si="17"/>
        <v>0.18519933225476959</v>
      </c>
      <c r="K92" s="206">
        <f t="shared" si="19"/>
        <v>4.2595846418596999</v>
      </c>
      <c r="L92" s="88"/>
      <c r="M92" s="214">
        <v>18</v>
      </c>
      <c r="N92" s="75">
        <v>23</v>
      </c>
      <c r="O92" s="75">
        <v>23</v>
      </c>
      <c r="P92" s="75">
        <v>25</v>
      </c>
      <c r="Q92" s="75">
        <v>21</v>
      </c>
    </row>
    <row r="93" spans="1:17">
      <c r="A93" s="21" t="s">
        <v>155</v>
      </c>
      <c r="B93" s="29" t="s">
        <v>40</v>
      </c>
      <c r="C93" s="75">
        <v>3.8939443105805202E-2</v>
      </c>
      <c r="D93" s="220">
        <v>0</v>
      </c>
      <c r="E93" s="75">
        <f t="shared" si="15"/>
        <v>3.8939443105805202E-2</v>
      </c>
      <c r="G93" s="205" t="str">
        <f t="shared" si="16"/>
        <v>n.m.</v>
      </c>
      <c r="H93" s="206">
        <f t="shared" si="18"/>
        <v>1.0389394431058052</v>
      </c>
      <c r="I93" s="88"/>
      <c r="J93" s="205" t="str">
        <f t="shared" si="17"/>
        <v>n.m.</v>
      </c>
      <c r="K93" s="206">
        <f t="shared" si="19"/>
        <v>1.0389394431058052</v>
      </c>
      <c r="L93" s="88"/>
      <c r="M93" s="214">
        <v>17</v>
      </c>
      <c r="N93" s="75">
        <v>-1</v>
      </c>
      <c r="O93" s="75">
        <v>0</v>
      </c>
      <c r="P93" s="75">
        <v>0</v>
      </c>
      <c r="Q93" s="75">
        <v>-21</v>
      </c>
    </row>
    <row r="94" spans="1:17">
      <c r="A94" s="21" t="s">
        <v>156</v>
      </c>
      <c r="B94" s="29" t="s">
        <v>42</v>
      </c>
      <c r="C94" s="75">
        <v>0</v>
      </c>
      <c r="D94" s="220">
        <v>0</v>
      </c>
      <c r="E94" s="75">
        <f t="shared" si="15"/>
        <v>0</v>
      </c>
      <c r="G94" s="205" t="str">
        <f t="shared" si="16"/>
        <v>n.m.</v>
      </c>
      <c r="H94" s="206">
        <f t="shared" si="18"/>
        <v>0</v>
      </c>
      <c r="I94" s="88"/>
      <c r="J94" s="205" t="str">
        <f t="shared" si="17"/>
        <v>n.m.</v>
      </c>
      <c r="K94" s="206">
        <f t="shared" si="19"/>
        <v>0</v>
      </c>
      <c r="L94" s="88"/>
      <c r="M94" s="214">
        <v>15</v>
      </c>
      <c r="N94" s="75">
        <v>0</v>
      </c>
      <c r="O94" s="75">
        <v>0</v>
      </c>
      <c r="P94" s="75">
        <v>0</v>
      </c>
      <c r="Q94" s="75">
        <v>0</v>
      </c>
    </row>
    <row r="95" spans="1:17">
      <c r="A95" s="21" t="s">
        <v>157</v>
      </c>
      <c r="B95" s="28" t="s">
        <v>44</v>
      </c>
      <c r="C95" s="77">
        <v>388.98094893259503</v>
      </c>
      <c r="D95" s="228">
        <v>0</v>
      </c>
      <c r="E95" s="77">
        <f t="shared" si="15"/>
        <v>388.98094893259503</v>
      </c>
      <c r="G95" s="203">
        <f t="shared" si="16"/>
        <v>0.10192903380338536</v>
      </c>
      <c r="H95" s="204">
        <f t="shared" si="18"/>
        <v>35.980948932595027</v>
      </c>
      <c r="I95" s="88"/>
      <c r="J95" s="203">
        <f t="shared" si="17"/>
        <v>0.10192903380338536</v>
      </c>
      <c r="K95" s="204">
        <f t="shared" si="19"/>
        <v>35.980948932595027</v>
      </c>
      <c r="L95" s="88"/>
      <c r="M95" s="213">
        <v>18</v>
      </c>
      <c r="N95" s="77">
        <v>353</v>
      </c>
      <c r="O95" s="77">
        <v>350</v>
      </c>
      <c r="P95" s="77">
        <v>382</v>
      </c>
      <c r="Q95" s="77">
        <v>325</v>
      </c>
    </row>
    <row r="96" spans="1:17">
      <c r="A96" s="21" t="s">
        <v>158</v>
      </c>
      <c r="B96" s="29" t="s">
        <v>46</v>
      </c>
      <c r="C96" s="75">
        <v>-90.810745744600396</v>
      </c>
      <c r="D96" s="220">
        <v>0</v>
      </c>
      <c r="E96" s="75">
        <f t="shared" si="15"/>
        <v>-90.810745744600396</v>
      </c>
      <c r="G96" s="205">
        <f t="shared" si="16"/>
        <v>5.5938904006981316E-2</v>
      </c>
      <c r="H96" s="206">
        <f t="shared" si="18"/>
        <v>-4.8107457446003963</v>
      </c>
      <c r="I96" s="88"/>
      <c r="J96" s="205">
        <f t="shared" si="17"/>
        <v>5.5938904006981316E-2</v>
      </c>
      <c r="K96" s="206">
        <f t="shared" si="19"/>
        <v>-4.8107457446003963</v>
      </c>
      <c r="L96" s="88"/>
      <c r="M96" s="214">
        <v>18</v>
      </c>
      <c r="N96" s="75">
        <v>-86</v>
      </c>
      <c r="O96" s="75">
        <v>-86</v>
      </c>
      <c r="P96" s="75">
        <v>-78</v>
      </c>
      <c r="Q96" s="75">
        <v>-95</v>
      </c>
    </row>
    <row r="97" spans="1:17">
      <c r="A97" s="21" t="s">
        <v>159</v>
      </c>
      <c r="B97" s="29" t="s">
        <v>48</v>
      </c>
      <c r="C97" s="75">
        <v>0</v>
      </c>
      <c r="D97" s="220">
        <v>0</v>
      </c>
      <c r="E97" s="75">
        <f t="shared" si="15"/>
        <v>0</v>
      </c>
      <c r="G97" s="205" t="str">
        <f t="shared" si="16"/>
        <v>n.m.</v>
      </c>
      <c r="H97" s="206">
        <f t="shared" si="18"/>
        <v>0</v>
      </c>
      <c r="I97" s="88"/>
      <c r="J97" s="205" t="str">
        <f t="shared" si="17"/>
        <v>n.m.</v>
      </c>
      <c r="K97" s="206">
        <f t="shared" si="19"/>
        <v>0</v>
      </c>
      <c r="L97" s="88"/>
      <c r="M97" s="214">
        <v>16</v>
      </c>
      <c r="N97" s="75">
        <v>0</v>
      </c>
      <c r="O97" s="75">
        <v>0</v>
      </c>
      <c r="P97" s="75">
        <v>0</v>
      </c>
      <c r="Q97" s="75">
        <v>0</v>
      </c>
    </row>
    <row r="98" spans="1:17">
      <c r="A98" s="21" t="s">
        <v>160</v>
      </c>
      <c r="B98" s="28" t="s">
        <v>50</v>
      </c>
      <c r="C98" s="77">
        <v>298.17020318799501</v>
      </c>
      <c r="D98" s="228">
        <v>0</v>
      </c>
      <c r="E98" s="77">
        <f t="shared" si="15"/>
        <v>298.17020318799501</v>
      </c>
      <c r="G98" s="203">
        <f t="shared" si="16"/>
        <v>0.1167423340374345</v>
      </c>
      <c r="H98" s="204">
        <f t="shared" si="18"/>
        <v>31.170203187995014</v>
      </c>
      <c r="I98" s="88"/>
      <c r="J98" s="203">
        <f t="shared" si="17"/>
        <v>0.1167423340374345</v>
      </c>
      <c r="K98" s="204">
        <f t="shared" si="19"/>
        <v>31.170203187995014</v>
      </c>
      <c r="L98" s="88"/>
      <c r="M98" s="213">
        <v>18</v>
      </c>
      <c r="N98" s="77">
        <v>267</v>
      </c>
      <c r="O98" s="77">
        <v>263</v>
      </c>
      <c r="P98" s="77">
        <v>298</v>
      </c>
      <c r="Q98" s="77">
        <v>247</v>
      </c>
    </row>
    <row r="99" spans="1:17">
      <c r="A99" s="21" t="s">
        <v>161</v>
      </c>
      <c r="B99" s="29" t="s">
        <v>52</v>
      </c>
      <c r="C99" s="75">
        <v>-97.458026366492106</v>
      </c>
      <c r="D99" s="220">
        <v>0</v>
      </c>
      <c r="E99" s="75">
        <f t="shared" si="15"/>
        <v>-97.458026366492106</v>
      </c>
      <c r="G99" s="205">
        <f t="shared" si="16"/>
        <v>0.1332328647266523</v>
      </c>
      <c r="H99" s="206">
        <f t="shared" si="18"/>
        <v>-11.458026366492106</v>
      </c>
      <c r="I99" s="88"/>
      <c r="J99" s="205">
        <f t="shared" si="17"/>
        <v>0.1332328647266523</v>
      </c>
      <c r="K99" s="206">
        <f t="shared" si="19"/>
        <v>-11.458026366492106</v>
      </c>
      <c r="L99" s="88"/>
      <c r="M99" s="214">
        <v>18</v>
      </c>
      <c r="N99" s="75">
        <v>-86</v>
      </c>
      <c r="O99" s="75">
        <v>-85</v>
      </c>
      <c r="P99" s="75">
        <v>-75</v>
      </c>
      <c r="Q99" s="75">
        <v>-98</v>
      </c>
    </row>
    <row r="100" spans="1:17">
      <c r="A100" s="21" t="s">
        <v>162</v>
      </c>
      <c r="B100" s="36" t="s">
        <v>54</v>
      </c>
      <c r="C100" s="78">
        <v>200.71217682150299</v>
      </c>
      <c r="D100" s="229">
        <v>0</v>
      </c>
      <c r="E100" s="78">
        <f t="shared" si="15"/>
        <v>200.71217682150299</v>
      </c>
      <c r="G100" s="209">
        <f t="shared" si="16"/>
        <v>0.10890705426244751</v>
      </c>
      <c r="H100" s="210">
        <f t="shared" si="18"/>
        <v>19.712176821502993</v>
      </c>
      <c r="I100" s="88"/>
      <c r="J100" s="209">
        <f t="shared" si="17"/>
        <v>0.10890705426244751</v>
      </c>
      <c r="K100" s="210">
        <f t="shared" si="19"/>
        <v>19.712176821502993</v>
      </c>
      <c r="L100" s="88"/>
      <c r="M100" s="216">
        <v>18</v>
      </c>
      <c r="N100" s="78">
        <v>181</v>
      </c>
      <c r="O100" s="78">
        <v>179</v>
      </c>
      <c r="P100" s="78">
        <v>200</v>
      </c>
      <c r="Q100" s="78">
        <v>166</v>
      </c>
    </row>
    <row r="101" spans="1:17">
      <c r="A101" s="21"/>
      <c r="C101" s="88"/>
      <c r="D101" s="21"/>
      <c r="E101" s="88"/>
      <c r="G101" s="192"/>
      <c r="H101" s="88"/>
      <c r="I101" s="88"/>
      <c r="J101" s="192"/>
      <c r="K101" s="88"/>
      <c r="L101" s="88"/>
      <c r="M101" s="88"/>
      <c r="N101" s="88"/>
      <c r="O101" s="88"/>
      <c r="P101" s="88"/>
      <c r="Q101" s="88"/>
    </row>
    <row r="102" spans="1:17">
      <c r="A102" s="21"/>
      <c r="C102" s="88"/>
      <c r="D102" s="21"/>
      <c r="E102" s="88"/>
      <c r="G102" s="192"/>
      <c r="H102" s="88"/>
      <c r="I102" s="88"/>
      <c r="J102" s="192"/>
      <c r="K102" s="88"/>
      <c r="L102" s="88"/>
      <c r="M102" s="88"/>
      <c r="N102" s="88"/>
      <c r="O102" s="88"/>
      <c r="P102" s="88"/>
      <c r="Q102" s="88"/>
    </row>
    <row r="103" spans="1:17" ht="16.5" thickBot="1">
      <c r="A103" s="21"/>
      <c r="B103" s="102" t="s">
        <v>163</v>
      </c>
      <c r="C103" s="103"/>
      <c r="D103" s="224"/>
      <c r="E103" s="103"/>
      <c r="G103" s="252"/>
      <c r="H103" s="103"/>
      <c r="I103" s="103"/>
      <c r="J103" s="252"/>
      <c r="K103" s="103"/>
      <c r="L103" s="103"/>
      <c r="M103" s="103"/>
      <c r="N103" s="103"/>
      <c r="O103" s="103"/>
      <c r="P103" s="103"/>
      <c r="Q103" s="103"/>
    </row>
    <row r="104" spans="1:17" ht="15.75">
      <c r="A104" s="21"/>
      <c r="B104" s="182"/>
      <c r="C104" s="225"/>
      <c r="D104" s="108"/>
      <c r="E104" s="225"/>
      <c r="G104" s="253"/>
      <c r="H104" s="225"/>
      <c r="I104" s="225"/>
      <c r="J104" s="253"/>
      <c r="K104" s="225"/>
      <c r="L104" s="225"/>
      <c r="M104" s="225"/>
      <c r="N104" s="225"/>
      <c r="O104" s="225"/>
      <c r="P104" s="225"/>
      <c r="Q104" s="225"/>
    </row>
    <row r="105" spans="1:17">
      <c r="A105" s="21"/>
      <c r="B105" s="183"/>
      <c r="C105" s="183" t="str">
        <f>C$18</f>
        <v>Stated</v>
      </c>
      <c r="D105" s="226" t="str">
        <f>D$18</f>
        <v>Specific items</v>
      </c>
      <c r="E105" s="183" t="str">
        <f>E$18</f>
        <v>Underlying</v>
      </c>
      <c r="G105" s="254" t="str">
        <f>G$18</f>
        <v>Stated vs. MEAN</v>
      </c>
      <c r="H105" s="255"/>
      <c r="I105" s="88"/>
      <c r="J105" s="254" t="str">
        <f>J$18</f>
        <v>Underlying vs. MEAN</v>
      </c>
      <c r="K105" s="255"/>
      <c r="L105" s="88"/>
      <c r="M105" s="185"/>
      <c r="N105" s="105" t="str">
        <f>N$18</f>
        <v>MEAN</v>
      </c>
      <c r="O105" s="183" t="str">
        <f>O$18</f>
        <v>MEDIAN</v>
      </c>
      <c r="P105" s="183" t="str">
        <f>P$18</f>
        <v>MAX</v>
      </c>
      <c r="Q105" s="183" t="str">
        <f>Q$18</f>
        <v>MIN</v>
      </c>
    </row>
    <row r="106" spans="1:17">
      <c r="A106" s="21"/>
      <c r="B106" s="104" t="str">
        <f>B$19</f>
        <v>€m</v>
      </c>
      <c r="C106" s="105" t="str">
        <f>C$19</f>
        <v>Q2-23</v>
      </c>
      <c r="D106" s="227" t="str">
        <f>D$19</f>
        <v>Q2-23</v>
      </c>
      <c r="E106" s="105" t="str">
        <f>E$19</f>
        <v>Q2-23</v>
      </c>
      <c r="G106" s="256" t="str">
        <f>G$19</f>
        <v>(%)</v>
      </c>
      <c r="H106" s="105" t="str">
        <f>H$19</f>
        <v>€m</v>
      </c>
      <c r="I106" s="88"/>
      <c r="J106" s="256" t="str">
        <f>J$19</f>
        <v>(%)</v>
      </c>
      <c r="K106" s="105" t="str">
        <f>K$19</f>
        <v>€m</v>
      </c>
      <c r="L106" s="88"/>
      <c r="M106" s="183" t="str">
        <f>M$19</f>
        <v>#</v>
      </c>
      <c r="N106" s="105" t="str">
        <f>N$19</f>
        <v>2Q23</v>
      </c>
      <c r="O106" s="105" t="str">
        <f>O$19</f>
        <v>2Q23</v>
      </c>
      <c r="P106" s="105" t="str">
        <f>P$19</f>
        <v>2Q23</v>
      </c>
      <c r="Q106" s="105" t="str">
        <f>Q$19</f>
        <v>2Q23</v>
      </c>
    </row>
    <row r="107" spans="1:17">
      <c r="A107" s="21"/>
      <c r="B107" s="26"/>
      <c r="C107" s="88"/>
      <c r="D107" s="21"/>
      <c r="E107" s="88"/>
      <c r="G107" s="192"/>
      <c r="H107" s="88"/>
      <c r="I107" s="88"/>
      <c r="J107" s="192"/>
      <c r="K107" s="88"/>
      <c r="L107" s="88"/>
      <c r="M107" s="88"/>
      <c r="N107" s="88"/>
      <c r="O107" s="88"/>
      <c r="P107" s="88"/>
      <c r="Q107" s="88"/>
    </row>
    <row r="108" spans="1:17">
      <c r="A108" s="21" t="s">
        <v>164</v>
      </c>
      <c r="B108" s="28" t="s">
        <v>26</v>
      </c>
      <c r="C108" s="92">
        <v>261.62599999999998</v>
      </c>
      <c r="D108" s="197">
        <v>0</v>
      </c>
      <c r="E108" s="77">
        <f t="shared" ref="E108:E121" si="20">(C108-D108)</f>
        <v>261.62599999999998</v>
      </c>
      <c r="G108" s="203">
        <f t="shared" ref="G108:G121" si="21">IF(ISERROR(C108/N108-1),IF($B$2="FR","ns","n.m."),IF(C108/N108-1&gt;100%,"x "&amp;(ROUND(C108/N108,1)),IF(C108/N108-1&lt;-100%,IF($B$2="FR","ns","n.m."),C108/N108-1)))</f>
        <v>2.1976562499999908E-2</v>
      </c>
      <c r="H108" s="204">
        <f>IFERROR(($C:$C-$N:$N),"N/A")</f>
        <v>5.6259999999999764</v>
      </c>
      <c r="I108" s="88"/>
      <c r="J108" s="203">
        <f t="shared" ref="J108:J121" si="22">IF(ISERROR((C108-D108)/N108-1),IF($B$2="FR","ns","n.m."),IF((C108-D108)/N108-1&gt;100%,"x "&amp;(ROUND((C108-D108)/N108,1)),IF((C108-D108)/N108-1&lt;-100%,IF($B$2="FR","ns","n.m."),(C108-D108)/N108-1)))</f>
        <v>2.1976562499999908E-2</v>
      </c>
      <c r="K108" s="204">
        <f>IFERROR(($C:$C-$D:$D-$N:$N),"N/A")</f>
        <v>5.6259999999999764</v>
      </c>
      <c r="L108" s="88"/>
      <c r="M108" s="213">
        <v>18</v>
      </c>
      <c r="N108" s="77">
        <v>256</v>
      </c>
      <c r="O108" s="77">
        <v>257</v>
      </c>
      <c r="P108" s="77">
        <v>274</v>
      </c>
      <c r="Q108" s="77">
        <v>239</v>
      </c>
    </row>
    <row r="109" spans="1:17">
      <c r="A109" s="21" t="s">
        <v>165</v>
      </c>
      <c r="B109" s="29" t="s">
        <v>28</v>
      </c>
      <c r="C109" s="95">
        <v>-201.56100000000001</v>
      </c>
      <c r="D109" s="99">
        <v>0</v>
      </c>
      <c r="E109" s="95">
        <f>(C109-D109-D110)</f>
        <v>-201.56100000000001</v>
      </c>
      <c r="G109" s="205">
        <f t="shared" si="21"/>
        <v>-1.6775609756097487E-2</v>
      </c>
      <c r="H109" s="206">
        <f>IFERROR(($C:$C-$N:$N),"N/A")</f>
        <v>3.438999999999993</v>
      </c>
      <c r="I109" s="88"/>
      <c r="J109" s="205">
        <f>IF(ISERROR(E109/N109-1),IF($B$2="FR","ns","n.m."),IF(E109/N109-1&gt;100%,"x "&amp;(ROUND(E109/N109,1)),IF(E109/N109-1&lt;-100%,IF(B2="FR","ns","n.m."),E109/N109-1)))</f>
        <v>-1.6775609756097487E-2</v>
      </c>
      <c r="K109" s="206">
        <f>IFERROR(($E:$E-$N:$N),"N/A")</f>
        <v>3.438999999999993</v>
      </c>
      <c r="L109" s="88"/>
      <c r="M109" s="214">
        <v>18</v>
      </c>
      <c r="N109" s="95">
        <v>-205</v>
      </c>
      <c r="O109" s="95">
        <v>-205</v>
      </c>
      <c r="P109" s="95">
        <v>-193</v>
      </c>
      <c r="Q109" s="95">
        <v>-221</v>
      </c>
    </row>
    <row r="110" spans="1:17">
      <c r="A110" s="178" t="s">
        <v>166</v>
      </c>
      <c r="B110" s="31" t="s">
        <v>30</v>
      </c>
      <c r="C110" s="99">
        <v>-0.27640902999999994</v>
      </c>
      <c r="D110" s="99">
        <v>0</v>
      </c>
      <c r="E110" s="99">
        <f t="shared" si="20"/>
        <v>-0.27640902999999994</v>
      </c>
      <c r="G110" s="207" t="str">
        <f t="shared" si="21"/>
        <v>n.m.</v>
      </c>
      <c r="H110" s="208"/>
      <c r="I110" s="21"/>
      <c r="J110" s="207"/>
      <c r="K110" s="208"/>
      <c r="L110" s="21"/>
      <c r="M110" s="215"/>
      <c r="N110" s="168"/>
      <c r="O110" s="168"/>
      <c r="P110" s="168"/>
      <c r="Q110" s="168"/>
    </row>
    <row r="111" spans="1:17">
      <c r="A111" s="21" t="s">
        <v>167</v>
      </c>
      <c r="B111" s="28" t="s">
        <v>32</v>
      </c>
      <c r="C111" s="77">
        <v>60.064999999999998</v>
      </c>
      <c r="D111" s="228">
        <v>0</v>
      </c>
      <c r="E111" s="77">
        <f t="shared" si="20"/>
        <v>60.064999999999998</v>
      </c>
      <c r="G111" s="203">
        <f t="shared" si="21"/>
        <v>0.17774509803921568</v>
      </c>
      <c r="H111" s="204">
        <f t="shared" ref="H111:H121" si="23">IFERROR(($C:$C-$N:$N),"N/A")</f>
        <v>9.0649999999999977</v>
      </c>
      <c r="I111" s="88"/>
      <c r="J111" s="203">
        <f t="shared" si="22"/>
        <v>0.17774509803921568</v>
      </c>
      <c r="K111" s="204">
        <f t="shared" ref="K111:K121" si="24">IFERROR(($C:$C-$D:$D-$N:$N),"N/A")</f>
        <v>9.0649999999999977</v>
      </c>
      <c r="L111" s="88"/>
      <c r="M111" s="213">
        <v>18</v>
      </c>
      <c r="N111" s="77">
        <v>51</v>
      </c>
      <c r="O111" s="77">
        <v>50</v>
      </c>
      <c r="P111" s="77">
        <v>69</v>
      </c>
      <c r="Q111" s="77">
        <v>34</v>
      </c>
    </row>
    <row r="112" spans="1:17">
      <c r="A112" s="21" t="s">
        <v>168</v>
      </c>
      <c r="B112" s="29" t="s">
        <v>34</v>
      </c>
      <c r="C112" s="75">
        <v>2.2149999999999999</v>
      </c>
      <c r="D112" s="220">
        <v>0</v>
      </c>
      <c r="E112" s="75">
        <f t="shared" si="20"/>
        <v>2.2149999999999999</v>
      </c>
      <c r="G112" s="205" t="str">
        <f t="shared" si="21"/>
        <v>n.m.</v>
      </c>
      <c r="H112" s="206">
        <f t="shared" si="23"/>
        <v>3.2149999999999999</v>
      </c>
      <c r="I112" s="88"/>
      <c r="J112" s="205" t="str">
        <f t="shared" si="22"/>
        <v>n.m.</v>
      </c>
      <c r="K112" s="206">
        <f t="shared" si="24"/>
        <v>3.2149999999999999</v>
      </c>
      <c r="L112" s="88"/>
      <c r="M112" s="214">
        <v>18</v>
      </c>
      <c r="N112" s="75">
        <v>-1</v>
      </c>
      <c r="O112" s="75">
        <v>-1</v>
      </c>
      <c r="P112" s="75">
        <v>0</v>
      </c>
      <c r="Q112" s="75">
        <v>-4</v>
      </c>
    </row>
    <row r="113" spans="1:17">
      <c r="A113" s="21" t="s">
        <v>169</v>
      </c>
      <c r="B113" s="29" t="s">
        <v>38</v>
      </c>
      <c r="C113" s="75">
        <v>0</v>
      </c>
      <c r="D113" s="220">
        <v>0</v>
      </c>
      <c r="E113" s="75">
        <f t="shared" si="20"/>
        <v>0</v>
      </c>
      <c r="G113" s="205" t="str">
        <f t="shared" si="21"/>
        <v>n.m.</v>
      </c>
      <c r="H113" s="206">
        <f t="shared" si="23"/>
        <v>0</v>
      </c>
      <c r="I113" s="88"/>
      <c r="J113" s="205" t="str">
        <f t="shared" si="22"/>
        <v>n.m.</v>
      </c>
      <c r="K113" s="206">
        <f t="shared" si="24"/>
        <v>0</v>
      </c>
      <c r="L113" s="88"/>
      <c r="M113" s="214">
        <v>18</v>
      </c>
      <c r="N113" s="75">
        <v>0</v>
      </c>
      <c r="O113" s="75">
        <v>0</v>
      </c>
      <c r="P113" s="75">
        <v>0</v>
      </c>
      <c r="Q113" s="75">
        <v>0</v>
      </c>
    </row>
    <row r="114" spans="1:17">
      <c r="A114" s="21" t="s">
        <v>170</v>
      </c>
      <c r="B114" s="29" t="s">
        <v>40</v>
      </c>
      <c r="C114" s="75">
        <v>-7.0000000000000001E-3</v>
      </c>
      <c r="D114" s="220">
        <v>0</v>
      </c>
      <c r="E114" s="75">
        <f t="shared" si="20"/>
        <v>-7.0000000000000001E-3</v>
      </c>
      <c r="G114" s="205" t="str">
        <f t="shared" si="21"/>
        <v>n.m.</v>
      </c>
      <c r="H114" s="206">
        <f t="shared" si="23"/>
        <v>-7.0000000000000001E-3</v>
      </c>
      <c r="I114" s="88"/>
      <c r="J114" s="205" t="str">
        <f t="shared" si="22"/>
        <v>n.m.</v>
      </c>
      <c r="K114" s="206">
        <f t="shared" si="24"/>
        <v>-7.0000000000000001E-3</v>
      </c>
      <c r="L114" s="88"/>
      <c r="M114" s="214">
        <v>17</v>
      </c>
      <c r="N114" s="75">
        <v>0</v>
      </c>
      <c r="O114" s="75">
        <v>0</v>
      </c>
      <c r="P114" s="75">
        <v>0</v>
      </c>
      <c r="Q114" s="75">
        <v>0</v>
      </c>
    </row>
    <row r="115" spans="1:17">
      <c r="A115" s="21" t="s">
        <v>171</v>
      </c>
      <c r="B115" s="29" t="s">
        <v>42</v>
      </c>
      <c r="C115" s="75">
        <v>0</v>
      </c>
      <c r="D115" s="220">
        <v>0</v>
      </c>
      <c r="E115" s="75">
        <f t="shared" si="20"/>
        <v>0</v>
      </c>
      <c r="G115" s="205" t="str">
        <f t="shared" si="21"/>
        <v>n.m.</v>
      </c>
      <c r="H115" s="206">
        <f t="shared" si="23"/>
        <v>0</v>
      </c>
      <c r="I115" s="88"/>
      <c r="J115" s="205" t="str">
        <f t="shared" si="22"/>
        <v>n.m.</v>
      </c>
      <c r="K115" s="206">
        <f t="shared" si="24"/>
        <v>0</v>
      </c>
      <c r="L115" s="88"/>
      <c r="M115" s="214">
        <v>15</v>
      </c>
      <c r="N115" s="75">
        <v>0</v>
      </c>
      <c r="O115" s="75">
        <v>0</v>
      </c>
      <c r="P115" s="75">
        <v>0</v>
      </c>
      <c r="Q115" s="75">
        <v>0</v>
      </c>
    </row>
    <row r="116" spans="1:17">
      <c r="A116" s="21" t="s">
        <v>172</v>
      </c>
      <c r="B116" s="28" t="s">
        <v>44</v>
      </c>
      <c r="C116" s="77">
        <v>62.273000000000003</v>
      </c>
      <c r="D116" s="228">
        <v>0</v>
      </c>
      <c r="E116" s="77">
        <f t="shared" si="20"/>
        <v>62.273000000000003</v>
      </c>
      <c r="G116" s="203">
        <f t="shared" si="21"/>
        <v>0.24546000000000001</v>
      </c>
      <c r="H116" s="204">
        <f t="shared" si="23"/>
        <v>12.273000000000003</v>
      </c>
      <c r="I116" s="88"/>
      <c r="J116" s="203">
        <f t="shared" si="22"/>
        <v>0.24546000000000001</v>
      </c>
      <c r="K116" s="204">
        <f t="shared" si="24"/>
        <v>12.273000000000003</v>
      </c>
      <c r="L116" s="88"/>
      <c r="M116" s="213">
        <v>18</v>
      </c>
      <c r="N116" s="77">
        <v>50</v>
      </c>
      <c r="O116" s="77">
        <v>49</v>
      </c>
      <c r="P116" s="77">
        <v>68</v>
      </c>
      <c r="Q116" s="77">
        <v>34</v>
      </c>
    </row>
    <row r="117" spans="1:17">
      <c r="A117" s="21" t="s">
        <v>173</v>
      </c>
      <c r="B117" s="29" t="s">
        <v>46</v>
      </c>
      <c r="C117" s="75">
        <v>-13.574999999999999</v>
      </c>
      <c r="D117" s="220">
        <v>0</v>
      </c>
      <c r="E117" s="75">
        <f t="shared" si="20"/>
        <v>-13.574999999999999</v>
      </c>
      <c r="G117" s="205">
        <f t="shared" si="21"/>
        <v>0.35749999999999993</v>
      </c>
      <c r="H117" s="206">
        <f t="shared" si="23"/>
        <v>-3.5749999999999993</v>
      </c>
      <c r="I117" s="88"/>
      <c r="J117" s="205">
        <f t="shared" si="22"/>
        <v>0.35749999999999993</v>
      </c>
      <c r="K117" s="206">
        <f t="shared" si="24"/>
        <v>-3.5749999999999993</v>
      </c>
      <c r="L117" s="88"/>
      <c r="M117" s="214">
        <v>18</v>
      </c>
      <c r="N117" s="75">
        <v>-10</v>
      </c>
      <c r="O117" s="75">
        <v>-10</v>
      </c>
      <c r="P117" s="75">
        <v>-6</v>
      </c>
      <c r="Q117" s="75">
        <v>-14</v>
      </c>
    </row>
    <row r="118" spans="1:17">
      <c r="A118" s="21" t="s">
        <v>174</v>
      </c>
      <c r="B118" s="29" t="s">
        <v>48</v>
      </c>
      <c r="C118" s="75">
        <v>1.004</v>
      </c>
      <c r="D118" s="220">
        <v>0</v>
      </c>
      <c r="E118" s="75">
        <f t="shared" si="20"/>
        <v>1.004</v>
      </c>
      <c r="G118" s="205" t="str">
        <f t="shared" si="21"/>
        <v>n.m.</v>
      </c>
      <c r="H118" s="206">
        <f t="shared" si="23"/>
        <v>1.004</v>
      </c>
      <c r="I118" s="88"/>
      <c r="J118" s="205" t="str">
        <f t="shared" si="22"/>
        <v>n.m.</v>
      </c>
      <c r="K118" s="206">
        <f t="shared" si="24"/>
        <v>1.004</v>
      </c>
      <c r="L118" s="88"/>
      <c r="M118" s="214">
        <v>15</v>
      </c>
      <c r="N118" s="75">
        <v>0</v>
      </c>
      <c r="O118" s="75">
        <v>0</v>
      </c>
      <c r="P118" s="75">
        <v>1</v>
      </c>
      <c r="Q118" s="75">
        <v>0</v>
      </c>
    </row>
    <row r="119" spans="1:17">
      <c r="A119" s="21" t="s">
        <v>175</v>
      </c>
      <c r="B119" s="28" t="s">
        <v>50</v>
      </c>
      <c r="C119" s="77">
        <v>49.701999999999998</v>
      </c>
      <c r="D119" s="228">
        <v>0</v>
      </c>
      <c r="E119" s="77">
        <f t="shared" si="20"/>
        <v>49.701999999999998</v>
      </c>
      <c r="G119" s="203">
        <f t="shared" si="21"/>
        <v>0.24255000000000004</v>
      </c>
      <c r="H119" s="204">
        <f t="shared" si="23"/>
        <v>9.7019999999999982</v>
      </c>
      <c r="I119" s="88"/>
      <c r="J119" s="203">
        <f t="shared" si="22"/>
        <v>0.24255000000000004</v>
      </c>
      <c r="K119" s="204">
        <f t="shared" si="24"/>
        <v>9.7019999999999982</v>
      </c>
      <c r="L119" s="88"/>
      <c r="M119" s="213">
        <v>18</v>
      </c>
      <c r="N119" s="77">
        <v>40</v>
      </c>
      <c r="O119" s="77">
        <v>40</v>
      </c>
      <c r="P119" s="77">
        <v>54</v>
      </c>
      <c r="Q119" s="77">
        <v>25</v>
      </c>
    </row>
    <row r="120" spans="1:17">
      <c r="A120" s="21" t="s">
        <v>176</v>
      </c>
      <c r="B120" s="29" t="s">
        <v>52</v>
      </c>
      <c r="C120" s="75">
        <v>-6.9610000000000003</v>
      </c>
      <c r="D120" s="220">
        <v>0</v>
      </c>
      <c r="E120" s="75">
        <f t="shared" si="20"/>
        <v>-6.9610000000000003</v>
      </c>
      <c r="G120" s="205">
        <f t="shared" si="21"/>
        <v>0.3922000000000001</v>
      </c>
      <c r="H120" s="206">
        <f t="shared" si="23"/>
        <v>-1.9610000000000003</v>
      </c>
      <c r="I120" s="88"/>
      <c r="J120" s="205">
        <f t="shared" si="22"/>
        <v>0.3922000000000001</v>
      </c>
      <c r="K120" s="206">
        <f t="shared" si="24"/>
        <v>-1.9610000000000003</v>
      </c>
      <c r="L120" s="88"/>
      <c r="M120" s="214">
        <v>18</v>
      </c>
      <c r="N120" s="75">
        <v>-5</v>
      </c>
      <c r="O120" s="75">
        <v>-4</v>
      </c>
      <c r="P120" s="75">
        <v>-2</v>
      </c>
      <c r="Q120" s="75">
        <v>-7</v>
      </c>
    </row>
    <row r="121" spans="1:17">
      <c r="A121" s="21" t="s">
        <v>177</v>
      </c>
      <c r="B121" s="36" t="s">
        <v>54</v>
      </c>
      <c r="C121" s="78">
        <v>42.741</v>
      </c>
      <c r="D121" s="229">
        <v>0</v>
      </c>
      <c r="E121" s="78">
        <f t="shared" si="20"/>
        <v>42.741</v>
      </c>
      <c r="G121" s="209">
        <f t="shared" si="21"/>
        <v>0.22117142857142857</v>
      </c>
      <c r="H121" s="210">
        <f t="shared" si="23"/>
        <v>7.7409999999999997</v>
      </c>
      <c r="I121" s="88"/>
      <c r="J121" s="209">
        <f t="shared" si="22"/>
        <v>0.22117142857142857</v>
      </c>
      <c r="K121" s="210">
        <f t="shared" si="24"/>
        <v>7.7409999999999997</v>
      </c>
      <c r="L121" s="88"/>
      <c r="M121" s="216">
        <v>18</v>
      </c>
      <c r="N121" s="78">
        <v>35</v>
      </c>
      <c r="O121" s="78">
        <v>36</v>
      </c>
      <c r="P121" s="78">
        <v>48</v>
      </c>
      <c r="Q121" s="78">
        <v>22</v>
      </c>
    </row>
    <row r="122" spans="1:17">
      <c r="A122" s="21"/>
      <c r="C122" s="88"/>
      <c r="D122" s="21"/>
      <c r="E122" s="88"/>
      <c r="G122" s="192"/>
      <c r="H122" s="88"/>
      <c r="I122" s="88"/>
      <c r="J122" s="192"/>
      <c r="K122" s="88"/>
      <c r="L122" s="88"/>
      <c r="M122" s="88"/>
      <c r="N122" s="88"/>
      <c r="O122" s="88"/>
      <c r="P122" s="88"/>
      <c r="Q122" s="88"/>
    </row>
    <row r="123" spans="1:17">
      <c r="A123" s="21"/>
      <c r="C123" s="107"/>
      <c r="D123" s="107"/>
      <c r="E123" s="107"/>
      <c r="G123" s="192"/>
      <c r="H123" s="88"/>
      <c r="I123" s="88"/>
      <c r="J123" s="192"/>
      <c r="K123" s="88"/>
      <c r="L123" s="88"/>
      <c r="M123" s="107"/>
      <c r="N123" s="107"/>
      <c r="O123" s="107"/>
      <c r="P123" s="107"/>
      <c r="Q123" s="107"/>
    </row>
    <row r="124" spans="1:17" ht="16.5" thickBot="1">
      <c r="A124" s="21"/>
      <c r="B124" s="24" t="s">
        <v>178</v>
      </c>
      <c r="C124" s="90"/>
      <c r="D124" s="230"/>
      <c r="E124" s="90"/>
      <c r="G124" s="193"/>
      <c r="H124" s="90"/>
      <c r="I124" s="90"/>
      <c r="J124" s="193"/>
      <c r="K124" s="90"/>
      <c r="L124" s="90"/>
      <c r="M124" s="90"/>
      <c r="N124" s="90"/>
      <c r="O124" s="90"/>
      <c r="P124" s="90"/>
      <c r="Q124" s="90"/>
    </row>
    <row r="125" spans="1:17" ht="15.75">
      <c r="A125" s="21"/>
      <c r="B125" s="180"/>
      <c r="C125" s="225"/>
      <c r="D125" s="108"/>
      <c r="E125" s="225"/>
      <c r="G125" s="253"/>
      <c r="H125" s="225"/>
      <c r="I125" s="225"/>
      <c r="J125" s="253"/>
      <c r="K125" s="225"/>
      <c r="L125" s="225"/>
      <c r="M125" s="225"/>
      <c r="N125" s="225"/>
      <c r="O125" s="225"/>
      <c r="P125" s="225"/>
      <c r="Q125" s="225"/>
    </row>
    <row r="126" spans="1:17">
      <c r="A126" s="21"/>
      <c r="B126" s="181"/>
      <c r="C126" s="181" t="str">
        <f>C$18</f>
        <v>Stated</v>
      </c>
      <c r="D126" s="194" t="str">
        <f>D$18</f>
        <v>Specific items</v>
      </c>
      <c r="E126" s="181" t="str">
        <f>E$18</f>
        <v>Underlying</v>
      </c>
      <c r="G126" s="249" t="str">
        <f>G$18</f>
        <v>Stated vs. MEAN</v>
      </c>
      <c r="H126" s="201"/>
      <c r="I126" s="88"/>
      <c r="J126" s="249" t="str">
        <f>J$18</f>
        <v>Underlying vs. MEAN</v>
      </c>
      <c r="K126" s="201"/>
      <c r="L126" s="88"/>
      <c r="M126" s="186"/>
      <c r="N126" s="181" t="str">
        <f>N$18</f>
        <v>MEAN</v>
      </c>
      <c r="O126" s="181" t="str">
        <f>O$18</f>
        <v>MEDIAN</v>
      </c>
      <c r="P126" s="181" t="str">
        <f>P$18</f>
        <v>MAX</v>
      </c>
      <c r="Q126" s="181" t="str">
        <f>Q$18</f>
        <v>MIN</v>
      </c>
    </row>
    <row r="127" spans="1:17">
      <c r="A127" s="21"/>
      <c r="B127" s="25" t="str">
        <f>B$19</f>
        <v>€m</v>
      </c>
      <c r="C127" s="61" t="str">
        <f>C$19</f>
        <v>Q2-23</v>
      </c>
      <c r="D127" s="196" t="str">
        <f>D$19</f>
        <v>Q2-23</v>
      </c>
      <c r="E127" s="61" t="str">
        <f>E$19</f>
        <v>Q2-23</v>
      </c>
      <c r="G127" s="202" t="str">
        <f>G$19</f>
        <v>(%)</v>
      </c>
      <c r="H127" s="61" t="str">
        <f>H$19</f>
        <v>€m</v>
      </c>
      <c r="I127" s="88"/>
      <c r="J127" s="202" t="str">
        <f>J$19</f>
        <v>(%)</v>
      </c>
      <c r="K127" s="61" t="str">
        <f>K$19</f>
        <v>€m</v>
      </c>
      <c r="L127" s="88"/>
      <c r="M127" s="186" t="str">
        <f>M$19</f>
        <v>#</v>
      </c>
      <c r="N127" s="61" t="str">
        <f>N$19</f>
        <v>2Q23</v>
      </c>
      <c r="O127" s="61" t="str">
        <f>O$19</f>
        <v>2Q23</v>
      </c>
      <c r="P127" s="61" t="str">
        <f>P$19</f>
        <v>2Q23</v>
      </c>
      <c r="Q127" s="61" t="str">
        <f>Q$19</f>
        <v>2Q23</v>
      </c>
    </row>
    <row r="128" spans="1:17">
      <c r="A128" s="21"/>
      <c r="B128" s="26"/>
      <c r="C128" s="88"/>
      <c r="D128" s="21"/>
      <c r="E128" s="88"/>
      <c r="G128" s="192"/>
      <c r="H128" s="88"/>
      <c r="I128" s="88"/>
      <c r="J128" s="192"/>
      <c r="K128" s="88"/>
      <c r="L128" s="88"/>
      <c r="M128" s="88"/>
      <c r="N128" s="88"/>
      <c r="O128" s="88"/>
      <c r="P128" s="88"/>
      <c r="Q128" s="88"/>
    </row>
    <row r="129" spans="1:17">
      <c r="A129" s="108" t="s">
        <v>179</v>
      </c>
      <c r="B129" s="39" t="s">
        <v>26</v>
      </c>
      <c r="C129" s="92">
        <v>958.82899999999995</v>
      </c>
      <c r="D129" s="197">
        <v>20.944424739999999</v>
      </c>
      <c r="E129" s="146">
        <f t="shared" ref="E129:E143" si="25">(C129-D129)</f>
        <v>937.88457525999991</v>
      </c>
      <c r="G129" s="257">
        <f t="shared" ref="G129:G143" si="26">IF(ISERROR(C129/N129-1),IF($B$2="FR","ns","n.m."),IF(C129/N129-1&gt;100%,"x "&amp;(ROUND(C129/N129,1)),IF(C129/N129-1&lt;-100%,IF($B$2="FR","ns","n.m."),C129/N129-1)))</f>
        <v>4.3339499455930408E-2</v>
      </c>
      <c r="H129" s="258">
        <f>IFERROR(($C:$C-$N:$N),"N/A")</f>
        <v>39.828999999999951</v>
      </c>
      <c r="I129" s="225"/>
      <c r="J129" s="259">
        <f>IF(ISERROR((C129-D129)/N129-1),IF($B$2="FR","ns","n.m."),IF((C129-D129)/N129-1&gt;100%,"x "&amp;(ROUND((C129-D129)/N129,1)),IF((C129-D129)/N129-1&lt;-100%,IF($B$2="FR","ns","n.m."),(C129-D129)/N129-1)))</f>
        <v>2.0549048161044414E-2</v>
      </c>
      <c r="K129" s="258">
        <f>IFERROR(($C:$C-$D:$D-$N:$N),"N/A")</f>
        <v>18.884575259999906</v>
      </c>
      <c r="L129" s="225"/>
      <c r="M129" s="260">
        <v>18</v>
      </c>
      <c r="N129" s="146">
        <v>919</v>
      </c>
      <c r="O129" s="146">
        <v>922</v>
      </c>
      <c r="P129" s="146">
        <v>962</v>
      </c>
      <c r="Q129" s="146">
        <v>799</v>
      </c>
    </row>
    <row r="130" spans="1:17">
      <c r="A130" s="110" t="s">
        <v>180</v>
      </c>
      <c r="B130" s="41" t="s">
        <v>58</v>
      </c>
      <c r="C130" s="148">
        <v>0</v>
      </c>
      <c r="D130" s="148">
        <v>0</v>
      </c>
      <c r="E130" s="148">
        <f t="shared" si="25"/>
        <v>0</v>
      </c>
      <c r="G130" s="261" t="str">
        <f t="shared" si="26"/>
        <v>n.m.</v>
      </c>
      <c r="H130" s="262"/>
      <c r="I130" s="108"/>
      <c r="J130" s="261"/>
      <c r="K130" s="262"/>
      <c r="L130" s="108"/>
      <c r="M130" s="263"/>
      <c r="N130" s="169"/>
      <c r="O130" s="169"/>
      <c r="P130" s="169"/>
      <c r="Q130" s="169"/>
    </row>
    <row r="131" spans="1:17">
      <c r="A131" s="184" t="s">
        <v>181</v>
      </c>
      <c r="B131" s="29" t="s">
        <v>28</v>
      </c>
      <c r="C131" s="95">
        <v>-547.70600000000002</v>
      </c>
      <c r="D131" s="99">
        <v>0</v>
      </c>
      <c r="E131" s="95">
        <f>(C131-D131-D132)</f>
        <v>-547.70600000000002</v>
      </c>
      <c r="G131" s="205">
        <f t="shared" si="26"/>
        <v>-7.0108658743633256E-2</v>
      </c>
      <c r="H131" s="206">
        <f>IFERROR(($C:$C-$N:$N),"N/A")</f>
        <v>41.293999999999983</v>
      </c>
      <c r="I131" s="88"/>
      <c r="J131" s="205">
        <f>IF(ISERROR(E131/N131-1),IF($B$2="FR","ns","n.m."),IF(E131/N131-1&gt;100%,"x "&amp;(ROUND(E131/N131,1)),IF(E131/N131-1&lt;-100%,IF(B2="FR","ns","n.m."),E131/N131-1)))</f>
        <v>-7.0108658743633256E-2</v>
      </c>
      <c r="K131" s="206">
        <f>IFERROR(($E:$E-$N:$N),"N/A")</f>
        <v>41.293999999999983</v>
      </c>
      <c r="L131" s="88"/>
      <c r="M131" s="214">
        <v>18</v>
      </c>
      <c r="N131" s="95">
        <v>-589</v>
      </c>
      <c r="O131" s="95">
        <v>-589</v>
      </c>
      <c r="P131" s="95">
        <v>-572</v>
      </c>
      <c r="Q131" s="95">
        <v>-613</v>
      </c>
    </row>
    <row r="132" spans="1:17">
      <c r="A132" s="178" t="s">
        <v>182</v>
      </c>
      <c r="B132" s="31" t="s">
        <v>30</v>
      </c>
      <c r="C132" s="99">
        <v>5.800225999999995</v>
      </c>
      <c r="D132" s="99">
        <v>0</v>
      </c>
      <c r="E132" s="99">
        <f t="shared" si="25"/>
        <v>5.800225999999995</v>
      </c>
      <c r="G132" s="207" t="str">
        <f t="shared" si="26"/>
        <v>n.m.</v>
      </c>
      <c r="H132" s="208"/>
      <c r="I132" s="21"/>
      <c r="J132" s="207"/>
      <c r="K132" s="208"/>
      <c r="L132" s="21"/>
      <c r="M132" s="215"/>
      <c r="N132" s="168"/>
      <c r="O132" s="168"/>
      <c r="P132" s="168"/>
      <c r="Q132" s="168"/>
    </row>
    <row r="133" spans="1:17">
      <c r="A133" s="21" t="s">
        <v>183</v>
      </c>
      <c r="B133" s="28" t="s">
        <v>32</v>
      </c>
      <c r="C133" s="63">
        <v>411.12299999999999</v>
      </c>
      <c r="D133" s="219">
        <v>20.944424739999999</v>
      </c>
      <c r="E133" s="63">
        <f t="shared" si="25"/>
        <v>390.17857526</v>
      </c>
      <c r="G133" s="203">
        <f t="shared" si="26"/>
        <v>0.24206344410876124</v>
      </c>
      <c r="H133" s="204">
        <f t="shared" ref="H133:H143" si="27">IFERROR(($C:$C-$N:$N),"N/A")</f>
        <v>80.12299999999999</v>
      </c>
      <c r="I133" s="88"/>
      <c r="J133" s="203">
        <f t="shared" ref="J133:J143" si="28">IF(ISERROR((C133-D133)/N133-1),IF($B$2="FR","ns","n.m."),IF((C133-D133)/N133-1&gt;100%,"x "&amp;(ROUND((C133-D133)/N133,1)),IF((C133-D133)/N133-1&lt;-100%,IF($B$2="FR","ns","n.m."),(C133-D133)/N133-1)))</f>
        <v>0.17878723643504535</v>
      </c>
      <c r="K133" s="204">
        <f t="shared" ref="K133:K143" si="29">IFERROR(($C:$C-$D:$D-$N:$N),"N/A")</f>
        <v>59.178575260000002</v>
      </c>
      <c r="L133" s="88"/>
      <c r="M133" s="264">
        <v>18</v>
      </c>
      <c r="N133" s="63">
        <v>331</v>
      </c>
      <c r="O133" s="63">
        <v>337</v>
      </c>
      <c r="P133" s="63">
        <v>381</v>
      </c>
      <c r="Q133" s="63">
        <v>218</v>
      </c>
    </row>
    <row r="134" spans="1:17">
      <c r="A134" s="21" t="s">
        <v>184</v>
      </c>
      <c r="B134" s="29" t="s">
        <v>34</v>
      </c>
      <c r="C134" s="101">
        <v>-68.882999999999996</v>
      </c>
      <c r="D134" s="67">
        <v>0</v>
      </c>
      <c r="E134" s="101">
        <f t="shared" si="25"/>
        <v>-68.882999999999996</v>
      </c>
      <c r="G134" s="205">
        <f t="shared" si="26"/>
        <v>-0.21723863636363638</v>
      </c>
      <c r="H134" s="206">
        <f t="shared" si="27"/>
        <v>19.117000000000004</v>
      </c>
      <c r="I134" s="88"/>
      <c r="J134" s="205">
        <f t="shared" si="28"/>
        <v>-0.21723863636363638</v>
      </c>
      <c r="K134" s="206">
        <f t="shared" si="29"/>
        <v>19.117000000000004</v>
      </c>
      <c r="L134" s="88"/>
      <c r="M134" s="265">
        <v>18</v>
      </c>
      <c r="N134" s="101">
        <v>-88</v>
      </c>
      <c r="O134" s="101">
        <v>-83</v>
      </c>
      <c r="P134" s="101">
        <v>-66</v>
      </c>
      <c r="Q134" s="101">
        <v>-146</v>
      </c>
    </row>
    <row r="135" spans="1:17">
      <c r="A135" s="21" t="s">
        <v>185</v>
      </c>
      <c r="B135" s="29" t="s">
        <v>38</v>
      </c>
      <c r="C135" s="101">
        <v>0</v>
      </c>
      <c r="D135" s="67">
        <v>0</v>
      </c>
      <c r="E135" s="101">
        <f t="shared" si="25"/>
        <v>0</v>
      </c>
      <c r="G135" s="205" t="str">
        <f t="shared" si="26"/>
        <v>n.m.</v>
      </c>
      <c r="H135" s="206">
        <f t="shared" si="27"/>
        <v>0</v>
      </c>
      <c r="I135" s="88"/>
      <c r="J135" s="205" t="str">
        <f t="shared" si="28"/>
        <v>n.m.</v>
      </c>
      <c r="K135" s="206">
        <f t="shared" si="29"/>
        <v>0</v>
      </c>
      <c r="L135" s="88"/>
      <c r="M135" s="265">
        <v>18</v>
      </c>
      <c r="N135" s="101">
        <v>0</v>
      </c>
      <c r="O135" s="101">
        <v>0</v>
      </c>
      <c r="P135" s="101">
        <v>0</v>
      </c>
      <c r="Q135" s="101">
        <v>0</v>
      </c>
    </row>
    <row r="136" spans="1:17">
      <c r="A136" s="21" t="s">
        <v>186</v>
      </c>
      <c r="B136" s="29" t="s">
        <v>40</v>
      </c>
      <c r="C136" s="101">
        <v>2.4140000000000001</v>
      </c>
      <c r="D136" s="67">
        <v>0</v>
      </c>
      <c r="E136" s="101">
        <f t="shared" si="25"/>
        <v>2.4140000000000001</v>
      </c>
      <c r="G136" s="205" t="str">
        <f t="shared" si="26"/>
        <v>n.m.</v>
      </c>
      <c r="H136" s="206">
        <f t="shared" si="27"/>
        <v>2.4140000000000001</v>
      </c>
      <c r="I136" s="88"/>
      <c r="J136" s="205" t="str">
        <f t="shared" si="28"/>
        <v>n.m.</v>
      </c>
      <c r="K136" s="206">
        <f t="shared" si="29"/>
        <v>2.4140000000000001</v>
      </c>
      <c r="L136" s="88"/>
      <c r="M136" s="265">
        <v>18</v>
      </c>
      <c r="N136" s="101">
        <v>0</v>
      </c>
      <c r="O136" s="101">
        <v>0</v>
      </c>
      <c r="P136" s="101">
        <v>2</v>
      </c>
      <c r="Q136" s="101">
        <v>0</v>
      </c>
    </row>
    <row r="137" spans="1:17">
      <c r="A137" s="21" t="s">
        <v>187</v>
      </c>
      <c r="B137" s="29" t="s">
        <v>42</v>
      </c>
      <c r="C137" s="101">
        <v>0</v>
      </c>
      <c r="D137" s="67">
        <v>0</v>
      </c>
      <c r="E137" s="101">
        <f t="shared" si="25"/>
        <v>0</v>
      </c>
      <c r="G137" s="205" t="str">
        <f t="shared" si="26"/>
        <v>n.m.</v>
      </c>
      <c r="H137" s="206">
        <f t="shared" si="27"/>
        <v>0</v>
      </c>
      <c r="I137" s="88"/>
      <c r="J137" s="205" t="str">
        <f t="shared" si="28"/>
        <v>n.m.</v>
      </c>
      <c r="K137" s="206">
        <f t="shared" si="29"/>
        <v>0</v>
      </c>
      <c r="L137" s="88"/>
      <c r="M137" s="265">
        <v>14</v>
      </c>
      <c r="N137" s="101">
        <v>0</v>
      </c>
      <c r="O137" s="101">
        <v>0</v>
      </c>
      <c r="P137" s="101">
        <v>0</v>
      </c>
      <c r="Q137" s="101">
        <v>0</v>
      </c>
    </row>
    <row r="138" spans="1:17">
      <c r="A138" s="21" t="s">
        <v>188</v>
      </c>
      <c r="B138" s="28" t="s">
        <v>44</v>
      </c>
      <c r="C138" s="63">
        <v>344.654</v>
      </c>
      <c r="D138" s="219">
        <v>20.944424739999999</v>
      </c>
      <c r="E138" s="63">
        <f t="shared" si="25"/>
        <v>323.70957526000001</v>
      </c>
      <c r="G138" s="203">
        <f t="shared" si="26"/>
        <v>0.4241900826446281</v>
      </c>
      <c r="H138" s="204">
        <f t="shared" si="27"/>
        <v>102.654</v>
      </c>
      <c r="I138" s="88"/>
      <c r="J138" s="203">
        <f t="shared" si="28"/>
        <v>0.33764287297520656</v>
      </c>
      <c r="K138" s="204">
        <f t="shared" si="29"/>
        <v>81.709575260000008</v>
      </c>
      <c r="L138" s="88"/>
      <c r="M138" s="264">
        <v>18</v>
      </c>
      <c r="N138" s="63">
        <v>242</v>
      </c>
      <c r="O138" s="63">
        <v>247</v>
      </c>
      <c r="P138" s="63">
        <v>298</v>
      </c>
      <c r="Q138" s="63">
        <v>72</v>
      </c>
    </row>
    <row r="139" spans="1:17">
      <c r="A139" s="21" t="s">
        <v>189</v>
      </c>
      <c r="B139" s="29" t="s">
        <v>46</v>
      </c>
      <c r="C139" s="101">
        <v>-75.501999999999995</v>
      </c>
      <c r="D139" s="67">
        <v>0</v>
      </c>
      <c r="E139" s="101">
        <f t="shared" si="25"/>
        <v>-75.501999999999995</v>
      </c>
      <c r="G139" s="205">
        <f t="shared" si="26"/>
        <v>0.16156923076923069</v>
      </c>
      <c r="H139" s="206">
        <f t="shared" si="27"/>
        <v>-10.501999999999995</v>
      </c>
      <c r="I139" s="88"/>
      <c r="J139" s="205">
        <f t="shared" si="28"/>
        <v>0.16156923076923069</v>
      </c>
      <c r="K139" s="206">
        <f t="shared" si="29"/>
        <v>-10.501999999999995</v>
      </c>
      <c r="L139" s="88"/>
      <c r="M139" s="265">
        <v>18</v>
      </c>
      <c r="N139" s="101">
        <v>-65</v>
      </c>
      <c r="O139" s="101">
        <v>-68</v>
      </c>
      <c r="P139" s="101">
        <v>-19</v>
      </c>
      <c r="Q139" s="101">
        <v>-80</v>
      </c>
    </row>
    <row r="140" spans="1:17">
      <c r="A140" s="21" t="s">
        <v>190</v>
      </c>
      <c r="B140" s="29" t="s">
        <v>48</v>
      </c>
      <c r="C140" s="101">
        <v>0</v>
      </c>
      <c r="D140" s="67">
        <v>0</v>
      </c>
      <c r="E140" s="101">
        <f t="shared" si="25"/>
        <v>0</v>
      </c>
      <c r="G140" s="205" t="str">
        <f t="shared" si="26"/>
        <v>n.m.</v>
      </c>
      <c r="H140" s="206">
        <f t="shared" si="27"/>
        <v>0</v>
      </c>
      <c r="I140" s="88"/>
      <c r="J140" s="205" t="str">
        <f t="shared" si="28"/>
        <v>n.m.</v>
      </c>
      <c r="K140" s="206">
        <f t="shared" si="29"/>
        <v>0</v>
      </c>
      <c r="L140" s="88"/>
      <c r="M140" s="265">
        <v>14</v>
      </c>
      <c r="N140" s="101">
        <v>0</v>
      </c>
      <c r="O140" s="101">
        <v>0</v>
      </c>
      <c r="P140" s="101">
        <v>0</v>
      </c>
      <c r="Q140" s="101">
        <v>0</v>
      </c>
    </row>
    <row r="141" spans="1:17">
      <c r="A141" s="21" t="s">
        <v>191</v>
      </c>
      <c r="B141" s="28" t="s">
        <v>50</v>
      </c>
      <c r="C141" s="63">
        <v>269.15199999999999</v>
      </c>
      <c r="D141" s="219">
        <v>20.944424739999999</v>
      </c>
      <c r="E141" s="63">
        <f t="shared" si="25"/>
        <v>248.20757526</v>
      </c>
      <c r="G141" s="203">
        <f t="shared" si="26"/>
        <v>0.5206327683615819</v>
      </c>
      <c r="H141" s="204">
        <f t="shared" si="27"/>
        <v>92.151999999999987</v>
      </c>
      <c r="I141" s="88"/>
      <c r="J141" s="203">
        <f t="shared" si="28"/>
        <v>0.40230268508474576</v>
      </c>
      <c r="K141" s="204">
        <f t="shared" si="29"/>
        <v>71.207575259999999</v>
      </c>
      <c r="L141" s="88"/>
      <c r="M141" s="264">
        <v>18</v>
      </c>
      <c r="N141" s="63">
        <v>177</v>
      </c>
      <c r="O141" s="63">
        <v>183</v>
      </c>
      <c r="P141" s="63">
        <v>218</v>
      </c>
      <c r="Q141" s="63">
        <v>52</v>
      </c>
    </row>
    <row r="142" spans="1:17">
      <c r="A142" s="21" t="s">
        <v>192</v>
      </c>
      <c r="B142" s="29" t="s">
        <v>52</v>
      </c>
      <c r="C142" s="101">
        <v>-12.031000000000001</v>
      </c>
      <c r="D142" s="67">
        <v>-0.92993245849999995</v>
      </c>
      <c r="E142" s="101">
        <f t="shared" si="25"/>
        <v>-11.101067541500001</v>
      </c>
      <c r="G142" s="205">
        <f t="shared" si="26"/>
        <v>0.50387500000000007</v>
      </c>
      <c r="H142" s="206">
        <f t="shared" si="27"/>
        <v>-4.0310000000000006</v>
      </c>
      <c r="I142" s="88"/>
      <c r="J142" s="205">
        <f t="shared" si="28"/>
        <v>0.38763344268750011</v>
      </c>
      <c r="K142" s="206">
        <f t="shared" si="29"/>
        <v>-3.1010675415000009</v>
      </c>
      <c r="L142" s="88"/>
      <c r="M142" s="265">
        <v>18</v>
      </c>
      <c r="N142" s="101">
        <v>-8</v>
      </c>
      <c r="O142" s="101">
        <v>-9</v>
      </c>
      <c r="P142" s="101">
        <v>-3</v>
      </c>
      <c r="Q142" s="101">
        <v>-10</v>
      </c>
    </row>
    <row r="143" spans="1:17">
      <c r="A143" s="21" t="s">
        <v>193</v>
      </c>
      <c r="B143" s="36" t="s">
        <v>54</v>
      </c>
      <c r="C143" s="64">
        <v>257.12099999999998</v>
      </c>
      <c r="D143" s="221">
        <v>20.014492281499997</v>
      </c>
      <c r="E143" s="64">
        <f t="shared" si="25"/>
        <v>237.10650771849998</v>
      </c>
      <c r="G143" s="209">
        <f t="shared" si="26"/>
        <v>0.52142603550295852</v>
      </c>
      <c r="H143" s="210">
        <f t="shared" si="27"/>
        <v>88.120999999999981</v>
      </c>
      <c r="I143" s="88"/>
      <c r="J143" s="209">
        <f t="shared" si="28"/>
        <v>0.40299708709171589</v>
      </c>
      <c r="K143" s="210">
        <f t="shared" si="29"/>
        <v>68.106507718499984</v>
      </c>
      <c r="L143" s="88"/>
      <c r="M143" s="266">
        <v>18</v>
      </c>
      <c r="N143" s="64">
        <v>169</v>
      </c>
      <c r="O143" s="64">
        <v>175</v>
      </c>
      <c r="P143" s="64">
        <v>208</v>
      </c>
      <c r="Q143" s="64">
        <v>50</v>
      </c>
    </row>
    <row r="144" spans="1:17">
      <c r="A144" s="21"/>
      <c r="B144" s="112"/>
      <c r="C144" s="113"/>
      <c r="D144" s="113"/>
      <c r="E144" s="113"/>
      <c r="G144" s="192"/>
      <c r="H144" s="88"/>
      <c r="I144" s="88"/>
      <c r="J144" s="192"/>
      <c r="K144" s="88"/>
      <c r="L144" s="88"/>
      <c r="M144" s="113"/>
      <c r="N144" s="113"/>
      <c r="O144" s="113"/>
      <c r="P144" s="113"/>
      <c r="Q144" s="113"/>
    </row>
    <row r="145" spans="1:17">
      <c r="A145" s="21"/>
      <c r="C145" s="88"/>
      <c r="D145" s="21"/>
      <c r="E145" s="88"/>
      <c r="G145" s="192"/>
      <c r="H145" s="88"/>
      <c r="I145" s="88"/>
      <c r="J145" s="192"/>
      <c r="K145" s="88"/>
      <c r="L145" s="88"/>
      <c r="M145" s="88"/>
      <c r="N145" s="88"/>
      <c r="O145" s="88"/>
      <c r="P145" s="88"/>
      <c r="Q145" s="88"/>
    </row>
    <row r="146" spans="1:17" ht="16.5" thickBot="1">
      <c r="A146" s="21"/>
      <c r="B146" s="24" t="s">
        <v>195</v>
      </c>
      <c r="C146" s="90"/>
      <c r="D146" s="230"/>
      <c r="E146" s="90"/>
      <c r="G146" s="193"/>
      <c r="H146" s="90"/>
      <c r="I146" s="90"/>
      <c r="J146" s="193"/>
      <c r="K146" s="90"/>
      <c r="L146" s="90"/>
      <c r="M146" s="90"/>
      <c r="N146" s="90"/>
      <c r="O146" s="90"/>
      <c r="P146" s="90"/>
      <c r="Q146" s="90"/>
    </row>
    <row r="147" spans="1:17" ht="15.75">
      <c r="A147" s="21"/>
      <c r="B147" s="180"/>
      <c r="C147" s="225"/>
      <c r="D147" s="108"/>
      <c r="E147" s="225"/>
      <c r="G147" s="253"/>
      <c r="H147" s="225"/>
      <c r="I147" s="225"/>
      <c r="J147" s="253"/>
      <c r="K147" s="225"/>
      <c r="L147" s="225"/>
      <c r="M147" s="225"/>
      <c r="N147" s="225"/>
      <c r="O147" s="225"/>
      <c r="P147" s="225"/>
      <c r="Q147" s="225"/>
    </row>
    <row r="148" spans="1:17">
      <c r="A148" s="21"/>
      <c r="B148" s="181"/>
      <c r="C148" s="181" t="str">
        <f>C$18</f>
        <v>Stated</v>
      </c>
      <c r="D148" s="194" t="str">
        <f>D$18</f>
        <v>Specific items</v>
      </c>
      <c r="E148" s="181" t="str">
        <f>E$18</f>
        <v>Underlying</v>
      </c>
      <c r="G148" s="249" t="str">
        <f>G$18</f>
        <v>Stated vs. MEAN</v>
      </c>
      <c r="H148" s="201"/>
      <c r="I148" s="88"/>
      <c r="J148" s="249" t="str">
        <f>J$18</f>
        <v>Underlying vs. MEAN</v>
      </c>
      <c r="K148" s="201"/>
      <c r="L148" s="88"/>
      <c r="M148" s="186"/>
      <c r="N148" s="181" t="str">
        <f>N$18</f>
        <v>MEAN</v>
      </c>
      <c r="O148" s="181" t="str">
        <f>O$18</f>
        <v>MEDIAN</v>
      </c>
      <c r="P148" s="181" t="str">
        <f>P$18</f>
        <v>MAX</v>
      </c>
      <c r="Q148" s="181" t="str">
        <f>Q$18</f>
        <v>MIN</v>
      </c>
    </row>
    <row r="149" spans="1:17">
      <c r="A149" s="21"/>
      <c r="B149" s="25" t="str">
        <f>B$19</f>
        <v>€m</v>
      </c>
      <c r="C149" s="61" t="str">
        <f>C$19</f>
        <v>Q2-23</v>
      </c>
      <c r="D149" s="196" t="str">
        <f>D$19</f>
        <v>Q2-23</v>
      </c>
      <c r="E149" s="61" t="str">
        <f>E$19</f>
        <v>Q2-23</v>
      </c>
      <c r="G149" s="202" t="str">
        <f>G$19</f>
        <v>(%)</v>
      </c>
      <c r="H149" s="61" t="str">
        <f>H$19</f>
        <v>€m</v>
      </c>
      <c r="I149" s="88"/>
      <c r="J149" s="202" t="str">
        <f>J$19</f>
        <v>(%)</v>
      </c>
      <c r="K149" s="61" t="str">
        <f>K$19</f>
        <v>€m</v>
      </c>
      <c r="L149" s="88"/>
      <c r="M149" s="186" t="str">
        <f>M$19</f>
        <v>#</v>
      </c>
      <c r="N149" s="61" t="str">
        <f>N$19</f>
        <v>2Q23</v>
      </c>
      <c r="O149" s="61" t="str">
        <f>O$19</f>
        <v>2Q23</v>
      </c>
      <c r="P149" s="61" t="str">
        <f>P$19</f>
        <v>2Q23</v>
      </c>
      <c r="Q149" s="61" t="str">
        <f>Q$19</f>
        <v>2Q23</v>
      </c>
    </row>
    <row r="150" spans="1:17">
      <c r="A150" s="21"/>
      <c r="B150" s="26"/>
      <c r="C150" s="88"/>
      <c r="D150" s="21"/>
      <c r="E150" s="88"/>
      <c r="G150" s="192"/>
      <c r="H150" s="88"/>
      <c r="I150" s="88"/>
      <c r="J150" s="192"/>
      <c r="K150" s="88"/>
      <c r="L150" s="88"/>
      <c r="M150" s="88"/>
      <c r="N150" s="88"/>
      <c r="O150" s="88"/>
      <c r="P150" s="88"/>
      <c r="Q150" s="88"/>
    </row>
    <row r="151" spans="1:17">
      <c r="A151" s="21" t="s">
        <v>196</v>
      </c>
      <c r="B151" s="28" t="s">
        <v>26</v>
      </c>
      <c r="C151" s="92">
        <v>982.06224162472404</v>
      </c>
      <c r="D151" s="197">
        <v>0</v>
      </c>
      <c r="E151" s="63">
        <f t="shared" ref="E151:E164" si="30">(C151-D151)</f>
        <v>982.06224162472404</v>
      </c>
      <c r="G151" s="203">
        <f t="shared" ref="G151:G164" si="31">IF(ISERROR(C151/N151-1),IF($B$2="FR","ns","n.m."),IF(C151/N151-1&gt;100%,"x "&amp;(ROUND(C151/N151,1)),IF(C151/N151-1&lt;-100%,IF($B$2="FR","ns","n.m."),C151/N151-1)))</f>
        <v>2.9415347615014742E-2</v>
      </c>
      <c r="H151" s="204">
        <f>IFERROR(($C:$C-$N:$N),"N/A")</f>
        <v>28.062241624724038</v>
      </c>
      <c r="I151" s="88"/>
      <c r="J151" s="203">
        <f t="shared" ref="J151:J164" si="32">IF(ISERROR((C151-D151)/N151-1),IF($B$2="FR","ns","n.m."),IF((C151-D151)/N151-1&gt;100%,"x "&amp;(ROUND((C151-D151)/N151,1)),IF((C151-D151)/N151-1&lt;-100%,IF($B$2="FR","ns","n.m."),(C151-D151)/N151-1)))</f>
        <v>2.9415347615014742E-2</v>
      </c>
      <c r="K151" s="204">
        <f>IFERROR(($C:$C-$D:$D-$N:$N),"N/A")</f>
        <v>28.062241624724038</v>
      </c>
      <c r="L151" s="88"/>
      <c r="M151" s="264">
        <v>18</v>
      </c>
      <c r="N151" s="63">
        <v>954</v>
      </c>
      <c r="O151" s="63">
        <v>957</v>
      </c>
      <c r="P151" s="63">
        <v>1006</v>
      </c>
      <c r="Q151" s="63">
        <v>909</v>
      </c>
    </row>
    <row r="152" spans="1:17">
      <c r="A152" s="21" t="s">
        <v>197</v>
      </c>
      <c r="B152" s="29" t="s">
        <v>28</v>
      </c>
      <c r="C152" s="95">
        <v>-503.218691726136</v>
      </c>
      <c r="D152" s="99">
        <v>0</v>
      </c>
      <c r="E152" s="95">
        <f>(C152-D152-D153)</f>
        <v>-503.218691726136</v>
      </c>
      <c r="G152" s="205">
        <f t="shared" si="31"/>
        <v>-3.4129190544844534E-2</v>
      </c>
      <c r="H152" s="206">
        <f>IFERROR(($C:$C-$N:$N),"N/A")</f>
        <v>17.781308273863999</v>
      </c>
      <c r="I152" s="88"/>
      <c r="J152" s="205">
        <f>IF(ISERROR(E152/N152-1),IF($B$2="FR","ns","n.m."),IF(E152/N152-1&gt;100%,"x "&amp;(ROUND(E152/N152,1)),IF(E152/N152-1&lt;-100%,IF(B2="FR","ns","n.m."),E152/N152-1)))</f>
        <v>-3.4129190544844534E-2</v>
      </c>
      <c r="K152" s="206">
        <f>IFERROR(($E:$E-$N:$N),"N/A")</f>
        <v>17.781308273863999</v>
      </c>
      <c r="L152" s="88"/>
      <c r="M152" s="214">
        <v>18</v>
      </c>
      <c r="N152" s="95">
        <v>-521</v>
      </c>
      <c r="O152" s="95">
        <v>-522</v>
      </c>
      <c r="P152" s="95">
        <v>-487</v>
      </c>
      <c r="Q152" s="95">
        <v>-545</v>
      </c>
    </row>
    <row r="153" spans="1:17">
      <c r="A153" s="178" t="s">
        <v>198</v>
      </c>
      <c r="B153" s="31" t="s">
        <v>30</v>
      </c>
      <c r="C153" s="99">
        <v>-3.0000000000285354E-4</v>
      </c>
      <c r="D153" s="99">
        <v>0</v>
      </c>
      <c r="E153" s="99">
        <f t="shared" si="30"/>
        <v>-3.0000000000285354E-4</v>
      </c>
      <c r="G153" s="207"/>
      <c r="H153" s="208"/>
      <c r="I153" s="21"/>
      <c r="J153" s="207"/>
      <c r="K153" s="208"/>
      <c r="L153" s="21"/>
      <c r="M153" s="215"/>
      <c r="N153" s="168"/>
      <c r="O153" s="168"/>
      <c r="P153" s="168"/>
      <c r="Q153" s="168"/>
    </row>
    <row r="154" spans="1:17">
      <c r="A154" s="21" t="s">
        <v>199</v>
      </c>
      <c r="B154" s="28" t="s">
        <v>32</v>
      </c>
      <c r="C154" s="63">
        <v>478.84354989858798</v>
      </c>
      <c r="D154" s="219">
        <v>0</v>
      </c>
      <c r="E154" s="63">
        <f t="shared" si="30"/>
        <v>478.84354989858798</v>
      </c>
      <c r="G154" s="203">
        <f t="shared" si="31"/>
        <v>0.10332615184006455</v>
      </c>
      <c r="H154" s="204">
        <f t="shared" ref="H154:H164" si="33">IFERROR(($C:$C-$N:$N),"N/A")</f>
        <v>44.84354989858798</v>
      </c>
      <c r="I154" s="88"/>
      <c r="J154" s="203">
        <f t="shared" si="32"/>
        <v>0.10332615184006455</v>
      </c>
      <c r="K154" s="204">
        <f t="shared" ref="K154:K164" si="34">IFERROR(($C:$C-$D:$D-$N:$N),"N/A")</f>
        <v>44.84354989858798</v>
      </c>
      <c r="L154" s="88"/>
      <c r="M154" s="264">
        <v>18</v>
      </c>
      <c r="N154" s="63">
        <v>434</v>
      </c>
      <c r="O154" s="63">
        <v>439</v>
      </c>
      <c r="P154" s="63">
        <v>487</v>
      </c>
      <c r="Q154" s="63">
        <v>380</v>
      </c>
    </row>
    <row r="155" spans="1:17">
      <c r="A155" s="21" t="s">
        <v>200</v>
      </c>
      <c r="B155" s="29" t="s">
        <v>34</v>
      </c>
      <c r="C155" s="101">
        <v>-126.98817623399999</v>
      </c>
      <c r="D155" s="67">
        <v>0</v>
      </c>
      <c r="E155" s="101">
        <f t="shared" si="30"/>
        <v>-126.98817623399999</v>
      </c>
      <c r="G155" s="205">
        <f t="shared" si="31"/>
        <v>-8.6415998316546783E-2</v>
      </c>
      <c r="H155" s="206">
        <f t="shared" si="33"/>
        <v>12.011823766000006</v>
      </c>
      <c r="I155" s="88"/>
      <c r="J155" s="205">
        <f t="shared" si="32"/>
        <v>-8.6415998316546783E-2</v>
      </c>
      <c r="K155" s="206">
        <f t="shared" si="34"/>
        <v>12.011823766000006</v>
      </c>
      <c r="L155" s="88"/>
      <c r="M155" s="265">
        <v>18</v>
      </c>
      <c r="N155" s="101">
        <v>-139</v>
      </c>
      <c r="O155" s="101">
        <v>-140</v>
      </c>
      <c r="P155" s="101">
        <v>-108</v>
      </c>
      <c r="Q155" s="101">
        <v>-164</v>
      </c>
    </row>
    <row r="156" spans="1:17">
      <c r="A156" s="21" t="s">
        <v>201</v>
      </c>
      <c r="B156" s="29" t="s">
        <v>38</v>
      </c>
      <c r="C156" s="101">
        <v>0.47821279950915302</v>
      </c>
      <c r="D156" s="67">
        <v>0</v>
      </c>
      <c r="E156" s="101">
        <f t="shared" si="30"/>
        <v>0.47821279950915302</v>
      </c>
      <c r="G156" s="205" t="str">
        <f t="shared" si="31"/>
        <v>n.m.</v>
      </c>
      <c r="H156" s="206">
        <f t="shared" si="33"/>
        <v>0.47821279950915302</v>
      </c>
      <c r="I156" s="88"/>
      <c r="J156" s="205" t="str">
        <f t="shared" si="32"/>
        <v>n.m.</v>
      </c>
      <c r="K156" s="206">
        <f t="shared" si="34"/>
        <v>0.47821279950915302</v>
      </c>
      <c r="L156" s="88"/>
      <c r="M156" s="265">
        <v>18</v>
      </c>
      <c r="N156" s="101">
        <v>0</v>
      </c>
      <c r="O156" s="101">
        <v>0</v>
      </c>
      <c r="P156" s="101">
        <v>2</v>
      </c>
      <c r="Q156" s="101">
        <v>0</v>
      </c>
    </row>
    <row r="157" spans="1:17">
      <c r="A157" s="21" t="s">
        <v>202</v>
      </c>
      <c r="B157" s="29" t="s">
        <v>40</v>
      </c>
      <c r="C157" s="101">
        <v>0.35546117122431697</v>
      </c>
      <c r="D157" s="67">
        <v>0</v>
      </c>
      <c r="E157" s="101">
        <f t="shared" si="30"/>
        <v>0.35546117122431697</v>
      </c>
      <c r="G157" s="205" t="str">
        <f t="shared" si="31"/>
        <v>n.m.</v>
      </c>
      <c r="H157" s="206">
        <f t="shared" si="33"/>
        <v>0.35546117122431697</v>
      </c>
      <c r="I157" s="88"/>
      <c r="J157" s="205" t="str">
        <f t="shared" si="32"/>
        <v>n.m.</v>
      </c>
      <c r="K157" s="206">
        <f t="shared" si="34"/>
        <v>0.35546117122431697</v>
      </c>
      <c r="L157" s="88"/>
      <c r="M157" s="265">
        <v>18</v>
      </c>
      <c r="N157" s="101">
        <v>0</v>
      </c>
      <c r="O157" s="101">
        <v>0</v>
      </c>
      <c r="P157" s="101">
        <v>0</v>
      </c>
      <c r="Q157" s="101">
        <v>0</v>
      </c>
    </row>
    <row r="158" spans="1:17">
      <c r="A158" s="21" t="s">
        <v>203</v>
      </c>
      <c r="B158" s="29" t="s">
        <v>42</v>
      </c>
      <c r="C158" s="101">
        <v>0</v>
      </c>
      <c r="D158" s="67">
        <v>0</v>
      </c>
      <c r="E158" s="101">
        <f t="shared" si="30"/>
        <v>0</v>
      </c>
      <c r="G158" s="205" t="str">
        <f t="shared" si="31"/>
        <v>n.m.</v>
      </c>
      <c r="H158" s="206">
        <f t="shared" si="33"/>
        <v>0</v>
      </c>
      <c r="I158" s="88"/>
      <c r="J158" s="205" t="str">
        <f t="shared" si="32"/>
        <v>n.m.</v>
      </c>
      <c r="K158" s="206">
        <f t="shared" si="34"/>
        <v>0</v>
      </c>
      <c r="L158" s="88"/>
      <c r="M158" s="265">
        <v>14</v>
      </c>
      <c r="N158" s="101">
        <v>0</v>
      </c>
      <c r="O158" s="101">
        <v>0</v>
      </c>
      <c r="P158" s="101">
        <v>0</v>
      </c>
      <c r="Q158" s="101">
        <v>0</v>
      </c>
    </row>
    <row r="159" spans="1:17">
      <c r="A159" s="21" t="s">
        <v>204</v>
      </c>
      <c r="B159" s="28" t="s">
        <v>44</v>
      </c>
      <c r="C159" s="63">
        <v>352.689047635321</v>
      </c>
      <c r="D159" s="219">
        <v>0</v>
      </c>
      <c r="E159" s="63">
        <f t="shared" si="30"/>
        <v>352.689047635321</v>
      </c>
      <c r="G159" s="203">
        <f t="shared" si="31"/>
        <v>0.19151705282203046</v>
      </c>
      <c r="H159" s="204">
        <f t="shared" si="33"/>
        <v>56.689047635321003</v>
      </c>
      <c r="I159" s="88"/>
      <c r="J159" s="203">
        <f t="shared" si="32"/>
        <v>0.19151705282203046</v>
      </c>
      <c r="K159" s="204">
        <f t="shared" si="34"/>
        <v>56.689047635321003</v>
      </c>
      <c r="L159" s="88"/>
      <c r="M159" s="264">
        <v>18</v>
      </c>
      <c r="N159" s="63">
        <v>296</v>
      </c>
      <c r="O159" s="63">
        <v>292</v>
      </c>
      <c r="P159" s="63">
        <v>378</v>
      </c>
      <c r="Q159" s="63">
        <v>224</v>
      </c>
    </row>
    <row r="160" spans="1:17">
      <c r="A160" s="21" t="s">
        <v>205</v>
      </c>
      <c r="B160" s="29" t="s">
        <v>46</v>
      </c>
      <c r="C160" s="101">
        <v>-103.417660595244</v>
      </c>
      <c r="D160" s="67">
        <v>0</v>
      </c>
      <c r="E160" s="101">
        <f t="shared" si="30"/>
        <v>-103.417660595244</v>
      </c>
      <c r="G160" s="205">
        <f t="shared" si="31"/>
        <v>0.1752006885823183</v>
      </c>
      <c r="H160" s="206">
        <f t="shared" si="33"/>
        <v>-15.417660595244001</v>
      </c>
      <c r="I160" s="88"/>
      <c r="J160" s="205">
        <f t="shared" si="32"/>
        <v>0.1752006885823183</v>
      </c>
      <c r="K160" s="206">
        <f t="shared" si="34"/>
        <v>-15.417660595244001</v>
      </c>
      <c r="L160" s="88"/>
      <c r="M160" s="265">
        <v>18</v>
      </c>
      <c r="N160" s="101">
        <v>-88</v>
      </c>
      <c r="O160" s="101">
        <v>-91</v>
      </c>
      <c r="P160" s="101">
        <v>-34</v>
      </c>
      <c r="Q160" s="101">
        <v>-111</v>
      </c>
    </row>
    <row r="161" spans="1:17">
      <c r="A161" s="21" t="s">
        <v>206</v>
      </c>
      <c r="B161" s="29" t="s">
        <v>48</v>
      </c>
      <c r="C161" s="101">
        <v>2.7909999999999999</v>
      </c>
      <c r="D161" s="67">
        <v>0</v>
      </c>
      <c r="E161" s="101">
        <f t="shared" si="30"/>
        <v>2.7909999999999999</v>
      </c>
      <c r="G161" s="205" t="str">
        <f t="shared" si="31"/>
        <v>n.m.</v>
      </c>
      <c r="H161" s="206">
        <f t="shared" si="33"/>
        <v>2.7909999999999999</v>
      </c>
      <c r="I161" s="88"/>
      <c r="J161" s="205" t="str">
        <f t="shared" si="32"/>
        <v>n.m.</v>
      </c>
      <c r="K161" s="206">
        <f t="shared" si="34"/>
        <v>2.7909999999999999</v>
      </c>
      <c r="L161" s="88"/>
      <c r="M161" s="265">
        <v>16</v>
      </c>
      <c r="N161" s="101">
        <v>0</v>
      </c>
      <c r="O161" s="101">
        <v>0</v>
      </c>
      <c r="P161" s="101">
        <v>0</v>
      </c>
      <c r="Q161" s="101">
        <v>-3</v>
      </c>
    </row>
    <row r="162" spans="1:17">
      <c r="A162" s="21" t="s">
        <v>207</v>
      </c>
      <c r="B162" s="28" t="s">
        <v>50</v>
      </c>
      <c r="C162" s="63">
        <v>252.062387040077</v>
      </c>
      <c r="D162" s="219">
        <v>0</v>
      </c>
      <c r="E162" s="63">
        <f t="shared" si="30"/>
        <v>252.062387040077</v>
      </c>
      <c r="G162" s="203">
        <f t="shared" si="31"/>
        <v>0.21183839923113945</v>
      </c>
      <c r="H162" s="204">
        <f t="shared" si="33"/>
        <v>44.062387040076999</v>
      </c>
      <c r="I162" s="88"/>
      <c r="J162" s="203">
        <f t="shared" si="32"/>
        <v>0.21183839923113945</v>
      </c>
      <c r="K162" s="204">
        <f t="shared" si="34"/>
        <v>44.062387040076999</v>
      </c>
      <c r="L162" s="88"/>
      <c r="M162" s="264">
        <v>18</v>
      </c>
      <c r="N162" s="63">
        <v>208</v>
      </c>
      <c r="O162" s="63">
        <v>208</v>
      </c>
      <c r="P162" s="63">
        <v>270</v>
      </c>
      <c r="Q162" s="63">
        <v>154</v>
      </c>
    </row>
    <row r="163" spans="1:17">
      <c r="A163" s="21" t="s">
        <v>208</v>
      </c>
      <c r="B163" s="29" t="s">
        <v>52</v>
      </c>
      <c r="C163" s="101">
        <v>-54.925037916724897</v>
      </c>
      <c r="D163" s="67">
        <v>0</v>
      </c>
      <c r="E163" s="101">
        <f t="shared" si="30"/>
        <v>-54.925037916724897</v>
      </c>
      <c r="G163" s="205">
        <f t="shared" si="31"/>
        <v>9.8500758334497895E-2</v>
      </c>
      <c r="H163" s="206">
        <f t="shared" si="33"/>
        <v>-4.9250379167248965</v>
      </c>
      <c r="I163" s="88"/>
      <c r="J163" s="205">
        <f t="shared" si="32"/>
        <v>9.8500758334497895E-2</v>
      </c>
      <c r="K163" s="206">
        <f t="shared" si="34"/>
        <v>-4.9250379167248965</v>
      </c>
      <c r="L163" s="88"/>
      <c r="M163" s="265">
        <v>18</v>
      </c>
      <c r="N163" s="101">
        <v>-50</v>
      </c>
      <c r="O163" s="101">
        <v>-49</v>
      </c>
      <c r="P163" s="101">
        <v>-32</v>
      </c>
      <c r="Q163" s="101">
        <v>-82</v>
      </c>
    </row>
    <row r="164" spans="1:17">
      <c r="A164" s="21" t="s">
        <v>209</v>
      </c>
      <c r="B164" s="36" t="s">
        <v>54</v>
      </c>
      <c r="C164" s="64">
        <v>197.13734912335201</v>
      </c>
      <c r="D164" s="221">
        <v>0</v>
      </c>
      <c r="E164" s="64">
        <f t="shared" si="30"/>
        <v>197.13734912335201</v>
      </c>
      <c r="G164" s="209">
        <f t="shared" si="31"/>
        <v>0.25565190524428028</v>
      </c>
      <c r="H164" s="210">
        <f t="shared" si="33"/>
        <v>40.13734912335201</v>
      </c>
      <c r="I164" s="88"/>
      <c r="J164" s="209">
        <f t="shared" si="32"/>
        <v>0.25565190524428028</v>
      </c>
      <c r="K164" s="210">
        <f t="shared" si="34"/>
        <v>40.13734912335201</v>
      </c>
      <c r="L164" s="88"/>
      <c r="M164" s="266">
        <v>18</v>
      </c>
      <c r="N164" s="64">
        <v>157</v>
      </c>
      <c r="O164" s="64">
        <v>156</v>
      </c>
      <c r="P164" s="64">
        <v>208</v>
      </c>
      <c r="Q164" s="64">
        <v>114</v>
      </c>
    </row>
    <row r="165" spans="1:17">
      <c r="A165" s="179" t="s">
        <v>402</v>
      </c>
      <c r="B165" s="179"/>
      <c r="C165" s="222"/>
      <c r="D165" s="223">
        <f>IF(D164&lt;&gt;0,ROUND(SUM(D184,D203)-D164,1),0)+IF(D151&lt;&gt;0,ROUND(SUM(D171,D191)-D151,1),0)+IF(D152&lt;&gt;0,ROUND(SUM(D172,D192)-D152,1),0)+IF(D155&lt;&gt;0,ROUND(SUM(D175,D194)-D155,1),0)+IF(D156&lt;&gt;0,ROUND(SUM(D176,D195)-D156,1),0)+IF(D157&lt;&gt;0,ROUND(SUM(D177,D196)-D157,1),0)+IF(D158&lt;&gt;0,ROUND(SUM(D178,D197)-D158,1),0)+IF(D160&lt;&gt;0,ROUND(SUM(D180,D199)-D160,1),0)+IF(D161&lt;&gt;0,ROUND(SUM(D181,D200)-D161,1),0)+IF(D163&lt;&gt;0,ROUND(SUM(D183,D202)-D163,1),0)</f>
        <v>0</v>
      </c>
      <c r="E165" s="222"/>
      <c r="G165" s="250"/>
      <c r="H165" s="251"/>
      <c r="I165" s="251"/>
      <c r="J165" s="250"/>
      <c r="K165" s="251"/>
      <c r="L165" s="251"/>
      <c r="M165" s="222"/>
      <c r="N165" s="222"/>
      <c r="O165" s="222"/>
      <c r="P165" s="222"/>
      <c r="Q165" s="222"/>
    </row>
    <row r="166" spans="1:17" ht="16.5" thickBot="1">
      <c r="A166" s="21"/>
      <c r="B166" s="102" t="s">
        <v>210</v>
      </c>
      <c r="C166" s="153"/>
      <c r="D166" s="231"/>
      <c r="E166" s="153"/>
      <c r="G166" s="252"/>
      <c r="H166" s="153"/>
      <c r="I166" s="153"/>
      <c r="J166" s="252"/>
      <c r="K166" s="153"/>
      <c r="L166" s="153"/>
      <c r="M166" s="153"/>
      <c r="N166" s="153"/>
      <c r="O166" s="153"/>
      <c r="P166" s="153"/>
      <c r="Q166" s="153"/>
    </row>
    <row r="167" spans="1:17" ht="15.75">
      <c r="A167" s="21"/>
      <c r="B167" s="182"/>
      <c r="C167" s="232"/>
      <c r="D167" s="127"/>
      <c r="E167" s="232"/>
      <c r="G167" s="253"/>
      <c r="H167" s="232"/>
      <c r="I167" s="232"/>
      <c r="J167" s="253"/>
      <c r="K167" s="232"/>
      <c r="L167" s="232"/>
      <c r="M167" s="232"/>
      <c r="N167" s="232"/>
      <c r="O167" s="232"/>
      <c r="P167" s="232"/>
      <c r="Q167" s="232"/>
    </row>
    <row r="168" spans="1:17">
      <c r="A168" s="21"/>
      <c r="B168" s="183"/>
      <c r="C168" s="183" t="str">
        <f>C$18</f>
        <v>Stated</v>
      </c>
      <c r="D168" s="226" t="str">
        <f>D$18</f>
        <v>Specific items</v>
      </c>
      <c r="E168" s="183" t="str">
        <f>E$18</f>
        <v>Underlying</v>
      </c>
      <c r="G168" s="254" t="str">
        <f>G$18</f>
        <v>Stated vs. MEAN</v>
      </c>
      <c r="H168" s="255"/>
      <c r="I168" s="88"/>
      <c r="J168" s="254" t="str">
        <f>J$18</f>
        <v>Underlying vs. MEAN</v>
      </c>
      <c r="K168" s="255"/>
      <c r="L168" s="88"/>
      <c r="M168" s="185"/>
      <c r="N168" s="105" t="str">
        <f>N$18</f>
        <v>MEAN</v>
      </c>
      <c r="O168" s="183" t="str">
        <f>O$18</f>
        <v>MEDIAN</v>
      </c>
      <c r="P168" s="183" t="str">
        <f>P$18</f>
        <v>MAX</v>
      </c>
      <c r="Q168" s="183" t="str">
        <f>Q$18</f>
        <v>MIN</v>
      </c>
    </row>
    <row r="169" spans="1:17">
      <c r="A169" s="21"/>
      <c r="B169" s="104" t="str">
        <f>B$19</f>
        <v>€m</v>
      </c>
      <c r="C169" s="105" t="str">
        <f>C$19</f>
        <v>Q2-23</v>
      </c>
      <c r="D169" s="227" t="str">
        <f>D$19</f>
        <v>Q2-23</v>
      </c>
      <c r="E169" s="105" t="str">
        <f>E$19</f>
        <v>Q2-23</v>
      </c>
      <c r="G169" s="256" t="str">
        <f>G$19</f>
        <v>(%)</v>
      </c>
      <c r="H169" s="105" t="str">
        <f>H$19</f>
        <v>€m</v>
      </c>
      <c r="I169" s="88"/>
      <c r="J169" s="256" t="str">
        <f>J$19</f>
        <v>(%)</v>
      </c>
      <c r="K169" s="105" t="str">
        <f>K$19</f>
        <v>€m</v>
      </c>
      <c r="L169" s="88"/>
      <c r="M169" s="183" t="str">
        <f>M$19</f>
        <v>#</v>
      </c>
      <c r="N169" s="105" t="str">
        <f>N$19</f>
        <v>2Q23</v>
      </c>
      <c r="O169" s="105" t="str">
        <f>O$19</f>
        <v>2Q23</v>
      </c>
      <c r="P169" s="105" t="str">
        <f>P$19</f>
        <v>2Q23</v>
      </c>
      <c r="Q169" s="105" t="str">
        <f>Q$19</f>
        <v>2Q23</v>
      </c>
    </row>
    <row r="170" spans="1:17">
      <c r="A170" s="21"/>
      <c r="B170" s="26"/>
      <c r="C170" s="101"/>
      <c r="D170" s="67"/>
      <c r="E170" s="101"/>
      <c r="G170" s="192"/>
      <c r="H170" s="88"/>
      <c r="I170" s="88"/>
      <c r="J170" s="192"/>
      <c r="K170" s="88"/>
      <c r="L170" s="88"/>
      <c r="M170" s="101"/>
      <c r="N170" s="101"/>
      <c r="O170" s="101"/>
      <c r="P170" s="101"/>
      <c r="Q170" s="101"/>
    </row>
    <row r="171" spans="1:17">
      <c r="A171" s="21" t="s">
        <v>211</v>
      </c>
      <c r="B171" s="28" t="s">
        <v>26</v>
      </c>
      <c r="C171" s="92">
        <v>759.74599999999998</v>
      </c>
      <c r="D171" s="197">
        <v>0</v>
      </c>
      <c r="E171" s="77">
        <f t="shared" ref="E171:E184" si="35">(C171-D171)</f>
        <v>759.74599999999998</v>
      </c>
      <c r="G171" s="203">
        <f t="shared" ref="G171:G183" si="36">IF(ISERROR(C171/N171-1),IF($B$2="FR","ns","n.m."),IF(C171/N171-1&gt;100%,"x "&amp;(ROUND(C171/N171,1)),IF(C171/N171-1&lt;-100%,IF($B$2="FR","ns","n.m."),C171/N171-1)))</f>
        <v>7.6206896551724856E-3</v>
      </c>
      <c r="H171" s="204">
        <f>IFERROR(($C:$C-$N:$N),"N/A")</f>
        <v>5.7459999999999809</v>
      </c>
      <c r="I171" s="88"/>
      <c r="J171" s="203">
        <f t="shared" ref="J171:J184" si="37">IF(ISERROR((C171-D171)/N171-1),IF($B$2="FR","ns","n.m."),IF((C171-D171)/N171-1&gt;100%,"x "&amp;(ROUND((C171-D171)/N171,1)),IF((C171-D171)/N171-1&lt;-100%,IF($B$2="FR","ns","n.m."),(C171-D171)/N171-1)))</f>
        <v>7.6206896551724856E-3</v>
      </c>
      <c r="K171" s="204">
        <f>IFERROR(($C:$C-$D:$D-$N:$N),"N/A")</f>
        <v>5.7459999999999809</v>
      </c>
      <c r="L171" s="88"/>
      <c r="M171" s="264">
        <v>18</v>
      </c>
      <c r="N171" s="77">
        <v>754</v>
      </c>
      <c r="O171" s="77">
        <v>754</v>
      </c>
      <c r="P171" s="77">
        <v>801</v>
      </c>
      <c r="Q171" s="77">
        <v>713</v>
      </c>
    </row>
    <row r="172" spans="1:17">
      <c r="A172" s="21" t="s">
        <v>212</v>
      </c>
      <c r="B172" s="29" t="s">
        <v>28</v>
      </c>
      <c r="C172" s="95">
        <v>-396.971</v>
      </c>
      <c r="D172" s="99">
        <v>0</v>
      </c>
      <c r="E172" s="95">
        <f>(C172-D172-D173)</f>
        <v>-396.971</v>
      </c>
      <c r="G172" s="203">
        <f t="shared" si="36"/>
        <v>-3.413381995133824E-2</v>
      </c>
      <c r="H172" s="206">
        <f>IFERROR(($C:$C-$N:$N),"N/A")</f>
        <v>14.028999999999996</v>
      </c>
      <c r="I172" s="88"/>
      <c r="J172" s="205">
        <f>IF(ISERROR(E172/N172-1),IF($B$2="FR","ns","n.m."),IF(E172/N172-1&gt;100%,"x "&amp;(ROUND(E172/N172,1)),IF(E172/N172-1&lt;-100%,IF(B2="FR","ns","n.m."),E172/N172-1)))</f>
        <v>-3.413381995133824E-2</v>
      </c>
      <c r="K172" s="206">
        <f>IFERROR(($E:$E-$N:$N),"N/A")</f>
        <v>14.028999999999996</v>
      </c>
      <c r="L172" s="88"/>
      <c r="M172" s="214">
        <v>18</v>
      </c>
      <c r="N172" s="95">
        <v>-411</v>
      </c>
      <c r="O172" s="95">
        <v>-411</v>
      </c>
      <c r="P172" s="95">
        <v>-376</v>
      </c>
      <c r="Q172" s="95">
        <v>-433</v>
      </c>
    </row>
    <row r="173" spans="1:17">
      <c r="A173" s="178" t="s">
        <v>213</v>
      </c>
      <c r="B173" s="31" t="s">
        <v>30</v>
      </c>
      <c r="C173" s="99">
        <v>-3.0000000000285354E-4</v>
      </c>
      <c r="D173" s="99">
        <v>0</v>
      </c>
      <c r="E173" s="99">
        <f t="shared" si="35"/>
        <v>-3.0000000000285354E-4</v>
      </c>
      <c r="G173" s="207" t="str">
        <f t="shared" si="36"/>
        <v>n.m.</v>
      </c>
      <c r="H173" s="208"/>
      <c r="I173" s="21"/>
      <c r="J173" s="207"/>
      <c r="K173" s="208"/>
      <c r="L173" s="21"/>
      <c r="M173" s="215"/>
      <c r="N173" s="168"/>
      <c r="O173" s="168"/>
      <c r="P173" s="168"/>
      <c r="Q173" s="168"/>
    </row>
    <row r="174" spans="1:17">
      <c r="A174" s="21" t="s">
        <v>214</v>
      </c>
      <c r="B174" s="28" t="s">
        <v>32</v>
      </c>
      <c r="C174" s="77">
        <v>362.77500000000003</v>
      </c>
      <c r="D174" s="228">
        <v>0</v>
      </c>
      <c r="E174" s="77">
        <f t="shared" si="35"/>
        <v>362.77500000000003</v>
      </c>
      <c r="G174" s="203">
        <f t="shared" si="36"/>
        <v>5.7653061224489877E-2</v>
      </c>
      <c r="H174" s="204">
        <f t="shared" ref="H174:H184" si="38">IFERROR(($C:$C-$N:$N),"N/A")</f>
        <v>19.775000000000034</v>
      </c>
      <c r="I174" s="88"/>
      <c r="J174" s="203">
        <f t="shared" si="37"/>
        <v>5.7653061224489877E-2</v>
      </c>
      <c r="K174" s="204">
        <f t="shared" ref="K174:K184" si="39">IFERROR(($C:$C-$D:$D-$N:$N),"N/A")</f>
        <v>19.775000000000034</v>
      </c>
      <c r="L174" s="88"/>
      <c r="M174" s="264">
        <v>18</v>
      </c>
      <c r="N174" s="77">
        <v>343</v>
      </c>
      <c r="O174" s="77">
        <v>348</v>
      </c>
      <c r="P174" s="77">
        <v>392</v>
      </c>
      <c r="Q174" s="77">
        <v>295</v>
      </c>
    </row>
    <row r="175" spans="1:17">
      <c r="A175" s="21" t="s">
        <v>215</v>
      </c>
      <c r="B175" s="29" t="s">
        <v>34</v>
      </c>
      <c r="C175" s="75">
        <v>-88.756</v>
      </c>
      <c r="D175" s="220">
        <v>0</v>
      </c>
      <c r="E175" s="75">
        <f t="shared" si="35"/>
        <v>-88.756</v>
      </c>
      <c r="G175" s="205">
        <f t="shared" si="36"/>
        <v>2.0183908045976917E-2</v>
      </c>
      <c r="H175" s="206">
        <f t="shared" si="38"/>
        <v>-1.7560000000000002</v>
      </c>
      <c r="I175" s="88"/>
      <c r="J175" s="205">
        <f t="shared" si="37"/>
        <v>2.0183908045976917E-2</v>
      </c>
      <c r="K175" s="206">
        <f t="shared" si="39"/>
        <v>-1.7560000000000002</v>
      </c>
      <c r="L175" s="88"/>
      <c r="M175" s="265">
        <v>18</v>
      </c>
      <c r="N175" s="75">
        <v>-87</v>
      </c>
      <c r="O175" s="75">
        <v>-82</v>
      </c>
      <c r="P175" s="75">
        <v>-61</v>
      </c>
      <c r="Q175" s="75">
        <v>-111</v>
      </c>
    </row>
    <row r="176" spans="1:17">
      <c r="A176" s="21" t="s">
        <v>216</v>
      </c>
      <c r="B176" s="29" t="s">
        <v>38</v>
      </c>
      <c r="C176" s="75">
        <v>0.47781664583311301</v>
      </c>
      <c r="D176" s="220">
        <v>0</v>
      </c>
      <c r="E176" s="75">
        <f t="shared" si="35"/>
        <v>0.47781664583311301</v>
      </c>
      <c r="G176" s="205" t="str">
        <f t="shared" si="36"/>
        <v>n.m.</v>
      </c>
      <c r="H176" s="206">
        <f t="shared" si="38"/>
        <v>0.47781664583311301</v>
      </c>
      <c r="I176" s="88"/>
      <c r="J176" s="205" t="str">
        <f t="shared" si="37"/>
        <v>n.m.</v>
      </c>
      <c r="K176" s="206">
        <f t="shared" si="39"/>
        <v>0.47781664583311301</v>
      </c>
      <c r="L176" s="88"/>
      <c r="M176" s="265">
        <v>16</v>
      </c>
      <c r="N176" s="75">
        <v>0</v>
      </c>
      <c r="O176" s="75">
        <v>0</v>
      </c>
      <c r="P176" s="75">
        <v>1</v>
      </c>
      <c r="Q176" s="75">
        <v>0</v>
      </c>
    </row>
    <row r="177" spans="1:17">
      <c r="A177" s="21" t="s">
        <v>217</v>
      </c>
      <c r="B177" s="29" t="s">
        <v>40</v>
      </c>
      <c r="C177" s="75">
        <v>0.23200000000000001</v>
      </c>
      <c r="D177" s="220">
        <v>0</v>
      </c>
      <c r="E177" s="75">
        <f t="shared" si="35"/>
        <v>0.23200000000000001</v>
      </c>
      <c r="G177" s="205" t="str">
        <f t="shared" si="36"/>
        <v>n.m.</v>
      </c>
      <c r="H177" s="206">
        <f t="shared" si="38"/>
        <v>0.23200000000000001</v>
      </c>
      <c r="I177" s="88"/>
      <c r="J177" s="205" t="str">
        <f t="shared" si="37"/>
        <v>n.m.</v>
      </c>
      <c r="K177" s="206">
        <f t="shared" si="39"/>
        <v>0.23200000000000001</v>
      </c>
      <c r="L177" s="88"/>
      <c r="M177" s="265">
        <v>15</v>
      </c>
      <c r="N177" s="75">
        <v>0</v>
      </c>
      <c r="O177" s="75">
        <v>0</v>
      </c>
      <c r="P177" s="75">
        <v>0</v>
      </c>
      <c r="Q177" s="75">
        <v>0</v>
      </c>
    </row>
    <row r="178" spans="1:17">
      <c r="A178" s="21" t="s">
        <v>218</v>
      </c>
      <c r="B178" s="29" t="s">
        <v>42</v>
      </c>
      <c r="C178" s="75">
        <v>0</v>
      </c>
      <c r="D178" s="220">
        <v>0</v>
      </c>
      <c r="E178" s="75">
        <f t="shared" si="35"/>
        <v>0</v>
      </c>
      <c r="G178" s="205" t="str">
        <f t="shared" si="36"/>
        <v>n.m.</v>
      </c>
      <c r="H178" s="206">
        <f t="shared" si="38"/>
        <v>0</v>
      </c>
      <c r="I178" s="88"/>
      <c r="J178" s="205" t="str">
        <f t="shared" si="37"/>
        <v>n.m.</v>
      </c>
      <c r="K178" s="206">
        <f t="shared" si="39"/>
        <v>0</v>
      </c>
      <c r="L178" s="88"/>
      <c r="M178" s="265">
        <v>15</v>
      </c>
      <c r="N178" s="75">
        <v>0</v>
      </c>
      <c r="O178" s="75">
        <v>0</v>
      </c>
      <c r="P178" s="75">
        <v>0</v>
      </c>
      <c r="Q178" s="75">
        <v>0</v>
      </c>
    </row>
    <row r="179" spans="1:17">
      <c r="A179" s="21" t="s">
        <v>219</v>
      </c>
      <c r="B179" s="28" t="s">
        <v>44</v>
      </c>
      <c r="C179" s="77">
        <v>274.72881664583304</v>
      </c>
      <c r="D179" s="228">
        <v>0</v>
      </c>
      <c r="E179" s="77">
        <f t="shared" si="35"/>
        <v>274.72881664583304</v>
      </c>
      <c r="G179" s="203">
        <f t="shared" si="36"/>
        <v>6.4840374596252026E-2</v>
      </c>
      <c r="H179" s="204">
        <f t="shared" si="38"/>
        <v>16.728816645833035</v>
      </c>
      <c r="I179" s="88"/>
      <c r="J179" s="203">
        <f t="shared" si="37"/>
        <v>6.4840374596252026E-2</v>
      </c>
      <c r="K179" s="204">
        <f t="shared" si="39"/>
        <v>16.728816645833035</v>
      </c>
      <c r="L179" s="88"/>
      <c r="M179" s="264">
        <v>17</v>
      </c>
      <c r="N179" s="77">
        <v>258</v>
      </c>
      <c r="O179" s="77">
        <v>250</v>
      </c>
      <c r="P179" s="77">
        <v>318</v>
      </c>
      <c r="Q179" s="77">
        <v>192</v>
      </c>
    </row>
    <row r="180" spans="1:17">
      <c r="A180" s="21" t="s">
        <v>220</v>
      </c>
      <c r="B180" s="29" t="s">
        <v>46</v>
      </c>
      <c r="C180" s="75">
        <v>-81.861000000000004</v>
      </c>
      <c r="D180" s="220">
        <v>0</v>
      </c>
      <c r="E180" s="75">
        <f t="shared" si="35"/>
        <v>-81.861000000000004</v>
      </c>
      <c r="G180" s="205">
        <f t="shared" si="36"/>
        <v>9.1480000000000006E-2</v>
      </c>
      <c r="H180" s="206">
        <f t="shared" si="38"/>
        <v>-6.8610000000000042</v>
      </c>
      <c r="I180" s="88"/>
      <c r="J180" s="205">
        <f t="shared" si="37"/>
        <v>9.1480000000000006E-2</v>
      </c>
      <c r="K180" s="206">
        <f t="shared" si="39"/>
        <v>-6.8610000000000042</v>
      </c>
      <c r="L180" s="88"/>
      <c r="M180" s="265">
        <v>16</v>
      </c>
      <c r="N180" s="75">
        <v>-75</v>
      </c>
      <c r="O180" s="75">
        <v>-77</v>
      </c>
      <c r="P180" s="75">
        <v>-7</v>
      </c>
      <c r="Q180" s="75">
        <v>-100</v>
      </c>
    </row>
    <row r="181" spans="1:17">
      <c r="A181" s="21" t="s">
        <v>221</v>
      </c>
      <c r="B181" s="29" t="s">
        <v>48</v>
      </c>
      <c r="C181" s="75">
        <v>0</v>
      </c>
      <c r="D181" s="220">
        <v>0</v>
      </c>
      <c r="E181" s="75">
        <f t="shared" si="35"/>
        <v>0</v>
      </c>
      <c r="G181" s="205" t="str">
        <f t="shared" si="36"/>
        <v>n.m.</v>
      </c>
      <c r="H181" s="206">
        <f t="shared" si="38"/>
        <v>0</v>
      </c>
      <c r="I181" s="88"/>
      <c r="J181" s="205" t="str">
        <f t="shared" si="37"/>
        <v>n.m.</v>
      </c>
      <c r="K181" s="206">
        <f t="shared" si="39"/>
        <v>0</v>
      </c>
      <c r="L181" s="88"/>
      <c r="M181" s="265">
        <v>15</v>
      </c>
      <c r="N181" s="75">
        <v>0</v>
      </c>
      <c r="O181" s="75">
        <v>0</v>
      </c>
      <c r="P181" s="75">
        <v>0</v>
      </c>
      <c r="Q181" s="75">
        <v>0</v>
      </c>
    </row>
    <row r="182" spans="1:17">
      <c r="A182" s="21" t="s">
        <v>222</v>
      </c>
      <c r="B182" s="28" t="s">
        <v>50</v>
      </c>
      <c r="C182" s="77">
        <v>192.86781664583299</v>
      </c>
      <c r="D182" s="228">
        <v>0</v>
      </c>
      <c r="E182" s="77">
        <f t="shared" si="35"/>
        <v>192.86781664583299</v>
      </c>
      <c r="G182" s="203">
        <f t="shared" si="36"/>
        <v>6.5568047767033066E-2</v>
      </c>
      <c r="H182" s="204">
        <f t="shared" si="38"/>
        <v>11.867816645832988</v>
      </c>
      <c r="I182" s="88"/>
      <c r="J182" s="203">
        <f t="shared" si="37"/>
        <v>6.5568047767033066E-2</v>
      </c>
      <c r="K182" s="204">
        <f t="shared" si="39"/>
        <v>11.867816645832988</v>
      </c>
      <c r="L182" s="88"/>
      <c r="M182" s="264">
        <v>16</v>
      </c>
      <c r="N182" s="77">
        <v>181</v>
      </c>
      <c r="O182" s="77">
        <v>178</v>
      </c>
      <c r="P182" s="77">
        <v>227</v>
      </c>
      <c r="Q182" s="77">
        <v>132</v>
      </c>
    </row>
    <row r="183" spans="1:17">
      <c r="A183" s="21" t="s">
        <v>223</v>
      </c>
      <c r="B183" s="29" t="s">
        <v>52</v>
      </c>
      <c r="C183" s="75">
        <v>-42.853664108457302</v>
      </c>
      <c r="D183" s="220">
        <v>0</v>
      </c>
      <c r="E183" s="75">
        <f t="shared" si="35"/>
        <v>-42.853664108457302</v>
      </c>
      <c r="G183" s="205">
        <f t="shared" si="36"/>
        <v>7.1341602711432639E-2</v>
      </c>
      <c r="H183" s="206">
        <f t="shared" si="38"/>
        <v>-2.853664108457302</v>
      </c>
      <c r="I183" s="88"/>
      <c r="J183" s="205">
        <f t="shared" si="37"/>
        <v>7.1341602711432639E-2</v>
      </c>
      <c r="K183" s="206">
        <f t="shared" si="39"/>
        <v>-2.853664108457302</v>
      </c>
      <c r="L183" s="88"/>
      <c r="M183" s="265">
        <v>16</v>
      </c>
      <c r="N183" s="75">
        <v>-40</v>
      </c>
      <c r="O183" s="75">
        <v>-40</v>
      </c>
      <c r="P183" s="75">
        <v>-26</v>
      </c>
      <c r="Q183" s="75">
        <v>-51</v>
      </c>
    </row>
    <row r="184" spans="1:17">
      <c r="A184" s="21" t="s">
        <v>224</v>
      </c>
      <c r="B184" s="36" t="s">
        <v>54</v>
      </c>
      <c r="C184" s="78">
        <v>150.01415253737599</v>
      </c>
      <c r="D184" s="229">
        <v>0</v>
      </c>
      <c r="E184" s="78">
        <f t="shared" si="35"/>
        <v>150.01415253737599</v>
      </c>
      <c r="G184" s="209">
        <f t="shared" ref="G184" si="40">IF(ISERROR(C184/N184-1),IF($B$2="FR","ns","n.m."),IF(C184/N184-1&gt;100%,"x "&amp;(ROUND(C184/N184,1)),IF(C184/N184-1&lt;-100%,IF($B$2="FR","ns","n.m."),C184/N184-1)))</f>
        <v>6.3930159839546086E-2</v>
      </c>
      <c r="H184" s="210">
        <f t="shared" si="38"/>
        <v>9.0141525373759919</v>
      </c>
      <c r="I184" s="88"/>
      <c r="J184" s="209">
        <f t="shared" si="37"/>
        <v>6.3930159839546086E-2</v>
      </c>
      <c r="K184" s="210">
        <f t="shared" si="39"/>
        <v>9.0141525373759919</v>
      </c>
      <c r="L184" s="88"/>
      <c r="M184" s="266">
        <v>16</v>
      </c>
      <c r="N184" s="78">
        <v>141</v>
      </c>
      <c r="O184" s="78">
        <v>139</v>
      </c>
      <c r="P184" s="78">
        <v>177</v>
      </c>
      <c r="Q184" s="78">
        <v>99</v>
      </c>
    </row>
    <row r="185" spans="1:17">
      <c r="A185" s="21"/>
      <c r="C185" s="101"/>
      <c r="D185" s="67"/>
      <c r="E185" s="101"/>
      <c r="G185" s="192"/>
      <c r="H185" s="88"/>
      <c r="I185" s="88"/>
      <c r="J185" s="192"/>
      <c r="K185" s="88"/>
      <c r="L185" s="88"/>
      <c r="M185" s="101"/>
      <c r="N185" s="101"/>
      <c r="O185" s="101"/>
      <c r="P185" s="101"/>
      <c r="Q185" s="101"/>
    </row>
    <row r="186" spans="1:17" ht="16.5" thickBot="1">
      <c r="A186" s="21"/>
      <c r="B186" s="102" t="s">
        <v>225</v>
      </c>
      <c r="C186" s="153"/>
      <c r="D186" s="231"/>
      <c r="E186" s="153"/>
      <c r="G186" s="252"/>
      <c r="H186" s="153"/>
      <c r="I186" s="153"/>
      <c r="J186" s="252"/>
      <c r="K186" s="153"/>
      <c r="L186" s="153"/>
      <c r="M186" s="153"/>
      <c r="N186" s="153"/>
      <c r="O186" s="153"/>
      <c r="P186" s="153"/>
      <c r="Q186" s="153"/>
    </row>
    <row r="187" spans="1:17" ht="15.75">
      <c r="A187" s="21"/>
      <c r="B187" s="182"/>
      <c r="C187" s="232"/>
      <c r="D187" s="127"/>
      <c r="E187" s="232"/>
      <c r="G187" s="253"/>
      <c r="H187" s="232"/>
      <c r="I187" s="232"/>
      <c r="J187" s="253"/>
      <c r="K187" s="232"/>
      <c r="L187" s="232"/>
      <c r="M187" s="232"/>
      <c r="N187" s="232"/>
      <c r="O187" s="232"/>
      <c r="P187" s="232"/>
      <c r="Q187" s="232"/>
    </row>
    <row r="188" spans="1:17">
      <c r="A188" s="21"/>
      <c r="B188" s="185"/>
      <c r="C188" s="105" t="str">
        <f>C$18</f>
        <v>Stated</v>
      </c>
      <c r="D188" s="233" t="str">
        <f>D$18</f>
        <v>Specific items</v>
      </c>
      <c r="E188" s="105" t="str">
        <f>E$18</f>
        <v>Underlying</v>
      </c>
      <c r="G188" s="254" t="str">
        <f>G$18</f>
        <v>Stated vs. MEAN</v>
      </c>
      <c r="H188" s="255"/>
      <c r="I188" s="88"/>
      <c r="J188" s="254" t="str">
        <f>J$18</f>
        <v>Underlying vs. MEAN</v>
      </c>
      <c r="K188" s="255"/>
      <c r="L188" s="88"/>
      <c r="M188" s="185"/>
      <c r="N188" s="105" t="str">
        <f>N$18</f>
        <v>MEAN</v>
      </c>
      <c r="O188" s="183" t="str">
        <f>O$18</f>
        <v>MEDIAN</v>
      </c>
      <c r="P188" s="183" t="str">
        <f>P$18</f>
        <v>MAX</v>
      </c>
      <c r="Q188" s="183" t="str">
        <f>Q$18</f>
        <v>MIN</v>
      </c>
    </row>
    <row r="189" spans="1:17">
      <c r="A189" s="21"/>
      <c r="B189" s="104" t="str">
        <f>B$19</f>
        <v>€m</v>
      </c>
      <c r="C189" s="155" t="str">
        <f>C$19</f>
        <v>Q2-23</v>
      </c>
      <c r="D189" s="234" t="str">
        <f>D$19</f>
        <v>Q2-23</v>
      </c>
      <c r="E189" s="155" t="str">
        <f>E$19</f>
        <v>Q2-23</v>
      </c>
      <c r="G189" s="256" t="str">
        <f>G$19</f>
        <v>(%)</v>
      </c>
      <c r="H189" s="105" t="str">
        <f>H$19</f>
        <v>€m</v>
      </c>
      <c r="I189" s="88"/>
      <c r="J189" s="256" t="str">
        <f>J$19</f>
        <v>(%)</v>
      </c>
      <c r="K189" s="105" t="str">
        <f>K$19</f>
        <v>€m</v>
      </c>
      <c r="L189" s="88"/>
      <c r="M189" s="267" t="str">
        <f>M$19</f>
        <v>#</v>
      </c>
      <c r="N189" s="155" t="str">
        <f>N$19</f>
        <v>2Q23</v>
      </c>
      <c r="O189" s="155" t="str">
        <f>O$19</f>
        <v>2Q23</v>
      </c>
      <c r="P189" s="155" t="str">
        <f>P$19</f>
        <v>2Q23</v>
      </c>
      <c r="Q189" s="155" t="str">
        <f>Q$19</f>
        <v>2Q23</v>
      </c>
    </row>
    <row r="190" spans="1:17">
      <c r="A190" s="21"/>
      <c r="B190" s="26"/>
      <c r="C190" s="101"/>
      <c r="D190" s="67"/>
      <c r="E190" s="101"/>
      <c r="G190" s="192"/>
      <c r="H190" s="88"/>
      <c r="I190" s="88"/>
      <c r="J190" s="192"/>
      <c r="K190" s="88"/>
      <c r="L190" s="88"/>
      <c r="M190" s="101"/>
      <c r="N190" s="101"/>
      <c r="O190" s="101"/>
      <c r="P190" s="101"/>
      <c r="Q190" s="101"/>
    </row>
    <row r="191" spans="1:17">
      <c r="A191" s="21" t="s">
        <v>226</v>
      </c>
      <c r="B191" s="28" t="s">
        <v>26</v>
      </c>
      <c r="C191" s="92">
        <v>222.316241624724</v>
      </c>
      <c r="D191" s="197">
        <v>0</v>
      </c>
      <c r="E191" s="77">
        <f t="shared" ref="E191:E203" si="41">(C191-D191)</f>
        <v>222.316241624724</v>
      </c>
      <c r="G191" s="203">
        <f t="shared" ref="G191:G203" si="42">IF(ISERROR(C191/N191-1),IF($B$2="FR","ns","n.m."),IF(C191/N191-1&gt;100%,"x "&amp;(ROUND(C191/N191,1)),IF(C191/N191-1&lt;-100%,IF($B$2="FR","ns","n.m."),C191/N191-1)))</f>
        <v>0.1060509533568359</v>
      </c>
      <c r="H191" s="204">
        <f t="shared" ref="H191:H203" si="43">IFERROR(($C:$C-$N:$N),"N/A")</f>
        <v>21.316241624724</v>
      </c>
      <c r="I191" s="88"/>
      <c r="J191" s="203">
        <f t="shared" ref="J191:J203" si="44">IF(ISERROR((C191-D191)/N191-1),IF($B$2="FR","ns","n.m."),IF((C191-D191)/N191-1&gt;100%,"x "&amp;(ROUND((C191-D191)/N191,1)),IF((C191-D191)/N191-1&lt;-100%,IF($B$2="FR","ns","n.m."),(C191-D191)/N191-1)))</f>
        <v>0.1060509533568359</v>
      </c>
      <c r="K191" s="204">
        <f t="shared" ref="K191:K203" si="45">IFERROR(($C:$C-$D:$D-$N:$N),"N/A")</f>
        <v>21.316241624724</v>
      </c>
      <c r="L191" s="88"/>
      <c r="M191" s="264">
        <v>18</v>
      </c>
      <c r="N191" s="77">
        <v>201</v>
      </c>
      <c r="O191" s="77">
        <v>201</v>
      </c>
      <c r="P191" s="77">
        <v>218</v>
      </c>
      <c r="Q191" s="77">
        <v>180</v>
      </c>
    </row>
    <row r="192" spans="1:17">
      <c r="A192" s="21" t="s">
        <v>227</v>
      </c>
      <c r="B192" s="29" t="s">
        <v>28</v>
      </c>
      <c r="C192" s="75">
        <v>-106.247691726136</v>
      </c>
      <c r="D192" s="220">
        <v>0</v>
      </c>
      <c r="E192" s="75">
        <f>(C192-D192)</f>
        <v>-106.247691726136</v>
      </c>
      <c r="G192" s="205">
        <f t="shared" si="42"/>
        <v>-3.4111893398763637E-2</v>
      </c>
      <c r="H192" s="206">
        <f t="shared" si="43"/>
        <v>3.7523082738640028</v>
      </c>
      <c r="I192" s="88"/>
      <c r="J192" s="205">
        <f>IF(ISERROR(E192/N192-1),IF($B$2="FR","ns","n.m."),IF(E192/N192-1&gt;100%,"x "&amp;(ROUND(E192/N192,1)),IF(E192/N192-1&lt;-100%,IF(B2="FR","ns","n.m."),E192/N192-1)))</f>
        <v>-3.4111893398763637E-2</v>
      </c>
      <c r="K192" s="206">
        <f>IFERROR(($E:$E-$N:$N),"N/A")</f>
        <v>3.7523082738640028</v>
      </c>
      <c r="L192" s="88"/>
      <c r="M192" s="265">
        <v>18</v>
      </c>
      <c r="N192" s="75">
        <v>-110</v>
      </c>
      <c r="O192" s="75">
        <v>-110</v>
      </c>
      <c r="P192" s="75">
        <v>-105</v>
      </c>
      <c r="Q192" s="75">
        <v>-115</v>
      </c>
    </row>
    <row r="193" spans="1:17">
      <c r="A193" s="21" t="s">
        <v>228</v>
      </c>
      <c r="B193" s="28" t="s">
        <v>32</v>
      </c>
      <c r="C193" s="77">
        <v>116.068549898588</v>
      </c>
      <c r="D193" s="228">
        <v>0</v>
      </c>
      <c r="E193" s="77">
        <f t="shared" si="41"/>
        <v>116.068549898588</v>
      </c>
      <c r="G193" s="203">
        <f t="shared" si="42"/>
        <v>0.27547857031415379</v>
      </c>
      <c r="H193" s="204">
        <f t="shared" si="43"/>
        <v>25.068549898588003</v>
      </c>
      <c r="I193" s="88"/>
      <c r="J193" s="203">
        <f t="shared" si="44"/>
        <v>0.27547857031415379</v>
      </c>
      <c r="K193" s="204">
        <f t="shared" si="45"/>
        <v>25.068549898588003</v>
      </c>
      <c r="L193" s="88"/>
      <c r="M193" s="264">
        <v>18</v>
      </c>
      <c r="N193" s="77">
        <v>91</v>
      </c>
      <c r="O193" s="77">
        <v>90</v>
      </c>
      <c r="P193" s="77">
        <v>108</v>
      </c>
      <c r="Q193" s="77">
        <v>70</v>
      </c>
    </row>
    <row r="194" spans="1:17">
      <c r="A194" s="21" t="s">
        <v>229</v>
      </c>
      <c r="B194" s="29" t="s">
        <v>34</v>
      </c>
      <c r="C194" s="75">
        <v>-38.232176234000399</v>
      </c>
      <c r="D194" s="220">
        <v>0</v>
      </c>
      <c r="E194" s="75">
        <f t="shared" si="41"/>
        <v>-38.232176234000399</v>
      </c>
      <c r="G194" s="205">
        <f t="shared" si="42"/>
        <v>-0.26476584165383854</v>
      </c>
      <c r="H194" s="206">
        <f t="shared" si="43"/>
        <v>13.767823765999601</v>
      </c>
      <c r="I194" s="88"/>
      <c r="J194" s="205">
        <f t="shared" si="44"/>
        <v>-0.26476584165383854</v>
      </c>
      <c r="K194" s="206">
        <f t="shared" si="45"/>
        <v>13.767823765999601</v>
      </c>
      <c r="L194" s="88"/>
      <c r="M194" s="265">
        <v>18</v>
      </c>
      <c r="N194" s="75">
        <v>-52</v>
      </c>
      <c r="O194" s="75">
        <v>-54</v>
      </c>
      <c r="P194" s="75">
        <v>-34</v>
      </c>
      <c r="Q194" s="75">
        <v>-78</v>
      </c>
    </row>
    <row r="195" spans="1:17">
      <c r="A195" s="21" t="s">
        <v>230</v>
      </c>
      <c r="B195" s="29" t="s">
        <v>38</v>
      </c>
      <c r="C195" s="75">
        <v>3.9615367604022798E-4</v>
      </c>
      <c r="D195" s="220">
        <v>0</v>
      </c>
      <c r="E195" s="75">
        <f t="shared" si="41"/>
        <v>3.9615367604022798E-4</v>
      </c>
      <c r="G195" s="205" t="str">
        <f t="shared" si="42"/>
        <v>n.m.</v>
      </c>
      <c r="H195" s="206">
        <f t="shared" si="43"/>
        <v>3.9615367604022798E-4</v>
      </c>
      <c r="I195" s="88"/>
      <c r="J195" s="205" t="str">
        <f t="shared" si="44"/>
        <v>n.m.</v>
      </c>
      <c r="K195" s="206">
        <f t="shared" si="45"/>
        <v>3.9615367604022798E-4</v>
      </c>
      <c r="L195" s="88"/>
      <c r="M195" s="265">
        <v>17</v>
      </c>
      <c r="N195" s="75">
        <v>0</v>
      </c>
      <c r="O195" s="75">
        <v>0</v>
      </c>
      <c r="P195" s="75">
        <v>0</v>
      </c>
      <c r="Q195" s="75">
        <v>0</v>
      </c>
    </row>
    <row r="196" spans="1:17">
      <c r="A196" s="21" t="s">
        <v>231</v>
      </c>
      <c r="B196" s="29" t="s">
        <v>40</v>
      </c>
      <c r="C196" s="75">
        <v>0.123461171224317</v>
      </c>
      <c r="D196" s="220">
        <v>0</v>
      </c>
      <c r="E196" s="75">
        <f t="shared" si="41"/>
        <v>0.123461171224317</v>
      </c>
      <c r="G196" s="205" t="str">
        <f t="shared" si="42"/>
        <v>n.m.</v>
      </c>
      <c r="H196" s="206">
        <f t="shared" si="43"/>
        <v>0.123461171224317</v>
      </c>
      <c r="I196" s="88"/>
      <c r="J196" s="205" t="str">
        <f t="shared" si="44"/>
        <v>n.m.</v>
      </c>
      <c r="K196" s="206">
        <f t="shared" si="45"/>
        <v>0.123461171224317</v>
      </c>
      <c r="L196" s="88"/>
      <c r="M196" s="265">
        <v>17</v>
      </c>
      <c r="N196" s="75">
        <v>0</v>
      </c>
      <c r="O196" s="75">
        <v>0</v>
      </c>
      <c r="P196" s="75">
        <v>0</v>
      </c>
      <c r="Q196" s="75">
        <v>0</v>
      </c>
    </row>
    <row r="197" spans="1:17">
      <c r="A197" s="21" t="s">
        <v>232</v>
      </c>
      <c r="B197" s="29" t="s">
        <v>42</v>
      </c>
      <c r="C197" s="75">
        <v>0</v>
      </c>
      <c r="D197" s="220">
        <v>0</v>
      </c>
      <c r="E197" s="75">
        <f t="shared" si="41"/>
        <v>0</v>
      </c>
      <c r="G197" s="205" t="str">
        <f t="shared" si="42"/>
        <v>n.m.</v>
      </c>
      <c r="H197" s="206">
        <f t="shared" si="43"/>
        <v>0</v>
      </c>
      <c r="I197" s="88"/>
      <c r="J197" s="205" t="str">
        <f t="shared" si="44"/>
        <v>n.m.</v>
      </c>
      <c r="K197" s="206">
        <f t="shared" si="45"/>
        <v>0</v>
      </c>
      <c r="L197" s="88"/>
      <c r="M197" s="265">
        <v>15</v>
      </c>
      <c r="N197" s="75">
        <v>0</v>
      </c>
      <c r="O197" s="75">
        <v>0</v>
      </c>
      <c r="P197" s="75">
        <v>0</v>
      </c>
      <c r="Q197" s="75">
        <v>0</v>
      </c>
    </row>
    <row r="198" spans="1:17">
      <c r="A198" s="21" t="s">
        <v>233</v>
      </c>
      <c r="B198" s="28" t="s">
        <v>44</v>
      </c>
      <c r="C198" s="77">
        <v>77.960230989487798</v>
      </c>
      <c r="D198" s="228">
        <v>0</v>
      </c>
      <c r="E198" s="77">
        <f t="shared" si="41"/>
        <v>77.960230989487798</v>
      </c>
      <c r="G198" s="203" t="str">
        <f t="shared" si="42"/>
        <v>x 2,1</v>
      </c>
      <c r="H198" s="204">
        <f t="shared" si="43"/>
        <v>39.960230989487798</v>
      </c>
      <c r="I198" s="88"/>
      <c r="J198" s="203" t="str">
        <f t="shared" si="44"/>
        <v>x 2,1</v>
      </c>
      <c r="K198" s="204">
        <f t="shared" si="45"/>
        <v>39.960230989487798</v>
      </c>
      <c r="L198" s="88"/>
      <c r="M198" s="264">
        <v>17</v>
      </c>
      <c r="N198" s="77">
        <v>38</v>
      </c>
      <c r="O198" s="77">
        <v>40</v>
      </c>
      <c r="P198" s="77">
        <v>61</v>
      </c>
      <c r="Q198" s="77">
        <v>5</v>
      </c>
    </row>
    <row r="199" spans="1:17">
      <c r="A199" s="21" t="s">
        <v>234</v>
      </c>
      <c r="B199" s="29" t="s">
        <v>46</v>
      </c>
      <c r="C199" s="75">
        <v>-21.556660595244299</v>
      </c>
      <c r="D199" s="220">
        <v>0</v>
      </c>
      <c r="E199" s="75">
        <f t="shared" si="41"/>
        <v>-21.556660595244299</v>
      </c>
      <c r="G199" s="205">
        <f t="shared" si="42"/>
        <v>0.65820466117263843</v>
      </c>
      <c r="H199" s="206">
        <f t="shared" si="43"/>
        <v>-8.5566605952442991</v>
      </c>
      <c r="I199" s="88"/>
      <c r="J199" s="205">
        <f t="shared" si="44"/>
        <v>0.65820466117263843</v>
      </c>
      <c r="K199" s="206">
        <f t="shared" si="45"/>
        <v>-8.5566605952442991</v>
      </c>
      <c r="L199" s="88"/>
      <c r="M199" s="265">
        <v>16</v>
      </c>
      <c r="N199" s="75">
        <v>-13</v>
      </c>
      <c r="O199" s="75">
        <v>-12</v>
      </c>
      <c r="P199" s="75">
        <v>-7</v>
      </c>
      <c r="Q199" s="75">
        <v>-26</v>
      </c>
    </row>
    <row r="200" spans="1:17">
      <c r="A200" s="21" t="s">
        <v>235</v>
      </c>
      <c r="B200" s="29" t="s">
        <v>48</v>
      </c>
      <c r="C200" s="75">
        <v>2.7909999999999999</v>
      </c>
      <c r="D200" s="220">
        <v>0</v>
      </c>
      <c r="E200" s="75">
        <f t="shared" si="41"/>
        <v>2.7909999999999999</v>
      </c>
      <c r="G200" s="205" t="str">
        <f t="shared" si="42"/>
        <v>n.m.</v>
      </c>
      <c r="H200" s="206">
        <f t="shared" si="43"/>
        <v>2.7909999999999999</v>
      </c>
      <c r="I200" s="88"/>
      <c r="J200" s="205" t="str">
        <f t="shared" si="44"/>
        <v>n.m.</v>
      </c>
      <c r="K200" s="206">
        <f t="shared" si="45"/>
        <v>2.7909999999999999</v>
      </c>
      <c r="L200" s="88"/>
      <c r="M200" s="265">
        <v>15</v>
      </c>
      <c r="N200" s="75">
        <v>0</v>
      </c>
      <c r="O200" s="75">
        <v>0</v>
      </c>
      <c r="P200" s="75">
        <v>0</v>
      </c>
      <c r="Q200" s="75">
        <v>-3</v>
      </c>
    </row>
    <row r="201" spans="1:17">
      <c r="A201" s="21" t="s">
        <v>236</v>
      </c>
      <c r="B201" s="28" t="s">
        <v>50</v>
      </c>
      <c r="C201" s="77">
        <v>59.194570394243499</v>
      </c>
      <c r="D201" s="228">
        <v>0</v>
      </c>
      <c r="E201" s="77">
        <f t="shared" si="41"/>
        <v>59.194570394243499</v>
      </c>
      <c r="G201" s="203" t="str">
        <f t="shared" si="42"/>
        <v>x 2,2</v>
      </c>
      <c r="H201" s="204">
        <f t="shared" si="43"/>
        <v>32.194570394243499</v>
      </c>
      <c r="I201" s="88"/>
      <c r="J201" s="203" t="str">
        <f t="shared" si="44"/>
        <v>x 2,2</v>
      </c>
      <c r="K201" s="204">
        <f t="shared" si="45"/>
        <v>32.194570394243499</v>
      </c>
      <c r="L201" s="88"/>
      <c r="M201" s="264">
        <v>16</v>
      </c>
      <c r="N201" s="77">
        <v>27</v>
      </c>
      <c r="O201" s="77">
        <v>28</v>
      </c>
      <c r="P201" s="77">
        <v>44</v>
      </c>
      <c r="Q201" s="77">
        <v>-4</v>
      </c>
    </row>
    <row r="202" spans="1:17">
      <c r="A202" s="21" t="s">
        <v>237</v>
      </c>
      <c r="B202" s="29" t="s">
        <v>52</v>
      </c>
      <c r="C202" s="75">
        <v>-12.0713738082676</v>
      </c>
      <c r="D202" s="220">
        <v>0</v>
      </c>
      <c r="E202" s="75">
        <f t="shared" si="41"/>
        <v>-12.0713738082676</v>
      </c>
      <c r="G202" s="205">
        <f t="shared" si="42"/>
        <v>0.20713738082676003</v>
      </c>
      <c r="H202" s="206">
        <f t="shared" si="43"/>
        <v>-2.0713738082675999</v>
      </c>
      <c r="I202" s="88"/>
      <c r="J202" s="205">
        <f t="shared" si="44"/>
        <v>0.20713738082676003</v>
      </c>
      <c r="K202" s="206">
        <f t="shared" si="45"/>
        <v>-2.0713738082675999</v>
      </c>
      <c r="L202" s="88"/>
      <c r="M202" s="265">
        <v>16</v>
      </c>
      <c r="N202" s="75">
        <v>-10</v>
      </c>
      <c r="O202" s="75">
        <v>-9</v>
      </c>
      <c r="P202" s="75">
        <v>-1</v>
      </c>
      <c r="Q202" s="75">
        <v>-32</v>
      </c>
    </row>
    <row r="203" spans="1:17">
      <c r="A203" s="21" t="s">
        <v>238</v>
      </c>
      <c r="B203" s="36" t="s">
        <v>54</v>
      </c>
      <c r="C203" s="78">
        <v>47.123196585975904</v>
      </c>
      <c r="D203" s="229">
        <v>0</v>
      </c>
      <c r="E203" s="78">
        <f t="shared" si="41"/>
        <v>47.123196585975904</v>
      </c>
      <c r="G203" s="209" t="str">
        <f t="shared" si="42"/>
        <v>x 2,8</v>
      </c>
      <c r="H203" s="210">
        <f t="shared" si="43"/>
        <v>30.123196585975904</v>
      </c>
      <c r="I203" s="88"/>
      <c r="J203" s="209" t="str">
        <f t="shared" si="44"/>
        <v>x 2,8</v>
      </c>
      <c r="K203" s="210">
        <f t="shared" si="45"/>
        <v>30.123196585975904</v>
      </c>
      <c r="L203" s="88"/>
      <c r="M203" s="266">
        <v>16</v>
      </c>
      <c r="N203" s="78">
        <v>17</v>
      </c>
      <c r="O203" s="78">
        <v>19</v>
      </c>
      <c r="P203" s="78">
        <v>33</v>
      </c>
      <c r="Q203" s="78">
        <v>-37</v>
      </c>
    </row>
    <row r="204" spans="1:17">
      <c r="A204" s="21"/>
      <c r="B204" s="21"/>
      <c r="C204" s="157"/>
      <c r="D204" s="235"/>
      <c r="E204" s="157"/>
      <c r="G204" s="192"/>
      <c r="H204" s="88"/>
      <c r="I204" s="88"/>
      <c r="J204" s="192"/>
      <c r="K204" s="88"/>
      <c r="L204" s="88"/>
      <c r="M204" s="157"/>
      <c r="N204" s="157"/>
      <c r="O204" s="157"/>
      <c r="P204" s="157"/>
      <c r="Q204" s="157"/>
    </row>
    <row r="205" spans="1:17">
      <c r="A205" s="21"/>
      <c r="C205" s="88"/>
      <c r="D205" s="21"/>
      <c r="E205" s="88"/>
      <c r="G205" s="192"/>
      <c r="H205" s="88"/>
      <c r="I205" s="88"/>
      <c r="J205" s="192"/>
      <c r="K205" s="88"/>
      <c r="L205" s="88"/>
      <c r="M205" s="88"/>
      <c r="N205" s="88"/>
      <c r="O205" s="88"/>
      <c r="P205" s="88"/>
      <c r="Q205" s="88"/>
    </row>
    <row r="206" spans="1:17" ht="16.5" thickBot="1">
      <c r="A206" s="21"/>
      <c r="B206" s="24" t="s">
        <v>239</v>
      </c>
      <c r="C206" s="90"/>
      <c r="D206" s="230"/>
      <c r="E206" s="90"/>
      <c r="G206" s="193"/>
      <c r="H206" s="90"/>
      <c r="I206" s="90"/>
      <c r="J206" s="193"/>
      <c r="K206" s="90"/>
      <c r="L206" s="90"/>
      <c r="M206" s="90"/>
      <c r="N206" s="90"/>
      <c r="O206" s="90"/>
      <c r="P206" s="90"/>
      <c r="Q206" s="90"/>
    </row>
    <row r="207" spans="1:17" ht="15.75">
      <c r="A207" s="21"/>
      <c r="B207" s="180"/>
      <c r="C207" s="225"/>
      <c r="D207" s="108"/>
      <c r="E207" s="225"/>
      <c r="G207" s="253"/>
      <c r="H207" s="225"/>
      <c r="I207" s="225"/>
      <c r="J207" s="253"/>
      <c r="K207" s="225"/>
      <c r="L207" s="225"/>
      <c r="M207" s="225"/>
      <c r="N207" s="225"/>
      <c r="O207" s="225"/>
      <c r="P207" s="225"/>
      <c r="Q207" s="225"/>
    </row>
    <row r="208" spans="1:17">
      <c r="A208" s="21"/>
      <c r="B208" s="186"/>
      <c r="C208" s="181" t="str">
        <f>C$18</f>
        <v>Stated</v>
      </c>
      <c r="D208" s="236" t="str">
        <f>D$18</f>
        <v>Specific items</v>
      </c>
      <c r="E208" s="181" t="str">
        <f>E$18</f>
        <v>Underlying</v>
      </c>
      <c r="G208" s="249" t="str">
        <f>G$18</f>
        <v>Stated vs. MEAN</v>
      </c>
      <c r="H208" s="201"/>
      <c r="I208" s="88"/>
      <c r="J208" s="249" t="str">
        <f>J$18</f>
        <v>Underlying vs. MEAN</v>
      </c>
      <c r="K208" s="201"/>
      <c r="L208" s="88"/>
      <c r="M208" s="186"/>
      <c r="N208" s="181" t="str">
        <f>N$18</f>
        <v>MEAN</v>
      </c>
      <c r="O208" s="181" t="str">
        <f>O$18</f>
        <v>MEDIAN</v>
      </c>
      <c r="P208" s="181" t="str">
        <f>P$18</f>
        <v>MAX</v>
      </c>
      <c r="Q208" s="181" t="str">
        <f>Q$18</f>
        <v>MIN</v>
      </c>
    </row>
    <row r="209" spans="1:17">
      <c r="A209" s="21"/>
      <c r="B209" s="25" t="str">
        <f>B$19</f>
        <v>€m</v>
      </c>
      <c r="C209" s="61" t="str">
        <f>C$19</f>
        <v>Q2-23</v>
      </c>
      <c r="D209" s="196" t="str">
        <f>D$19</f>
        <v>Q2-23</v>
      </c>
      <c r="E209" s="61" t="str">
        <f>E$19</f>
        <v>Q2-23</v>
      </c>
      <c r="G209" s="202" t="str">
        <f>G$19</f>
        <v>(%)</v>
      </c>
      <c r="H209" s="61" t="str">
        <f>H$19</f>
        <v>€m</v>
      </c>
      <c r="I209" s="88"/>
      <c r="J209" s="202" t="str">
        <f>J$19</f>
        <v>(%)</v>
      </c>
      <c r="K209" s="61" t="str">
        <f>K$19</f>
        <v>€m</v>
      </c>
      <c r="L209" s="88"/>
      <c r="M209" s="186" t="str">
        <f>M$19</f>
        <v>#</v>
      </c>
      <c r="N209" s="61" t="str">
        <f>N$19</f>
        <v>2Q23</v>
      </c>
      <c r="O209" s="61" t="str">
        <f>O$19</f>
        <v>2Q23</v>
      </c>
      <c r="P209" s="61" t="str">
        <f>P$19</f>
        <v>2Q23</v>
      </c>
      <c r="Q209" s="61" t="str">
        <f>Q$19</f>
        <v>2Q23</v>
      </c>
    </row>
    <row r="210" spans="1:17">
      <c r="A210" s="21"/>
      <c r="B210" s="26"/>
      <c r="C210" s="88"/>
      <c r="D210" s="21"/>
      <c r="E210" s="88"/>
      <c r="G210" s="192"/>
      <c r="H210" s="88"/>
      <c r="I210" s="88"/>
      <c r="J210" s="192"/>
      <c r="K210" s="88"/>
      <c r="L210" s="88"/>
      <c r="M210" s="88"/>
      <c r="N210" s="88"/>
      <c r="O210" s="88"/>
      <c r="P210" s="88"/>
      <c r="Q210" s="88"/>
    </row>
    <row r="211" spans="1:17">
      <c r="A211" s="21" t="s">
        <v>240</v>
      </c>
      <c r="B211" s="28" t="s">
        <v>26</v>
      </c>
      <c r="C211" s="92">
        <v>1162.2941163317701</v>
      </c>
      <c r="D211" s="197">
        <v>299.35599999999999</v>
      </c>
      <c r="E211" s="63">
        <f t="shared" ref="E211:E224" si="46">(C211-D211)</f>
        <v>862.93811633177006</v>
      </c>
      <c r="G211" s="203">
        <f t="shared" ref="G211:G224" si="47">IF(ISERROR(C211/N211-1),IF($B$2="FR","ns","n.m."),IF(C211/N211-1&gt;100%,"x "&amp;(ROUND(C211/N211,1)),IF(C211/N211-1&lt;-100%,IF($B$2="FR","ns","n.m."),C211/N211-1)))</f>
        <v>0.62558617668779037</v>
      </c>
      <c r="H211" s="204">
        <f>IFERROR(($C:$C-$N:$N),"N/A")</f>
        <v>447.29411633177006</v>
      </c>
      <c r="I211" s="88"/>
      <c r="J211" s="203">
        <f t="shared" ref="J211:J224" si="48">IF(ISERROR((C211-D211)/N211-1),IF($B$2="FR","ns","n.m."),IF((C211-D211)/N211-1&gt;100%,"x "&amp;(ROUND((C211-D211)/N211,1)),IF((C211-D211)/N211-1&lt;-100%,IF($B$2="FR","ns","n.m."),(C211-D211)/N211-1)))</f>
        <v>0.20690645640807004</v>
      </c>
      <c r="K211" s="204">
        <f>IFERROR(($C:$C-$D:$D-$N:$N),"N/A")</f>
        <v>147.93811633177006</v>
      </c>
      <c r="L211" s="88"/>
      <c r="M211" s="264">
        <v>18</v>
      </c>
      <c r="N211" s="63">
        <v>715</v>
      </c>
      <c r="O211" s="63">
        <v>692</v>
      </c>
      <c r="P211" s="63">
        <v>912</v>
      </c>
      <c r="Q211" s="63">
        <v>658</v>
      </c>
    </row>
    <row r="212" spans="1:17">
      <c r="A212" s="21" t="s">
        <v>241</v>
      </c>
      <c r="B212" s="29" t="s">
        <v>28</v>
      </c>
      <c r="C212" s="95">
        <v>-427.26777986620903</v>
      </c>
      <c r="D212" s="99">
        <v>-18.475770000000001</v>
      </c>
      <c r="E212" s="95">
        <f>(C212-D212-D213)</f>
        <v>-408.79200986620901</v>
      </c>
      <c r="G212" s="205">
        <f t="shared" si="47"/>
        <v>0.12438889438476064</v>
      </c>
      <c r="H212" s="206">
        <f>IFERROR(($C:$C-$N:$N),"N/A")</f>
        <v>-47.267779866209025</v>
      </c>
      <c r="I212" s="88"/>
      <c r="J212" s="205">
        <f>IF(ISERROR(E212/N212-1),IF($B$2="FR","ns","n.m."),IF(E212/N212-1&gt;100%,"x "&amp;(ROUND(E212/N212,1)),IF(E212/N212-1&lt;-100%,IF(B2="FR","ns","n.m."),E212/N212-1)))</f>
        <v>7.5768447016339557E-2</v>
      </c>
      <c r="K212" s="206">
        <f>IFERROR(($E:$E-$N:$N),"N/A")</f>
        <v>-28.792009866209014</v>
      </c>
      <c r="L212" s="88"/>
      <c r="M212" s="214">
        <v>18</v>
      </c>
      <c r="N212" s="95">
        <v>-380</v>
      </c>
      <c r="O212" s="95">
        <v>-370</v>
      </c>
      <c r="P212" s="95">
        <v>-358</v>
      </c>
      <c r="Q212" s="95">
        <v>-469</v>
      </c>
    </row>
    <row r="213" spans="1:17">
      <c r="A213" s="178" t="s">
        <v>242</v>
      </c>
      <c r="B213" s="31" t="s">
        <v>30</v>
      </c>
      <c r="C213" s="99">
        <v>2.3155072600000004</v>
      </c>
      <c r="D213" s="99">
        <v>0</v>
      </c>
      <c r="E213" s="99">
        <f t="shared" si="46"/>
        <v>2.3155072600000004</v>
      </c>
      <c r="G213" s="207"/>
      <c r="H213" s="208"/>
      <c r="I213" s="21"/>
      <c r="J213" s="207"/>
      <c r="K213" s="208"/>
      <c r="L213" s="21"/>
      <c r="M213" s="215"/>
      <c r="N213" s="168"/>
      <c r="O213" s="168"/>
      <c r="P213" s="168"/>
      <c r="Q213" s="168"/>
    </row>
    <row r="214" spans="1:17">
      <c r="A214" s="21" t="s">
        <v>243</v>
      </c>
      <c r="B214" s="28" t="s">
        <v>32</v>
      </c>
      <c r="C214" s="63">
        <v>735.02633646556603</v>
      </c>
      <c r="D214" s="219">
        <v>280.88022999999998</v>
      </c>
      <c r="E214" s="63">
        <f t="shared" si="46"/>
        <v>454.14610646556605</v>
      </c>
      <c r="G214" s="203" t="str">
        <f t="shared" si="47"/>
        <v>x 2,2</v>
      </c>
      <c r="H214" s="204">
        <f t="shared" ref="H214:H224" si="49">IFERROR(($C:$C-$N:$N),"N/A")</f>
        <v>400.02633646556603</v>
      </c>
      <c r="I214" s="88"/>
      <c r="J214" s="203">
        <f t="shared" si="48"/>
        <v>0.35566001930019708</v>
      </c>
      <c r="K214" s="204">
        <f t="shared" ref="K214:K224" si="50">IFERROR(($C:$C-$D:$D-$N:$N),"N/A")</f>
        <v>119.14610646556605</v>
      </c>
      <c r="L214" s="88"/>
      <c r="M214" s="264">
        <v>18</v>
      </c>
      <c r="N214" s="63">
        <v>335</v>
      </c>
      <c r="O214" s="63">
        <v>323</v>
      </c>
      <c r="P214" s="63">
        <v>453</v>
      </c>
      <c r="Q214" s="63">
        <v>288</v>
      </c>
    </row>
    <row r="215" spans="1:17">
      <c r="A215" s="21" t="s">
        <v>244</v>
      </c>
      <c r="B215" s="29" t="s">
        <v>34</v>
      </c>
      <c r="C215" s="101">
        <v>-304.27354537009199</v>
      </c>
      <c r="D215" s="67">
        <v>-84.5</v>
      </c>
      <c r="E215" s="101">
        <f t="shared" si="46"/>
        <v>-219.77354537009199</v>
      </c>
      <c r="G215" s="205">
        <f t="shared" si="47"/>
        <v>0.73870597354338274</v>
      </c>
      <c r="H215" s="206">
        <f t="shared" si="49"/>
        <v>-129.27354537009199</v>
      </c>
      <c r="I215" s="88"/>
      <c r="J215" s="205">
        <f t="shared" si="48"/>
        <v>0.25584883068623987</v>
      </c>
      <c r="K215" s="206">
        <f t="shared" si="50"/>
        <v>-44.773545370091995</v>
      </c>
      <c r="L215" s="88"/>
      <c r="M215" s="265">
        <v>18</v>
      </c>
      <c r="N215" s="101">
        <v>-175</v>
      </c>
      <c r="O215" s="101">
        <v>-173</v>
      </c>
      <c r="P215" s="101">
        <v>-160</v>
      </c>
      <c r="Q215" s="101">
        <v>-207</v>
      </c>
    </row>
    <row r="216" spans="1:17">
      <c r="A216" s="21" t="s">
        <v>245</v>
      </c>
      <c r="B216" s="29" t="s">
        <v>38</v>
      </c>
      <c r="C216" s="101">
        <v>10.932460833722001</v>
      </c>
      <c r="D216" s="67">
        <v>-12.054499999999999</v>
      </c>
      <c r="E216" s="101">
        <f t="shared" si="46"/>
        <v>22.986960833722001</v>
      </c>
      <c r="G216" s="205">
        <f t="shared" si="47"/>
        <v>-0.82918029947309368</v>
      </c>
      <c r="H216" s="206">
        <f t="shared" si="49"/>
        <v>-53.067539166277996</v>
      </c>
      <c r="I216" s="88"/>
      <c r="J216" s="205">
        <f t="shared" si="48"/>
        <v>-0.64082873697309373</v>
      </c>
      <c r="K216" s="206">
        <f t="shared" si="50"/>
        <v>-41.013039166277999</v>
      </c>
      <c r="L216" s="88"/>
      <c r="M216" s="265">
        <v>18</v>
      </c>
      <c r="N216" s="101">
        <v>64</v>
      </c>
      <c r="O216" s="101">
        <v>75</v>
      </c>
      <c r="P216" s="101">
        <v>90</v>
      </c>
      <c r="Q216" s="101">
        <v>13</v>
      </c>
    </row>
    <row r="217" spans="1:17">
      <c r="A217" s="21" t="s">
        <v>246</v>
      </c>
      <c r="B217" s="29" t="s">
        <v>40</v>
      </c>
      <c r="C217" s="101">
        <v>26.152548826904098</v>
      </c>
      <c r="D217" s="67">
        <v>27.882962906616207</v>
      </c>
      <c r="E217" s="101">
        <f t="shared" si="46"/>
        <v>-1.7304140797121086</v>
      </c>
      <c r="G217" s="205" t="str">
        <f t="shared" si="47"/>
        <v>n.m.</v>
      </c>
      <c r="H217" s="206">
        <f t="shared" si="49"/>
        <v>26.152548826904098</v>
      </c>
      <c r="I217" s="88"/>
      <c r="J217" s="205" t="str">
        <f t="shared" si="48"/>
        <v>n.m.</v>
      </c>
      <c r="K217" s="206">
        <f t="shared" si="50"/>
        <v>-1.7304140797121086</v>
      </c>
      <c r="L217" s="88"/>
      <c r="M217" s="265">
        <v>18</v>
      </c>
      <c r="N217" s="101">
        <v>0</v>
      </c>
      <c r="O217" s="101">
        <v>0</v>
      </c>
      <c r="P217" s="101">
        <v>2</v>
      </c>
      <c r="Q217" s="101">
        <v>0</v>
      </c>
    </row>
    <row r="218" spans="1:17">
      <c r="A218" s="21" t="s">
        <v>247</v>
      </c>
      <c r="B218" s="29" t="s">
        <v>42</v>
      </c>
      <c r="C218" s="101">
        <v>0</v>
      </c>
      <c r="D218" s="67">
        <v>0</v>
      </c>
      <c r="E218" s="101">
        <f t="shared" si="46"/>
        <v>0</v>
      </c>
      <c r="G218" s="205" t="str">
        <f t="shared" si="47"/>
        <v>n.m.</v>
      </c>
      <c r="H218" s="206">
        <f t="shared" si="49"/>
        <v>0</v>
      </c>
      <c r="I218" s="88"/>
      <c r="J218" s="205" t="str">
        <f t="shared" si="48"/>
        <v>n.m.</v>
      </c>
      <c r="K218" s="206">
        <f t="shared" si="50"/>
        <v>0</v>
      </c>
      <c r="L218" s="88"/>
      <c r="M218" s="265">
        <v>16</v>
      </c>
      <c r="N218" s="101">
        <v>0</v>
      </c>
      <c r="O218" s="101">
        <v>0</v>
      </c>
      <c r="P218" s="101">
        <v>0</v>
      </c>
      <c r="Q218" s="101">
        <v>0</v>
      </c>
    </row>
    <row r="219" spans="1:17">
      <c r="A219" s="21" t="s">
        <v>248</v>
      </c>
      <c r="B219" s="28" t="s">
        <v>44</v>
      </c>
      <c r="C219" s="63">
        <v>467.83780075610002</v>
      </c>
      <c r="D219" s="219">
        <v>212.20869290661619</v>
      </c>
      <c r="E219" s="63">
        <f t="shared" si="46"/>
        <v>255.62910784948383</v>
      </c>
      <c r="G219" s="203" t="str">
        <f t="shared" si="47"/>
        <v>x 2,1</v>
      </c>
      <c r="H219" s="204">
        <f t="shared" si="49"/>
        <v>243.83780075610002</v>
      </c>
      <c r="I219" s="88"/>
      <c r="J219" s="203">
        <f t="shared" si="48"/>
        <v>0.14120137432805291</v>
      </c>
      <c r="K219" s="204">
        <f t="shared" si="50"/>
        <v>31.62910784948383</v>
      </c>
      <c r="L219" s="88"/>
      <c r="M219" s="264">
        <v>18</v>
      </c>
      <c r="N219" s="63">
        <v>224</v>
      </c>
      <c r="O219" s="63">
        <v>228</v>
      </c>
      <c r="P219" s="63">
        <v>282</v>
      </c>
      <c r="Q219" s="63">
        <v>168</v>
      </c>
    </row>
    <row r="220" spans="1:17">
      <c r="A220" s="21" t="s">
        <v>249</v>
      </c>
      <c r="B220" s="29" t="s">
        <v>46</v>
      </c>
      <c r="C220" s="101">
        <v>-143.12814528496099</v>
      </c>
      <c r="D220" s="67">
        <v>-72.645483769906974</v>
      </c>
      <c r="E220" s="101">
        <f t="shared" si="46"/>
        <v>-70.482661515054019</v>
      </c>
      <c r="G220" s="205" t="str">
        <f t="shared" si="47"/>
        <v>x 3,2</v>
      </c>
      <c r="H220" s="206">
        <f t="shared" si="49"/>
        <v>-98.128145284960993</v>
      </c>
      <c r="I220" s="88"/>
      <c r="J220" s="205">
        <f t="shared" si="48"/>
        <v>0.56628136700120035</v>
      </c>
      <c r="K220" s="206">
        <f t="shared" si="50"/>
        <v>-25.482661515054019</v>
      </c>
      <c r="L220" s="88"/>
      <c r="M220" s="265">
        <v>18</v>
      </c>
      <c r="N220" s="101">
        <v>-45</v>
      </c>
      <c r="O220" s="101">
        <v>-43</v>
      </c>
      <c r="P220" s="101">
        <v>-28</v>
      </c>
      <c r="Q220" s="101">
        <v>-72</v>
      </c>
    </row>
    <row r="221" spans="1:17">
      <c r="A221" s="21" t="s">
        <v>250</v>
      </c>
      <c r="B221" s="29" t="s">
        <v>48</v>
      </c>
      <c r="C221" s="101">
        <v>0.112</v>
      </c>
      <c r="D221" s="67">
        <v>0</v>
      </c>
      <c r="E221" s="101">
        <f t="shared" si="46"/>
        <v>0.112</v>
      </c>
      <c r="G221" s="205" t="str">
        <f t="shared" si="47"/>
        <v>n.m.</v>
      </c>
      <c r="H221" s="206">
        <f t="shared" si="49"/>
        <v>0.112</v>
      </c>
      <c r="I221" s="88"/>
      <c r="J221" s="205" t="str">
        <f t="shared" si="48"/>
        <v>n.m.</v>
      </c>
      <c r="K221" s="206">
        <f t="shared" si="50"/>
        <v>0.112</v>
      </c>
      <c r="L221" s="88"/>
      <c r="M221" s="265">
        <v>16</v>
      </c>
      <c r="N221" s="101">
        <v>0</v>
      </c>
      <c r="O221" s="101">
        <v>0</v>
      </c>
      <c r="P221" s="101">
        <v>0</v>
      </c>
      <c r="Q221" s="101">
        <v>0</v>
      </c>
    </row>
    <row r="222" spans="1:17">
      <c r="A222" s="21" t="s">
        <v>251</v>
      </c>
      <c r="B222" s="28" t="s">
        <v>50</v>
      </c>
      <c r="C222" s="63">
        <v>324.82165547113902</v>
      </c>
      <c r="D222" s="219">
        <v>139.56320913670922</v>
      </c>
      <c r="E222" s="63">
        <f t="shared" si="46"/>
        <v>185.25844633442981</v>
      </c>
      <c r="G222" s="203">
        <f t="shared" si="47"/>
        <v>0.81464611995049729</v>
      </c>
      <c r="H222" s="204">
        <f t="shared" si="49"/>
        <v>145.82165547113902</v>
      </c>
      <c r="I222" s="88"/>
      <c r="J222" s="203">
        <f t="shared" si="48"/>
        <v>3.4963387343183383E-2</v>
      </c>
      <c r="K222" s="204">
        <f t="shared" si="50"/>
        <v>6.2584463344298058</v>
      </c>
      <c r="L222" s="88"/>
      <c r="M222" s="264">
        <v>18</v>
      </c>
      <c r="N222" s="63">
        <v>179</v>
      </c>
      <c r="O222" s="63">
        <v>182</v>
      </c>
      <c r="P222" s="63">
        <v>212</v>
      </c>
      <c r="Q222" s="63">
        <v>133</v>
      </c>
    </row>
    <row r="223" spans="1:17">
      <c r="A223" s="21" t="s">
        <v>252</v>
      </c>
      <c r="B223" s="29" t="s">
        <v>52</v>
      </c>
      <c r="C223" s="101">
        <v>-21.076641251340401</v>
      </c>
      <c r="D223" s="67">
        <v>0</v>
      </c>
      <c r="E223" s="101">
        <f t="shared" si="46"/>
        <v>-21.076641251340401</v>
      </c>
      <c r="G223" s="205">
        <f t="shared" si="47"/>
        <v>-0.12180661452748331</v>
      </c>
      <c r="H223" s="206">
        <f t="shared" si="49"/>
        <v>2.9233587486595987</v>
      </c>
      <c r="I223" s="88"/>
      <c r="J223" s="205">
        <f t="shared" si="48"/>
        <v>-0.12180661452748331</v>
      </c>
      <c r="K223" s="206">
        <f t="shared" si="50"/>
        <v>2.9233587486595987</v>
      </c>
      <c r="L223" s="88"/>
      <c r="M223" s="265">
        <v>18</v>
      </c>
      <c r="N223" s="101">
        <v>-24</v>
      </c>
      <c r="O223" s="101">
        <v>-24</v>
      </c>
      <c r="P223" s="101">
        <v>-12</v>
      </c>
      <c r="Q223" s="101">
        <v>-36</v>
      </c>
    </row>
    <row r="224" spans="1:17">
      <c r="A224" s="21" t="s">
        <v>253</v>
      </c>
      <c r="B224" s="36" t="s">
        <v>54</v>
      </c>
      <c r="C224" s="64">
        <v>303.74501421979801</v>
      </c>
      <c r="D224" s="221">
        <v>139.56320913670922</v>
      </c>
      <c r="E224" s="64">
        <f t="shared" si="46"/>
        <v>164.18180508308879</v>
      </c>
      <c r="G224" s="209">
        <f t="shared" si="47"/>
        <v>0.94708342448588456</v>
      </c>
      <c r="H224" s="210">
        <f t="shared" si="49"/>
        <v>147.74501421979801</v>
      </c>
      <c r="I224" s="88"/>
      <c r="J224" s="209">
        <f t="shared" si="48"/>
        <v>5.24474684813383E-2</v>
      </c>
      <c r="K224" s="210">
        <f t="shared" si="50"/>
        <v>8.1818050830887898</v>
      </c>
      <c r="L224" s="88"/>
      <c r="M224" s="266">
        <v>18</v>
      </c>
      <c r="N224" s="64">
        <v>156</v>
      </c>
      <c r="O224" s="64">
        <v>158</v>
      </c>
      <c r="P224" s="64">
        <v>188</v>
      </c>
      <c r="Q224" s="64">
        <v>114</v>
      </c>
    </row>
    <row r="225" spans="1:17">
      <c r="A225" s="179" t="s">
        <v>402</v>
      </c>
      <c r="B225" s="179"/>
      <c r="C225" s="222"/>
      <c r="D225" s="223">
        <f>IF(D224&lt;&gt;0,ROUND(SUM(D244,D264)-D224,1),0)+IF(D211&lt;&gt;0,ROUND(SUM(D231,D251)-D211,1),0)+IF(D212&lt;&gt;0,ROUND(SUM(D232,D252)-D212,1),0)+IF(D215&lt;&gt;0,ROUND(SUM(D235,D255)-D215,1),0)+IF(D216&lt;&gt;0,ROUND(SUM(D236,D256)-D216,1),0)+IF(D217&lt;&gt;0,ROUND(SUM(D237,D257)-D217,1),0)+IF(D218&lt;&gt;0,ROUND(SUM(D238,D258)-D218,1),0)+IF(D220&lt;&gt;0,ROUND(SUM(D240,D260)-D220,1),0)+IF(D221&lt;&gt;0,ROUND(SUM(D241,D261)-D221,1),0)+IF(D223&lt;&gt;0,ROUND(SUM(D243,D263)-D223,1),0)</f>
        <v>0</v>
      </c>
      <c r="E225" s="222"/>
      <c r="G225" s="250"/>
      <c r="H225" s="251"/>
      <c r="I225" s="251"/>
      <c r="J225" s="250"/>
      <c r="K225" s="251"/>
      <c r="L225" s="251"/>
      <c r="M225" s="222"/>
      <c r="N225" s="222"/>
      <c r="O225" s="222"/>
      <c r="P225" s="222"/>
      <c r="Q225" s="222"/>
    </row>
    <row r="226" spans="1:17" ht="16.5" thickBot="1">
      <c r="A226" s="21"/>
      <c r="B226" s="102" t="s">
        <v>254</v>
      </c>
      <c r="C226" s="103"/>
      <c r="D226" s="224"/>
      <c r="E226" s="103"/>
      <c r="G226" s="252"/>
      <c r="H226" s="103"/>
      <c r="I226" s="103"/>
      <c r="J226" s="252"/>
      <c r="K226" s="103"/>
      <c r="L226" s="103"/>
      <c r="M226" s="103"/>
      <c r="N226" s="103"/>
      <c r="O226" s="103"/>
      <c r="P226" s="103"/>
      <c r="Q226" s="103"/>
    </row>
    <row r="227" spans="1:17" ht="15.75">
      <c r="A227" s="21"/>
      <c r="B227" s="182"/>
      <c r="C227" s="225"/>
      <c r="D227" s="108"/>
      <c r="E227" s="225"/>
      <c r="G227" s="253"/>
      <c r="H227" s="225"/>
      <c r="I227" s="225"/>
      <c r="J227" s="253"/>
      <c r="K227" s="225"/>
      <c r="L227" s="225"/>
      <c r="M227" s="225"/>
      <c r="N227" s="225"/>
      <c r="O227" s="225"/>
      <c r="P227" s="225"/>
      <c r="Q227" s="225"/>
    </row>
    <row r="228" spans="1:17">
      <c r="A228" s="21"/>
      <c r="B228" s="185"/>
      <c r="C228" s="105" t="str">
        <f>C$18</f>
        <v>Stated</v>
      </c>
      <c r="D228" s="227" t="str">
        <f>D$18</f>
        <v>Specific items</v>
      </c>
      <c r="E228" s="105" t="str">
        <f>E$18</f>
        <v>Underlying</v>
      </c>
      <c r="G228" s="254" t="str">
        <f>G$18</f>
        <v>Stated vs. MEAN</v>
      </c>
      <c r="H228" s="255"/>
      <c r="I228" s="88"/>
      <c r="J228" s="254" t="str">
        <f>J$18</f>
        <v>Underlying vs. MEAN</v>
      </c>
      <c r="K228" s="255"/>
      <c r="L228" s="88"/>
      <c r="M228" s="185"/>
      <c r="N228" s="105" t="str">
        <f>N$18</f>
        <v>MEAN</v>
      </c>
      <c r="O228" s="183" t="str">
        <f>O$18</f>
        <v>MEDIAN</v>
      </c>
      <c r="P228" s="183" t="str">
        <f>P$18</f>
        <v>MAX</v>
      </c>
      <c r="Q228" s="183" t="str">
        <f>Q$18</f>
        <v>MIN</v>
      </c>
    </row>
    <row r="229" spans="1:17">
      <c r="A229" s="21"/>
      <c r="B229" s="104" t="str">
        <f>B$19</f>
        <v>€m</v>
      </c>
      <c r="C229" s="105" t="str">
        <f>C$19</f>
        <v>Q2-23</v>
      </c>
      <c r="D229" s="227" t="str">
        <f>D$19</f>
        <v>Q2-23</v>
      </c>
      <c r="E229" s="105" t="str">
        <f>E$19</f>
        <v>Q2-23</v>
      </c>
      <c r="G229" s="256" t="str">
        <f>G$19</f>
        <v>(%)</v>
      </c>
      <c r="H229" s="105" t="str">
        <f>H$19</f>
        <v>€m</v>
      </c>
      <c r="I229" s="88"/>
      <c r="J229" s="256" t="str">
        <f>J$19</f>
        <v>(%)</v>
      </c>
      <c r="K229" s="105" t="str">
        <f>K$19</f>
        <v>€m</v>
      </c>
      <c r="L229" s="88"/>
      <c r="M229" s="183" t="str">
        <f>M$19</f>
        <v>#</v>
      </c>
      <c r="N229" s="105" t="str">
        <f>N$19</f>
        <v>2Q23</v>
      </c>
      <c r="O229" s="105" t="str">
        <f>O$19</f>
        <v>2Q23</v>
      </c>
      <c r="P229" s="105" t="str">
        <f>P$19</f>
        <v>2Q23</v>
      </c>
      <c r="Q229" s="105" t="str">
        <f>Q$19</f>
        <v>2Q23</v>
      </c>
    </row>
    <row r="230" spans="1:17">
      <c r="A230" s="21"/>
      <c r="B230" s="26"/>
      <c r="C230" s="88"/>
      <c r="D230" s="21"/>
      <c r="E230" s="88"/>
      <c r="G230" s="192"/>
      <c r="H230" s="88"/>
      <c r="I230" s="88"/>
      <c r="J230" s="192"/>
      <c r="K230" s="88"/>
      <c r="L230" s="88"/>
      <c r="M230" s="88"/>
      <c r="N230" s="88"/>
      <c r="O230" s="88"/>
      <c r="P230" s="88"/>
      <c r="Q230" s="88"/>
    </row>
    <row r="231" spans="1:17">
      <c r="A231" s="21" t="s">
        <v>255</v>
      </c>
      <c r="B231" s="28" t="s">
        <v>26</v>
      </c>
      <c r="C231" s="92">
        <v>981.452167987189</v>
      </c>
      <c r="D231" s="197">
        <v>299.35599999999999</v>
      </c>
      <c r="E231" s="77">
        <f t="shared" ref="E231:E244" si="51">(C231-D231)</f>
        <v>682.09616798718901</v>
      </c>
      <c r="G231" s="203">
        <f t="shared" ref="G231:G244" si="52">IF(ISERROR(C231/N231-1),IF($B$2="FR","ns","n.m."),IF(C231/N231-1&gt;100%,"x "&amp;(ROUND(C231/N231,1)),IF(C231/N231-1&lt;-100%,IF($B$2="FR","ns","n.m."),C231/N231-1)))</f>
        <v>0.77799305794780627</v>
      </c>
      <c r="H231" s="204">
        <f>IFERROR(($C:$C-$N:$N),"N/A")</f>
        <v>429.452167987189</v>
      </c>
      <c r="I231" s="88"/>
      <c r="J231" s="203">
        <f t="shared" ref="J231:J244" si="53">IF(ISERROR((C231-D231)/N231-1),IF($B$2="FR","ns","n.m."),IF((C231-D231)/N231-1&gt;100%,"x "&amp;(ROUND((C231-D231)/N231,1)),IF((C231-D231)/N231-1&lt;-100%,IF($B$2="FR","ns","n.m."),(C231-D231)/N231-1)))</f>
        <v>0.23568146374490762</v>
      </c>
      <c r="K231" s="204">
        <f>IFERROR(($C:$C-$D:$D-$N:$N),"N/A")</f>
        <v>130.09616798718901</v>
      </c>
      <c r="L231" s="88"/>
      <c r="M231" s="264">
        <v>17</v>
      </c>
      <c r="N231" s="77">
        <v>552</v>
      </c>
      <c r="O231" s="77">
        <v>530</v>
      </c>
      <c r="P231" s="77">
        <v>747</v>
      </c>
      <c r="Q231" s="77">
        <v>493</v>
      </c>
    </row>
    <row r="232" spans="1:17">
      <c r="A232" s="21" t="s">
        <v>256</v>
      </c>
      <c r="B232" s="29" t="s">
        <v>28</v>
      </c>
      <c r="C232" s="95">
        <v>-332.57113264766298</v>
      </c>
      <c r="D232" s="99">
        <v>-18.475770000000001</v>
      </c>
      <c r="E232" s="95">
        <f>(C232-D232-D233)</f>
        <v>-314.09536264766297</v>
      </c>
      <c r="G232" s="205">
        <f t="shared" si="52"/>
        <v>0.15076516487080616</v>
      </c>
      <c r="H232" s="206">
        <f>IFERROR(($C:$C-$N:$N),"N/A")</f>
        <v>-43.571132647662978</v>
      </c>
      <c r="I232" s="88"/>
      <c r="J232" s="205">
        <f>IF(ISERROR(E232/N232-1),IF($B$2="FR","ns","n.m."),IF(E232/N232-1&gt;100%,"x "&amp;(ROUND(E232/N232,1)),IF(E232/N232-1&lt;-100%,IF(B2="FR","ns","n.m."),E232/N232-1)))</f>
        <v>8.6835164870806114E-2</v>
      </c>
      <c r="K232" s="206">
        <f>IFERROR(($E:$E-$N:$N),"N/A")</f>
        <v>-25.095362647662967</v>
      </c>
      <c r="L232" s="88"/>
      <c r="M232" s="214">
        <v>17</v>
      </c>
      <c r="N232" s="95">
        <v>-289</v>
      </c>
      <c r="O232" s="95">
        <v>-280</v>
      </c>
      <c r="P232" s="95">
        <v>-265</v>
      </c>
      <c r="Q232" s="95">
        <v>-379</v>
      </c>
    </row>
    <row r="233" spans="1:17">
      <c r="A233" s="178" t="s">
        <v>257</v>
      </c>
      <c r="B233" s="31" t="s">
        <v>30</v>
      </c>
      <c r="C233" s="99">
        <v>2.3873187999999992</v>
      </c>
      <c r="D233" s="99">
        <v>0</v>
      </c>
      <c r="E233" s="99">
        <f t="shared" si="51"/>
        <v>2.3873187999999992</v>
      </c>
      <c r="G233" s="207"/>
      <c r="H233" s="208"/>
      <c r="I233" s="21"/>
      <c r="J233" s="207"/>
      <c r="K233" s="208"/>
      <c r="L233" s="21"/>
      <c r="M233" s="215"/>
      <c r="N233" s="168"/>
      <c r="O233" s="168"/>
      <c r="P233" s="168"/>
      <c r="Q233" s="168"/>
    </row>
    <row r="234" spans="1:17">
      <c r="A234" s="21" t="s">
        <v>258</v>
      </c>
      <c r="B234" s="28" t="s">
        <v>32</v>
      </c>
      <c r="C234" s="77">
        <v>648.88103533952597</v>
      </c>
      <c r="D234" s="228">
        <v>280.88022999999998</v>
      </c>
      <c r="E234" s="77">
        <f t="shared" si="51"/>
        <v>368.00080533952598</v>
      </c>
      <c r="G234" s="203" t="str">
        <f t="shared" si="52"/>
        <v>x 2,5</v>
      </c>
      <c r="H234" s="204">
        <f t="shared" ref="H234:H244" si="54">IFERROR(($C:$C-$N:$N),"N/A")</f>
        <v>384.88103533952597</v>
      </c>
      <c r="I234" s="88"/>
      <c r="J234" s="203">
        <f t="shared" si="53"/>
        <v>0.39394244446790139</v>
      </c>
      <c r="K234" s="204">
        <f t="shared" ref="K234:K244" si="55">IFERROR(($C:$C-$D:$D-$N:$N),"N/A")</f>
        <v>104.00080533952598</v>
      </c>
      <c r="L234" s="88"/>
      <c r="M234" s="264">
        <v>17</v>
      </c>
      <c r="N234" s="77">
        <v>264</v>
      </c>
      <c r="O234" s="77">
        <v>255</v>
      </c>
      <c r="P234" s="77">
        <v>382</v>
      </c>
      <c r="Q234" s="77">
        <v>214</v>
      </c>
    </row>
    <row r="235" spans="1:17">
      <c r="A235" s="21" t="s">
        <v>259</v>
      </c>
      <c r="B235" s="29" t="s">
        <v>34</v>
      </c>
      <c r="C235" s="75">
        <v>-285.19417553717301</v>
      </c>
      <c r="D235" s="220">
        <v>-84.5</v>
      </c>
      <c r="E235" s="75">
        <f t="shared" si="51"/>
        <v>-200.69417553717301</v>
      </c>
      <c r="G235" s="205">
        <f t="shared" si="52"/>
        <v>0.80502642745046216</v>
      </c>
      <c r="H235" s="206">
        <f t="shared" si="54"/>
        <v>-127.19417553717301</v>
      </c>
      <c r="I235" s="88"/>
      <c r="J235" s="205">
        <f t="shared" si="53"/>
        <v>0.27021630086818371</v>
      </c>
      <c r="K235" s="206">
        <f t="shared" si="55"/>
        <v>-42.69417553717301</v>
      </c>
      <c r="L235" s="88"/>
      <c r="M235" s="265">
        <v>17</v>
      </c>
      <c r="N235" s="75">
        <v>-158</v>
      </c>
      <c r="O235" s="75">
        <v>-158</v>
      </c>
      <c r="P235" s="75">
        <v>-140</v>
      </c>
      <c r="Q235" s="75">
        <v>-192</v>
      </c>
    </row>
    <row r="236" spans="1:17">
      <c r="A236" s="21" t="s">
        <v>260</v>
      </c>
      <c r="B236" s="29" t="s">
        <v>38</v>
      </c>
      <c r="C236" s="75">
        <v>13.883835400635</v>
      </c>
      <c r="D236" s="220">
        <v>-12.054499999999999</v>
      </c>
      <c r="E236" s="75">
        <f t="shared" si="51"/>
        <v>25.938335400634998</v>
      </c>
      <c r="G236" s="205">
        <f t="shared" si="52"/>
        <v>-0.77962166030738089</v>
      </c>
      <c r="H236" s="206">
        <f t="shared" si="54"/>
        <v>-49.116164599365</v>
      </c>
      <c r="I236" s="88"/>
      <c r="J236" s="205">
        <f t="shared" si="53"/>
        <v>-0.58828039046611114</v>
      </c>
      <c r="K236" s="206">
        <f t="shared" si="55"/>
        <v>-37.061664599365002</v>
      </c>
      <c r="L236" s="88"/>
      <c r="M236" s="265">
        <v>16</v>
      </c>
      <c r="N236" s="75">
        <v>63</v>
      </c>
      <c r="O236" s="75">
        <v>75</v>
      </c>
      <c r="P236" s="75">
        <v>90</v>
      </c>
      <c r="Q236" s="75">
        <v>13</v>
      </c>
    </row>
    <row r="237" spans="1:17">
      <c r="A237" s="21" t="s">
        <v>261</v>
      </c>
      <c r="B237" s="29" t="s">
        <v>40</v>
      </c>
      <c r="C237" s="75">
        <v>26.376000000000001</v>
      </c>
      <c r="D237" s="220">
        <v>27.882962906616207</v>
      </c>
      <c r="E237" s="75">
        <f t="shared" si="51"/>
        <v>-1.5069629066162058</v>
      </c>
      <c r="G237" s="205" t="str">
        <f t="shared" si="52"/>
        <v>n.m.</v>
      </c>
      <c r="H237" s="206">
        <f t="shared" si="54"/>
        <v>26.376000000000001</v>
      </c>
      <c r="I237" s="88"/>
      <c r="J237" s="205" t="str">
        <f t="shared" si="53"/>
        <v>n.m.</v>
      </c>
      <c r="K237" s="206">
        <f t="shared" si="55"/>
        <v>-1.5069629066162058</v>
      </c>
      <c r="L237" s="88"/>
      <c r="M237" s="265">
        <v>15</v>
      </c>
      <c r="N237" s="75">
        <v>0</v>
      </c>
      <c r="O237" s="75">
        <v>0</v>
      </c>
      <c r="P237" s="75">
        <v>1</v>
      </c>
      <c r="Q237" s="75">
        <v>0</v>
      </c>
    </row>
    <row r="238" spans="1:17">
      <c r="A238" s="21" t="s">
        <v>262</v>
      </c>
      <c r="B238" s="29" t="s">
        <v>42</v>
      </c>
      <c r="C238" s="75">
        <v>0</v>
      </c>
      <c r="D238" s="220">
        <v>0</v>
      </c>
      <c r="E238" s="75">
        <f t="shared" si="51"/>
        <v>0</v>
      </c>
      <c r="G238" s="205" t="str">
        <f t="shared" si="52"/>
        <v>n.m.</v>
      </c>
      <c r="H238" s="206">
        <f t="shared" si="54"/>
        <v>0</v>
      </c>
      <c r="I238" s="88"/>
      <c r="J238" s="205" t="str">
        <f t="shared" si="53"/>
        <v>n.m.</v>
      </c>
      <c r="K238" s="206">
        <f t="shared" si="55"/>
        <v>0</v>
      </c>
      <c r="L238" s="88"/>
      <c r="M238" s="265">
        <v>15</v>
      </c>
      <c r="N238" s="75">
        <v>0</v>
      </c>
      <c r="O238" s="75">
        <v>0</v>
      </c>
      <c r="P238" s="75">
        <v>0</v>
      </c>
      <c r="Q238" s="75">
        <v>0</v>
      </c>
    </row>
    <row r="239" spans="1:17">
      <c r="A239" s="21" t="s">
        <v>263</v>
      </c>
      <c r="B239" s="28" t="s">
        <v>44</v>
      </c>
      <c r="C239" s="77">
        <v>403.946695202988</v>
      </c>
      <c r="D239" s="228">
        <v>212.20869290661619</v>
      </c>
      <c r="E239" s="77">
        <f t="shared" si="51"/>
        <v>191.7380022963718</v>
      </c>
      <c r="G239" s="203" t="str">
        <f t="shared" si="52"/>
        <v>x 2,4</v>
      </c>
      <c r="H239" s="204">
        <f t="shared" si="54"/>
        <v>233.946695202988</v>
      </c>
      <c r="I239" s="88"/>
      <c r="J239" s="203">
        <f t="shared" si="53"/>
        <v>0.12787060174336351</v>
      </c>
      <c r="K239" s="204">
        <f t="shared" si="55"/>
        <v>21.738002296371803</v>
      </c>
      <c r="L239" s="88"/>
      <c r="M239" s="264">
        <v>16</v>
      </c>
      <c r="N239" s="77">
        <v>170</v>
      </c>
      <c r="O239" s="77">
        <v>173</v>
      </c>
      <c r="P239" s="77">
        <v>226</v>
      </c>
      <c r="Q239" s="77">
        <v>110</v>
      </c>
    </row>
    <row r="240" spans="1:17">
      <c r="A240" s="21" t="s">
        <v>264</v>
      </c>
      <c r="B240" s="29" t="s">
        <v>46</v>
      </c>
      <c r="C240" s="75">
        <v>-121.65071150175601</v>
      </c>
      <c r="D240" s="220">
        <v>-72.645483769906974</v>
      </c>
      <c r="E240" s="75">
        <f t="shared" si="51"/>
        <v>-49.005227731849033</v>
      </c>
      <c r="G240" s="205" t="str">
        <f t="shared" si="52"/>
        <v>x 3,9</v>
      </c>
      <c r="H240" s="206">
        <f t="shared" si="54"/>
        <v>-90.650711501756007</v>
      </c>
      <c r="I240" s="88"/>
      <c r="J240" s="205">
        <f t="shared" si="53"/>
        <v>0.58081379780158171</v>
      </c>
      <c r="K240" s="206">
        <f t="shared" si="55"/>
        <v>-18.005227731849033</v>
      </c>
      <c r="L240" s="88"/>
      <c r="M240" s="265">
        <v>16</v>
      </c>
      <c r="N240" s="75">
        <v>-31</v>
      </c>
      <c r="O240" s="75">
        <v>-30</v>
      </c>
      <c r="P240" s="75">
        <v>-16</v>
      </c>
      <c r="Q240" s="75">
        <v>-57</v>
      </c>
    </row>
    <row r="241" spans="1:17">
      <c r="A241" s="21" t="s">
        <v>265</v>
      </c>
      <c r="B241" s="29" t="s">
        <v>48</v>
      </c>
      <c r="C241" s="75">
        <v>0</v>
      </c>
      <c r="D241" s="220">
        <v>0</v>
      </c>
      <c r="E241" s="75">
        <f t="shared" si="51"/>
        <v>0</v>
      </c>
      <c r="G241" s="205" t="str">
        <f t="shared" si="52"/>
        <v>n.m.</v>
      </c>
      <c r="H241" s="206">
        <f t="shared" si="54"/>
        <v>0</v>
      </c>
      <c r="I241" s="88"/>
      <c r="J241" s="205" t="str">
        <f t="shared" si="53"/>
        <v>n.m.</v>
      </c>
      <c r="K241" s="206">
        <f t="shared" si="55"/>
        <v>0</v>
      </c>
      <c r="L241" s="88"/>
      <c r="M241" s="265">
        <v>15</v>
      </c>
      <c r="N241" s="75">
        <v>0</v>
      </c>
      <c r="O241" s="75">
        <v>0</v>
      </c>
      <c r="P241" s="75">
        <v>0</v>
      </c>
      <c r="Q241" s="75">
        <v>0</v>
      </c>
    </row>
    <row r="242" spans="1:17">
      <c r="A242" s="21" t="s">
        <v>266</v>
      </c>
      <c r="B242" s="28" t="s">
        <v>50</v>
      </c>
      <c r="C242" s="77">
        <v>282.29598370123102</v>
      </c>
      <c r="D242" s="228">
        <v>139.56320913670922</v>
      </c>
      <c r="E242" s="77">
        <f t="shared" si="51"/>
        <v>142.7327745645218</v>
      </c>
      <c r="G242" s="203" t="str">
        <f t="shared" si="52"/>
        <v>x 2</v>
      </c>
      <c r="H242" s="204">
        <f t="shared" si="54"/>
        <v>143.29598370123102</v>
      </c>
      <c r="I242" s="88"/>
      <c r="J242" s="203">
        <f t="shared" si="53"/>
        <v>2.6854493269941049E-2</v>
      </c>
      <c r="K242" s="204">
        <f t="shared" si="55"/>
        <v>3.7327745645218045</v>
      </c>
      <c r="L242" s="88"/>
      <c r="M242" s="264">
        <v>16</v>
      </c>
      <c r="N242" s="77">
        <v>139</v>
      </c>
      <c r="O242" s="77">
        <v>143</v>
      </c>
      <c r="P242" s="77">
        <v>171</v>
      </c>
      <c r="Q242" s="77">
        <v>92</v>
      </c>
    </row>
    <row r="243" spans="1:17">
      <c r="A243" s="21" t="s">
        <v>267</v>
      </c>
      <c r="B243" s="29" t="s">
        <v>52</v>
      </c>
      <c r="C243" s="75">
        <v>-20.5826301239263</v>
      </c>
      <c r="D243" s="220">
        <v>0</v>
      </c>
      <c r="E243" s="75">
        <f t="shared" si="51"/>
        <v>-20.5826301239263</v>
      </c>
      <c r="G243" s="205">
        <f t="shared" si="52"/>
        <v>-0.10510303809016086</v>
      </c>
      <c r="H243" s="206">
        <f t="shared" si="54"/>
        <v>2.4173698760736997</v>
      </c>
      <c r="I243" s="88"/>
      <c r="J243" s="205">
        <f t="shared" si="53"/>
        <v>-0.10510303809016086</v>
      </c>
      <c r="K243" s="206">
        <f t="shared" si="55"/>
        <v>2.4173698760736997</v>
      </c>
      <c r="L243" s="88"/>
      <c r="M243" s="265">
        <v>16</v>
      </c>
      <c r="N243" s="75">
        <v>-23</v>
      </c>
      <c r="O243" s="75">
        <v>-23</v>
      </c>
      <c r="P243" s="75">
        <v>-12</v>
      </c>
      <c r="Q243" s="75">
        <v>-36</v>
      </c>
    </row>
    <row r="244" spans="1:17">
      <c r="A244" s="21" t="s">
        <v>268</v>
      </c>
      <c r="B244" s="36" t="s">
        <v>54</v>
      </c>
      <c r="C244" s="78">
        <v>261.71335357730499</v>
      </c>
      <c r="D244" s="229">
        <v>139.56320913670922</v>
      </c>
      <c r="E244" s="78">
        <f t="shared" si="51"/>
        <v>122.15014444059577</v>
      </c>
      <c r="G244" s="209" t="str">
        <f t="shared" si="52"/>
        <v>x 2,3</v>
      </c>
      <c r="H244" s="210">
        <f t="shared" si="54"/>
        <v>145.71335357730499</v>
      </c>
      <c r="I244" s="88"/>
      <c r="J244" s="209">
        <f t="shared" si="53"/>
        <v>5.3018486556860145E-2</v>
      </c>
      <c r="K244" s="210">
        <f t="shared" si="55"/>
        <v>6.150144440595767</v>
      </c>
      <c r="L244" s="88"/>
      <c r="M244" s="266">
        <v>16</v>
      </c>
      <c r="N244" s="78">
        <v>116</v>
      </c>
      <c r="O244" s="78">
        <v>120</v>
      </c>
      <c r="P244" s="78">
        <v>147</v>
      </c>
      <c r="Q244" s="78">
        <v>73</v>
      </c>
    </row>
    <row r="245" spans="1:17">
      <c r="A245" s="21"/>
      <c r="C245" s="88"/>
      <c r="D245" s="21"/>
      <c r="E245" s="88"/>
      <c r="G245" s="192"/>
      <c r="H245" s="88"/>
      <c r="I245" s="88"/>
      <c r="J245" s="192"/>
      <c r="K245" s="88"/>
      <c r="L245" s="88"/>
      <c r="M245" s="88"/>
      <c r="N245" s="88"/>
      <c r="O245" s="88"/>
      <c r="P245" s="88"/>
      <c r="Q245" s="88"/>
    </row>
    <row r="246" spans="1:17" ht="16.5" thickBot="1">
      <c r="A246" s="21"/>
      <c r="B246" s="102" t="s">
        <v>403</v>
      </c>
      <c r="C246" s="103"/>
      <c r="D246" s="224"/>
      <c r="E246" s="103"/>
      <c r="G246" s="252"/>
      <c r="H246" s="103"/>
      <c r="I246" s="103"/>
      <c r="J246" s="252"/>
      <c r="K246" s="103"/>
      <c r="L246" s="103"/>
      <c r="M246" s="103"/>
      <c r="N246" s="103"/>
      <c r="O246" s="103"/>
      <c r="P246" s="103"/>
      <c r="Q246" s="103"/>
    </row>
    <row r="247" spans="1:17" ht="15.75">
      <c r="A247" s="21"/>
      <c r="B247" s="182"/>
      <c r="C247" s="225"/>
      <c r="D247" s="108"/>
      <c r="E247" s="225"/>
      <c r="G247" s="253"/>
      <c r="H247" s="225"/>
      <c r="I247" s="225"/>
      <c r="J247" s="253"/>
      <c r="K247" s="225"/>
      <c r="L247" s="225"/>
      <c r="M247" s="225"/>
      <c r="N247" s="225"/>
      <c r="O247" s="225"/>
      <c r="P247" s="225"/>
      <c r="Q247" s="225"/>
    </row>
    <row r="248" spans="1:17">
      <c r="A248" s="21"/>
      <c r="B248" s="185"/>
      <c r="C248" s="105" t="str">
        <f>C$18</f>
        <v>Stated</v>
      </c>
      <c r="D248" s="227" t="str">
        <f>D$18</f>
        <v>Specific items</v>
      </c>
      <c r="E248" s="105" t="str">
        <f>E$18</f>
        <v>Underlying</v>
      </c>
      <c r="G248" s="254" t="str">
        <f>G$18</f>
        <v>Stated vs. MEAN</v>
      </c>
      <c r="H248" s="255"/>
      <c r="I248" s="88"/>
      <c r="J248" s="254" t="str">
        <f>J$18</f>
        <v>Underlying vs. MEAN</v>
      </c>
      <c r="K248" s="255"/>
      <c r="L248" s="88"/>
      <c r="M248" s="185"/>
      <c r="N248" s="105" t="str">
        <f>N$18</f>
        <v>MEAN</v>
      </c>
      <c r="O248" s="183" t="str">
        <f>O$18</f>
        <v>MEDIAN</v>
      </c>
      <c r="P248" s="183" t="str">
        <f>P$18</f>
        <v>MAX</v>
      </c>
      <c r="Q248" s="183" t="str">
        <f>Q$18</f>
        <v>MIN</v>
      </c>
    </row>
    <row r="249" spans="1:17">
      <c r="A249" s="21"/>
      <c r="B249" s="104" t="str">
        <f>B$19</f>
        <v>€m</v>
      </c>
      <c r="C249" s="105" t="str">
        <f>C$19</f>
        <v>Q2-23</v>
      </c>
      <c r="D249" s="227" t="str">
        <f>D$19</f>
        <v>Q2-23</v>
      </c>
      <c r="E249" s="105" t="str">
        <f>E$19</f>
        <v>Q2-23</v>
      </c>
      <c r="G249" s="256" t="str">
        <f>G$19</f>
        <v>(%)</v>
      </c>
      <c r="H249" s="105" t="str">
        <f>H$19</f>
        <v>€m</v>
      </c>
      <c r="I249" s="88"/>
      <c r="J249" s="256" t="str">
        <f>J$19</f>
        <v>(%)</v>
      </c>
      <c r="K249" s="105" t="str">
        <f>K$19</f>
        <v>€m</v>
      </c>
      <c r="L249" s="88"/>
      <c r="M249" s="183" t="str">
        <f>M$19</f>
        <v>#</v>
      </c>
      <c r="N249" s="105" t="str">
        <f>N$19</f>
        <v>2Q23</v>
      </c>
      <c r="O249" s="105" t="str">
        <f>O$19</f>
        <v>2Q23</v>
      </c>
      <c r="P249" s="105" t="str">
        <f>P$19</f>
        <v>2Q23</v>
      </c>
      <c r="Q249" s="105" t="str">
        <f>Q$19</f>
        <v>2Q23</v>
      </c>
    </row>
    <row r="250" spans="1:17">
      <c r="A250" s="21"/>
      <c r="B250" s="26"/>
      <c r="C250" s="88"/>
      <c r="D250" s="21"/>
      <c r="E250" s="88"/>
      <c r="G250" s="192"/>
      <c r="H250" s="88"/>
      <c r="I250" s="88"/>
      <c r="J250" s="192"/>
      <c r="K250" s="88"/>
      <c r="L250" s="88"/>
      <c r="M250" s="88"/>
      <c r="N250" s="88"/>
      <c r="O250" s="88"/>
      <c r="P250" s="88"/>
      <c r="Q250" s="88"/>
    </row>
    <row r="251" spans="1:17">
      <c r="A251" s="21" t="s">
        <v>270</v>
      </c>
      <c r="B251" s="28" t="s">
        <v>26</v>
      </c>
      <c r="C251" s="92">
        <v>180.01294834458599</v>
      </c>
      <c r="D251" s="197">
        <v>0</v>
      </c>
      <c r="E251" s="77">
        <f t="shared" ref="E251:E264" si="56">(C251-D251)</f>
        <v>180.01294834458599</v>
      </c>
      <c r="G251" s="203">
        <f t="shared" ref="G251:G264" si="57">IF(ISERROR(C251/N251-1),IF($B$2="FR","ns","n.m."),IF(C251/N251-1&gt;100%,"x "&amp;(ROUND(C251/N251,1)),IF(C251/N251-1&lt;-100%,IF($B$2="FR","ns","n.m."),C251/N251-1)))</f>
        <v>9.098756572476363E-2</v>
      </c>
      <c r="H251" s="204">
        <f>IFERROR(($C:$C-$N:$N),"N/A")</f>
        <v>15.012948344585993</v>
      </c>
      <c r="I251" s="88"/>
      <c r="J251" s="203">
        <f t="shared" ref="J251:J264" si="58">IF(ISERROR((C251-D251)/N251-1),IF($B$2="FR","ns","n.m."),IF((C251-D251)/N251-1&gt;100%,"x "&amp;(ROUND((C251-D251)/N251,1)),IF((C251-D251)/N251-1&lt;-100%,IF($B$2="FR","ns","n.m."),(C251-D251)/N251-1)))</f>
        <v>9.098756572476363E-2</v>
      </c>
      <c r="K251" s="204">
        <f>IFERROR(($C:$C-$D:$D-$N:$N),"N/A")</f>
        <v>15.012948344585993</v>
      </c>
      <c r="L251" s="88"/>
      <c r="M251" s="264">
        <v>17</v>
      </c>
      <c r="N251" s="77">
        <v>165</v>
      </c>
      <c r="O251" s="77">
        <v>165</v>
      </c>
      <c r="P251" s="77">
        <v>177</v>
      </c>
      <c r="Q251" s="77">
        <v>158</v>
      </c>
    </row>
    <row r="252" spans="1:17">
      <c r="A252" s="21" t="s">
        <v>271</v>
      </c>
      <c r="B252" s="29" t="s">
        <v>28</v>
      </c>
      <c r="C252" s="75">
        <v>-94.062647218545806</v>
      </c>
      <c r="D252" s="220">
        <v>0</v>
      </c>
      <c r="E252" s="95">
        <f>(C252-D252-D253)</f>
        <v>-94.062647218545806</v>
      </c>
      <c r="G252" s="205">
        <f t="shared" si="57"/>
        <v>2.2420078462454418E-2</v>
      </c>
      <c r="H252" s="206">
        <f>IFERROR(($C:$C-$N:$N),"N/A")</f>
        <v>-2.0626472185458056</v>
      </c>
      <c r="I252" s="88"/>
      <c r="J252" s="205">
        <f>IF(ISERROR(E252/N252-1),IF($B$2="FR","ns","n.m."),IF(E252/N252-1&gt;100%,"x "&amp;(ROUND(E252/N252,1)),IF(E252/N252-1&lt;-100%,IF(B2="FR","ns","n.m."),E252/N252-1)))</f>
        <v>2.2420078462454418E-2</v>
      </c>
      <c r="K252" s="206">
        <f>IFERROR(($E:$E-$N:$N),"N/A")</f>
        <v>-2.0626472185458056</v>
      </c>
      <c r="L252" s="88"/>
      <c r="M252" s="265">
        <v>17</v>
      </c>
      <c r="N252" s="75">
        <v>-92</v>
      </c>
      <c r="O252" s="75">
        <v>-92</v>
      </c>
      <c r="P252" s="75">
        <v>-89</v>
      </c>
      <c r="Q252" s="75">
        <v>-99</v>
      </c>
    </row>
    <row r="253" spans="1:17">
      <c r="A253" s="178" t="s">
        <v>272</v>
      </c>
      <c r="B253" s="31" t="s">
        <v>30</v>
      </c>
      <c r="C253" s="99">
        <v>-7.1811539999998786E-2</v>
      </c>
      <c r="D253" s="99">
        <v>0</v>
      </c>
      <c r="E253" s="99">
        <f t="shared" si="56"/>
        <v>-7.1811539999998786E-2</v>
      </c>
      <c r="G253" s="207"/>
      <c r="H253" s="208"/>
      <c r="I253" s="21"/>
      <c r="J253" s="207"/>
      <c r="K253" s="208"/>
      <c r="L253" s="21"/>
      <c r="M253" s="215"/>
      <c r="N253" s="168"/>
      <c r="O253" s="168"/>
      <c r="P253" s="168"/>
      <c r="Q253" s="168"/>
    </row>
    <row r="254" spans="1:17">
      <c r="A254" s="21" t="s">
        <v>273</v>
      </c>
      <c r="B254" s="28" t="s">
        <v>32</v>
      </c>
      <c r="C254" s="77">
        <v>85.950301126040301</v>
      </c>
      <c r="D254" s="228">
        <v>0</v>
      </c>
      <c r="E254" s="77">
        <f t="shared" si="56"/>
        <v>85.950301126040301</v>
      </c>
      <c r="G254" s="203">
        <f t="shared" si="57"/>
        <v>0.17740138528822325</v>
      </c>
      <c r="H254" s="204">
        <f t="shared" ref="H254:H264" si="59">IFERROR(($C:$C-$N:$N),"N/A")</f>
        <v>12.950301126040301</v>
      </c>
      <c r="I254" s="88"/>
      <c r="J254" s="203">
        <f t="shared" si="58"/>
        <v>0.17740138528822325</v>
      </c>
      <c r="K254" s="204">
        <f t="shared" ref="K254:K264" si="60">IFERROR(($C:$C-$D:$D-$N:$N),"N/A")</f>
        <v>12.950301126040301</v>
      </c>
      <c r="L254" s="88"/>
      <c r="M254" s="264">
        <v>17</v>
      </c>
      <c r="N254" s="77">
        <v>73</v>
      </c>
      <c r="O254" s="77">
        <v>74</v>
      </c>
      <c r="P254" s="77">
        <v>84</v>
      </c>
      <c r="Q254" s="77">
        <v>66</v>
      </c>
    </row>
    <row r="255" spans="1:17">
      <c r="A255" s="21" t="s">
        <v>274</v>
      </c>
      <c r="B255" s="29" t="s">
        <v>34</v>
      </c>
      <c r="C255" s="75">
        <v>-19.0793698329188</v>
      </c>
      <c r="D255" s="220">
        <v>0</v>
      </c>
      <c r="E255" s="75">
        <f t="shared" si="56"/>
        <v>-19.0793698329188</v>
      </c>
      <c r="G255" s="205">
        <f t="shared" si="57"/>
        <v>5.9964990717711109E-2</v>
      </c>
      <c r="H255" s="206">
        <f t="shared" si="59"/>
        <v>-1.0793698329188004</v>
      </c>
      <c r="I255" s="88"/>
      <c r="J255" s="205">
        <f t="shared" si="58"/>
        <v>5.9964990717711109E-2</v>
      </c>
      <c r="K255" s="206">
        <f t="shared" si="60"/>
        <v>-1.0793698329188004</v>
      </c>
      <c r="L255" s="88"/>
      <c r="M255" s="265">
        <v>17</v>
      </c>
      <c r="N255" s="75">
        <v>-18</v>
      </c>
      <c r="O255" s="75">
        <v>-18</v>
      </c>
      <c r="P255" s="75">
        <v>-12</v>
      </c>
      <c r="Q255" s="75">
        <v>-26</v>
      </c>
    </row>
    <row r="256" spans="1:17">
      <c r="A256" s="21" t="s">
        <v>275</v>
      </c>
      <c r="B256" s="29" t="s">
        <v>38</v>
      </c>
      <c r="C256" s="75">
        <v>-2.9513745669130298</v>
      </c>
      <c r="D256" s="220">
        <v>0</v>
      </c>
      <c r="E256" s="75">
        <f t="shared" si="56"/>
        <v>-2.9513745669130298</v>
      </c>
      <c r="G256" s="205" t="str">
        <f t="shared" si="57"/>
        <v>n.m.</v>
      </c>
      <c r="H256" s="206">
        <f t="shared" si="59"/>
        <v>-2.9513745669130298</v>
      </c>
      <c r="I256" s="88"/>
      <c r="J256" s="205" t="str">
        <f t="shared" si="58"/>
        <v>n.m.</v>
      </c>
      <c r="K256" s="206">
        <f t="shared" si="60"/>
        <v>-2.9513745669130298</v>
      </c>
      <c r="L256" s="88"/>
      <c r="M256" s="265">
        <v>15</v>
      </c>
      <c r="N256" s="75">
        <v>0</v>
      </c>
      <c r="O256" s="75">
        <v>0</v>
      </c>
      <c r="P256" s="75">
        <v>0</v>
      </c>
      <c r="Q256" s="75">
        <v>0</v>
      </c>
    </row>
    <row r="257" spans="1:17">
      <c r="A257" s="21" t="s">
        <v>276</v>
      </c>
      <c r="B257" s="29" t="s">
        <v>40</v>
      </c>
      <c r="C257" s="75">
        <v>-0.22345117309592599</v>
      </c>
      <c r="D257" s="220">
        <v>0</v>
      </c>
      <c r="E257" s="75">
        <f t="shared" si="56"/>
        <v>-0.22345117309592599</v>
      </c>
      <c r="G257" s="205" t="str">
        <f t="shared" si="57"/>
        <v>n.m.</v>
      </c>
      <c r="H257" s="206">
        <f t="shared" si="59"/>
        <v>-0.22345117309592599</v>
      </c>
      <c r="I257" s="88"/>
      <c r="J257" s="205" t="str">
        <f t="shared" si="58"/>
        <v>n.m.</v>
      </c>
      <c r="K257" s="206">
        <f t="shared" si="60"/>
        <v>-0.22345117309592599</v>
      </c>
      <c r="L257" s="88"/>
      <c r="M257" s="265">
        <v>15</v>
      </c>
      <c r="N257" s="75">
        <v>0</v>
      </c>
      <c r="O257" s="75">
        <v>0</v>
      </c>
      <c r="P257" s="75">
        <v>2</v>
      </c>
      <c r="Q257" s="75">
        <v>0</v>
      </c>
    </row>
    <row r="258" spans="1:17">
      <c r="A258" s="21" t="s">
        <v>277</v>
      </c>
      <c r="B258" s="29" t="s">
        <v>42</v>
      </c>
      <c r="C258" s="75">
        <v>0</v>
      </c>
      <c r="D258" s="220">
        <v>0</v>
      </c>
      <c r="E258" s="75">
        <f t="shared" si="56"/>
        <v>0</v>
      </c>
      <c r="G258" s="205" t="str">
        <f t="shared" si="57"/>
        <v>n.m.</v>
      </c>
      <c r="H258" s="206">
        <f t="shared" si="59"/>
        <v>0</v>
      </c>
      <c r="I258" s="88"/>
      <c r="J258" s="205" t="str">
        <f t="shared" si="58"/>
        <v>n.m.</v>
      </c>
      <c r="K258" s="206">
        <f t="shared" si="60"/>
        <v>0</v>
      </c>
      <c r="L258" s="88"/>
      <c r="M258" s="265">
        <v>15</v>
      </c>
      <c r="N258" s="75">
        <v>0</v>
      </c>
      <c r="O258" s="75">
        <v>0</v>
      </c>
      <c r="P258" s="75">
        <v>0</v>
      </c>
      <c r="Q258" s="75">
        <v>0</v>
      </c>
    </row>
    <row r="259" spans="1:17">
      <c r="A259" s="21" t="s">
        <v>278</v>
      </c>
      <c r="B259" s="28" t="s">
        <v>44</v>
      </c>
      <c r="C259" s="77">
        <v>63.696105553112503</v>
      </c>
      <c r="D259" s="228">
        <v>0</v>
      </c>
      <c r="E259" s="77">
        <f t="shared" si="56"/>
        <v>63.696105553112503</v>
      </c>
      <c r="G259" s="203">
        <f t="shared" si="57"/>
        <v>0.15811101005659101</v>
      </c>
      <c r="H259" s="204">
        <f t="shared" si="59"/>
        <v>8.6961055531125027</v>
      </c>
      <c r="I259" s="88"/>
      <c r="J259" s="203">
        <f t="shared" si="58"/>
        <v>0.15811101005659101</v>
      </c>
      <c r="K259" s="204">
        <f t="shared" si="60"/>
        <v>8.6961055531125027</v>
      </c>
      <c r="L259" s="88"/>
      <c r="M259" s="264">
        <v>16</v>
      </c>
      <c r="N259" s="77">
        <v>55</v>
      </c>
      <c r="O259" s="77">
        <v>55</v>
      </c>
      <c r="P259" s="77">
        <v>63</v>
      </c>
      <c r="Q259" s="77">
        <v>46</v>
      </c>
    </row>
    <row r="260" spans="1:17">
      <c r="A260" s="21" t="s">
        <v>279</v>
      </c>
      <c r="B260" s="29" t="s">
        <v>46</v>
      </c>
      <c r="C260" s="75">
        <v>-21.445433783205299</v>
      </c>
      <c r="D260" s="220">
        <v>0</v>
      </c>
      <c r="E260" s="75">
        <f t="shared" si="56"/>
        <v>-21.445433783205299</v>
      </c>
      <c r="G260" s="205">
        <f t="shared" si="57"/>
        <v>0.53181669880037852</v>
      </c>
      <c r="H260" s="206">
        <f t="shared" si="59"/>
        <v>-7.4454337832052992</v>
      </c>
      <c r="I260" s="88"/>
      <c r="J260" s="205">
        <f t="shared" si="58"/>
        <v>0.53181669880037852</v>
      </c>
      <c r="K260" s="206">
        <f t="shared" si="60"/>
        <v>-7.4454337832052992</v>
      </c>
      <c r="L260" s="88"/>
      <c r="M260" s="265">
        <v>16</v>
      </c>
      <c r="N260" s="75">
        <v>-14</v>
      </c>
      <c r="O260" s="75">
        <v>-15</v>
      </c>
      <c r="P260" s="75">
        <v>-12</v>
      </c>
      <c r="Q260" s="75">
        <v>-17</v>
      </c>
    </row>
    <row r="261" spans="1:17">
      <c r="A261" s="21" t="s">
        <v>280</v>
      </c>
      <c r="B261" s="29" t="s">
        <v>48</v>
      </c>
      <c r="C261" s="75">
        <v>0.112</v>
      </c>
      <c r="D261" s="220">
        <v>0</v>
      </c>
      <c r="E261" s="75">
        <f t="shared" si="56"/>
        <v>0.112</v>
      </c>
      <c r="G261" s="205" t="str">
        <f t="shared" si="57"/>
        <v>n.m.</v>
      </c>
      <c r="H261" s="206">
        <f t="shared" si="59"/>
        <v>0.112</v>
      </c>
      <c r="I261" s="88"/>
      <c r="J261" s="205" t="str">
        <f t="shared" si="58"/>
        <v>n.m.</v>
      </c>
      <c r="K261" s="206">
        <f t="shared" si="60"/>
        <v>0.112</v>
      </c>
      <c r="L261" s="88"/>
      <c r="M261" s="265">
        <v>14</v>
      </c>
      <c r="N261" s="75">
        <v>0</v>
      </c>
      <c r="O261" s="75">
        <v>0</v>
      </c>
      <c r="P261" s="75">
        <v>0</v>
      </c>
      <c r="Q261" s="75">
        <v>0</v>
      </c>
    </row>
    <row r="262" spans="1:17">
      <c r="A262" s="21" t="s">
        <v>281</v>
      </c>
      <c r="B262" s="28" t="s">
        <v>50</v>
      </c>
      <c r="C262" s="77">
        <v>42.362671769907301</v>
      </c>
      <c r="D262" s="228">
        <v>0</v>
      </c>
      <c r="E262" s="77">
        <f t="shared" si="56"/>
        <v>42.362671769907301</v>
      </c>
      <c r="G262" s="203">
        <f t="shared" si="57"/>
        <v>3.323589682700745E-2</v>
      </c>
      <c r="H262" s="204">
        <f t="shared" si="59"/>
        <v>1.3626717699073012</v>
      </c>
      <c r="I262" s="88"/>
      <c r="J262" s="203">
        <f t="shared" si="58"/>
        <v>3.323589682700745E-2</v>
      </c>
      <c r="K262" s="204">
        <f t="shared" si="60"/>
        <v>1.3626717699073012</v>
      </c>
      <c r="L262" s="88"/>
      <c r="M262" s="264">
        <v>16</v>
      </c>
      <c r="N262" s="77">
        <v>41</v>
      </c>
      <c r="O262" s="77">
        <v>41</v>
      </c>
      <c r="P262" s="77">
        <v>47</v>
      </c>
      <c r="Q262" s="77">
        <v>34</v>
      </c>
    </row>
    <row r="263" spans="1:17">
      <c r="A263" s="21" t="s">
        <v>282</v>
      </c>
      <c r="B263" s="29" t="s">
        <v>52</v>
      </c>
      <c r="C263" s="75">
        <v>-0.49400225370096401</v>
      </c>
      <c r="D263" s="220">
        <v>0</v>
      </c>
      <c r="E263" s="75">
        <f t="shared" si="56"/>
        <v>-0.49400225370096401</v>
      </c>
      <c r="G263" s="205" t="str">
        <f t="shared" si="57"/>
        <v>n.m.</v>
      </c>
      <c r="H263" s="206">
        <f t="shared" si="59"/>
        <v>-0.49400225370096401</v>
      </c>
      <c r="I263" s="88"/>
      <c r="J263" s="205" t="str">
        <f t="shared" si="58"/>
        <v>n.m.</v>
      </c>
      <c r="K263" s="206">
        <f t="shared" si="60"/>
        <v>-0.49400225370096401</v>
      </c>
      <c r="L263" s="88"/>
      <c r="M263" s="265">
        <v>16</v>
      </c>
      <c r="N263" s="75">
        <v>0</v>
      </c>
      <c r="O263" s="75">
        <v>0</v>
      </c>
      <c r="P263" s="75">
        <v>0</v>
      </c>
      <c r="Q263" s="75">
        <v>0</v>
      </c>
    </row>
    <row r="264" spans="1:17">
      <c r="A264" s="21" t="s">
        <v>283</v>
      </c>
      <c r="B264" s="36" t="s">
        <v>54</v>
      </c>
      <c r="C264" s="78">
        <v>41.868669516206303</v>
      </c>
      <c r="D264" s="229">
        <v>0</v>
      </c>
      <c r="E264" s="78">
        <f t="shared" si="56"/>
        <v>41.868669516206303</v>
      </c>
      <c r="G264" s="209">
        <f t="shared" si="57"/>
        <v>2.1187061370885552E-2</v>
      </c>
      <c r="H264" s="210">
        <f t="shared" si="59"/>
        <v>0.86866951620630317</v>
      </c>
      <c r="I264" s="88"/>
      <c r="J264" s="209">
        <f t="shared" si="58"/>
        <v>2.1187061370885552E-2</v>
      </c>
      <c r="K264" s="210">
        <f t="shared" si="60"/>
        <v>0.86866951620630317</v>
      </c>
      <c r="L264" s="88"/>
      <c r="M264" s="266">
        <v>16</v>
      </c>
      <c r="N264" s="78">
        <v>41</v>
      </c>
      <c r="O264" s="78">
        <v>41</v>
      </c>
      <c r="P264" s="78">
        <v>47</v>
      </c>
      <c r="Q264" s="78">
        <v>34</v>
      </c>
    </row>
    <row r="265" spans="1:17">
      <c r="A265" s="21"/>
      <c r="C265" s="170"/>
      <c r="D265" s="59"/>
      <c r="E265" s="170"/>
      <c r="G265" s="268"/>
      <c r="H265" s="170"/>
      <c r="I265" s="170"/>
      <c r="J265" s="268"/>
      <c r="K265" s="170"/>
      <c r="L265" s="170"/>
      <c r="M265" s="88"/>
      <c r="N265" s="88"/>
      <c r="O265" s="88"/>
      <c r="P265" s="88"/>
      <c r="Q265" s="88"/>
    </row>
    <row r="266" spans="1:17">
      <c r="A266" s="21"/>
      <c r="C266" s="88"/>
      <c r="D266" s="21"/>
      <c r="E266" s="88"/>
      <c r="G266" s="192"/>
      <c r="H266" s="88"/>
      <c r="I266" s="88"/>
      <c r="J266" s="192"/>
      <c r="K266" s="88"/>
      <c r="L266" s="88"/>
      <c r="M266" s="88"/>
      <c r="N266" s="88"/>
      <c r="O266" s="88"/>
      <c r="P266" s="88"/>
      <c r="Q266" s="88"/>
    </row>
    <row r="267" spans="1:17" ht="16.5" thickBot="1">
      <c r="A267" s="21"/>
      <c r="B267" s="24" t="s">
        <v>404</v>
      </c>
      <c r="C267" s="90"/>
      <c r="D267" s="230"/>
      <c r="E267" s="90"/>
      <c r="G267" s="193"/>
      <c r="H267" s="90"/>
      <c r="I267" s="90"/>
      <c r="J267" s="193"/>
      <c r="K267" s="90"/>
      <c r="L267" s="90"/>
      <c r="M267" s="90"/>
      <c r="N267" s="90"/>
      <c r="O267" s="90"/>
      <c r="P267" s="90"/>
      <c r="Q267" s="90"/>
    </row>
    <row r="268" spans="1:17" ht="15.75">
      <c r="A268" s="21"/>
      <c r="B268" s="180"/>
      <c r="C268" s="225"/>
      <c r="D268" s="108"/>
      <c r="E268" s="225"/>
      <c r="G268" s="253"/>
      <c r="H268" s="225"/>
      <c r="I268" s="225"/>
      <c r="J268" s="253"/>
      <c r="K268" s="225"/>
      <c r="L268" s="225"/>
      <c r="M268" s="225"/>
      <c r="N268" s="225"/>
      <c r="O268" s="225"/>
      <c r="P268" s="225"/>
      <c r="Q268" s="225"/>
    </row>
    <row r="269" spans="1:17">
      <c r="A269" s="21"/>
      <c r="B269" s="186"/>
      <c r="C269" s="181" t="str">
        <f>C$18</f>
        <v>Stated</v>
      </c>
      <c r="D269" s="194" t="str">
        <f>D$18</f>
        <v>Specific items</v>
      </c>
      <c r="E269" s="181" t="str">
        <f>E$18</f>
        <v>Underlying</v>
      </c>
      <c r="G269" s="249" t="str">
        <f>G$18</f>
        <v>Stated vs. MEAN</v>
      </c>
      <c r="H269" s="201"/>
      <c r="I269" s="88"/>
      <c r="J269" s="249" t="str">
        <f>J$18</f>
        <v>Underlying vs. MEAN</v>
      </c>
      <c r="K269" s="201"/>
      <c r="L269" s="88"/>
      <c r="M269" s="186"/>
      <c r="N269" s="181" t="str">
        <f>N$18</f>
        <v>MEAN</v>
      </c>
      <c r="O269" s="181" t="str">
        <f>O$18</f>
        <v>MEDIAN</v>
      </c>
      <c r="P269" s="181" t="str">
        <f>P$18</f>
        <v>MAX</v>
      </c>
      <c r="Q269" s="181" t="str">
        <f>Q$18</f>
        <v>MIN</v>
      </c>
    </row>
    <row r="270" spans="1:17">
      <c r="A270" s="21"/>
      <c r="B270" s="25" t="str">
        <f>B$19</f>
        <v>€m</v>
      </c>
      <c r="C270" s="61" t="str">
        <f>C$19</f>
        <v>Q2-23</v>
      </c>
      <c r="D270" s="196" t="str">
        <f>D$19</f>
        <v>Q2-23</v>
      </c>
      <c r="E270" s="61" t="str">
        <f>E$19</f>
        <v>Q2-23</v>
      </c>
      <c r="G270" s="202" t="str">
        <f>G$19</f>
        <v>(%)</v>
      </c>
      <c r="H270" s="61" t="str">
        <f>H$19</f>
        <v>€m</v>
      </c>
      <c r="I270" s="88"/>
      <c r="J270" s="202" t="str">
        <f>J$19</f>
        <v>(%)</v>
      </c>
      <c r="K270" s="61" t="str">
        <f>K$19</f>
        <v>€m</v>
      </c>
      <c r="L270" s="88"/>
      <c r="M270" s="186" t="str">
        <f>M$19</f>
        <v>#</v>
      </c>
      <c r="N270" s="61" t="str">
        <f>N$19</f>
        <v>2Q23</v>
      </c>
      <c r="O270" s="61" t="str">
        <f>O$19</f>
        <v>2Q23</v>
      </c>
      <c r="P270" s="61" t="str">
        <f>P$19</f>
        <v>2Q23</v>
      </c>
      <c r="Q270" s="61" t="str">
        <f>Q$19</f>
        <v>2Q23</v>
      </c>
    </row>
    <row r="271" spans="1:17">
      <c r="A271" s="21"/>
      <c r="B271" s="26"/>
      <c r="C271" s="88"/>
      <c r="D271" s="21"/>
      <c r="E271" s="88"/>
      <c r="G271" s="192"/>
      <c r="H271" s="88"/>
      <c r="I271" s="88"/>
      <c r="J271" s="192"/>
      <c r="K271" s="88"/>
      <c r="L271" s="88"/>
      <c r="M271" s="88"/>
      <c r="N271" s="88"/>
      <c r="O271" s="88"/>
      <c r="P271" s="88"/>
      <c r="Q271" s="88"/>
    </row>
    <row r="272" spans="1:17">
      <c r="A272" s="108" t="s">
        <v>285</v>
      </c>
      <c r="B272" s="39" t="s">
        <v>26</v>
      </c>
      <c r="C272" s="92">
        <v>1905.6439815961501</v>
      </c>
      <c r="D272" s="197">
        <v>-15.644075440466304</v>
      </c>
      <c r="E272" s="146">
        <f t="shared" ref="E272:E287" si="61">(C272-D272)</f>
        <v>1921.2880570366165</v>
      </c>
      <c r="G272" s="257">
        <f t="shared" ref="G272:G287" si="62">IF(ISERROR(C272/N272-1),IF($B$2="FR","ns","n.m."),IF(C272/N272-1&gt;100%,"x "&amp;(ROUND(C272/N272,1)),IF(C272/N272-1&lt;-100%,IF($B$2="FR","ns","n.m."),C272/N272-1)))</f>
        <v>4.3045419592857126E-2</v>
      </c>
      <c r="H272" s="258">
        <f>IFERROR(($C:$C-$N:$N),"N/A")</f>
        <v>78.64398159615007</v>
      </c>
      <c r="I272" s="225"/>
      <c r="J272" s="259">
        <f>IF(ISERROR((C272-D272)/N272-1),IF($B$2="FR","ns","n.m."),IF((C272-D272)/N272-1&gt;100%,"x "&amp;(ROUND((C272-D272)/N272,1)),IF((C272-D272)/N272-1&lt;-100%,IF($B$2="FR","ns","n.m."),(C272-D272)/N272-1)))</f>
        <v>5.1608131930277246E-2</v>
      </c>
      <c r="K272" s="258">
        <f>IFERROR(($C:$C-$D:$D-$N:$N),"N/A")</f>
        <v>94.288057036616465</v>
      </c>
      <c r="L272" s="225"/>
      <c r="M272" s="260">
        <v>18</v>
      </c>
      <c r="N272" s="146">
        <v>1827</v>
      </c>
      <c r="O272" s="146">
        <v>1822</v>
      </c>
      <c r="P272" s="146">
        <v>1922</v>
      </c>
      <c r="Q272" s="146">
        <v>1758</v>
      </c>
    </row>
    <row r="273" spans="1:17">
      <c r="A273" s="114" t="s">
        <v>286</v>
      </c>
      <c r="B273" s="41" t="s">
        <v>287</v>
      </c>
      <c r="C273" s="148">
        <f>C295</f>
        <v>-15.644075440466304</v>
      </c>
      <c r="D273" s="148">
        <f>D295</f>
        <v>-15.644075440466304</v>
      </c>
      <c r="E273" s="148">
        <f>(C273-D273)</f>
        <v>0</v>
      </c>
      <c r="G273" s="261"/>
      <c r="H273" s="262"/>
      <c r="I273" s="108"/>
      <c r="J273" s="261"/>
      <c r="K273" s="262"/>
      <c r="L273" s="108"/>
      <c r="M273" s="263"/>
      <c r="N273" s="169"/>
      <c r="O273" s="169"/>
      <c r="P273" s="169"/>
      <c r="Q273" s="169"/>
    </row>
    <row r="274" spans="1:17">
      <c r="A274" s="21" t="s">
        <v>288</v>
      </c>
      <c r="B274" s="29" t="s">
        <v>28</v>
      </c>
      <c r="C274" s="75">
        <v>-1036.24460874428</v>
      </c>
      <c r="D274" s="220">
        <v>1.0520081E-11</v>
      </c>
      <c r="E274" s="95">
        <f>(C274-D274-D275)</f>
        <v>-1036.2446087442904</v>
      </c>
      <c r="G274" s="205">
        <f>IF(ISERROR(C274/N274-1),IF($B$2="FR","ns","n.m."),IF(C274/N274-1&gt;100%,"x "&amp;(ROUND(C274/N274,1)),IF(C274/N274-1&lt;-100%,IF($B$2="FR","ns","n.m."),C274/N274-1)))</f>
        <v>3.1409571580638396E-3</v>
      </c>
      <c r="H274" s="206">
        <f>IFERROR(($C:$C-$N:$N),"N/A")</f>
        <v>-3.244608744279958</v>
      </c>
      <c r="I274" s="88"/>
      <c r="J274" s="205">
        <f>IF(ISERROR(E274/N274-1),IF($B$2="FR","ns","n.m."),IF(E274/N274-1&gt;100%,"x "&amp;(ROUND(E274/N274,1)),IF(E274/N274-1&lt;-100%,IF(B2="FR","ns","n.m."),E274/N274-1)))</f>
        <v>3.1409571580740536E-3</v>
      </c>
      <c r="K274" s="206">
        <f>IFERROR(($E:$E-$N:$N),"N/A")</f>
        <v>-3.2446087442904172</v>
      </c>
      <c r="L274" s="88"/>
      <c r="M274" s="265">
        <v>18</v>
      </c>
      <c r="N274" s="75">
        <v>-1033</v>
      </c>
      <c r="O274" s="75">
        <v>-1019</v>
      </c>
      <c r="P274" s="75">
        <v>-975</v>
      </c>
      <c r="Q274" s="75">
        <v>-1237</v>
      </c>
    </row>
    <row r="275" spans="1:17">
      <c r="A275" s="178" t="s">
        <v>289</v>
      </c>
      <c r="B275" s="31" t="s">
        <v>30</v>
      </c>
      <c r="C275" s="99">
        <v>1.5063852440909216</v>
      </c>
      <c r="D275" s="99">
        <v>0</v>
      </c>
      <c r="E275" s="99">
        <f t="shared" si="61"/>
        <v>1.5063852440909216</v>
      </c>
      <c r="G275" s="207"/>
      <c r="H275" s="208"/>
      <c r="I275" s="21"/>
      <c r="J275" s="207"/>
      <c r="K275" s="208"/>
      <c r="L275" s="21"/>
      <c r="M275" s="215"/>
      <c r="N275" s="168"/>
      <c r="O275" s="168"/>
      <c r="P275" s="168"/>
      <c r="Q275" s="168"/>
    </row>
    <row r="276" spans="1:17">
      <c r="A276" s="21" t="s">
        <v>290</v>
      </c>
      <c r="B276" s="28" t="s">
        <v>32</v>
      </c>
      <c r="C276" s="63">
        <v>869.39937285187102</v>
      </c>
      <c r="D276" s="219">
        <v>-15.644075440455785</v>
      </c>
      <c r="E276" s="63">
        <f t="shared" si="61"/>
        <v>885.04344829232684</v>
      </c>
      <c r="G276" s="203">
        <f t="shared" si="62"/>
        <v>9.4961426765580725E-2</v>
      </c>
      <c r="H276" s="204">
        <f>IFERROR(($C:$C-$N:$N),"N/A")</f>
        <v>75.399372851871021</v>
      </c>
      <c r="I276" s="88"/>
      <c r="J276" s="203">
        <f t="shared" ref="J276:J287" si="63">IF(ISERROR((C276-D276)/N276-1),IF($B$2="FR","ns","n.m."),IF((C276-D276)/N276-1&gt;100%,"x "&amp;(ROUND((C276-D276)/N276,1)),IF((C276-D276)/N276-1&lt;-100%,IF($B$2="FR","ns","n.m."),(C276-D276)/N276-1)))</f>
        <v>0.11466429255960553</v>
      </c>
      <c r="K276" s="204">
        <f>IFERROR(($C:$C-$D:$D-$N:$N),"N/A")</f>
        <v>91.043448292326843</v>
      </c>
      <c r="L276" s="88"/>
      <c r="M276" s="63">
        <v>18</v>
      </c>
      <c r="N276" s="63">
        <v>794</v>
      </c>
      <c r="O276" s="63">
        <v>786</v>
      </c>
      <c r="P276" s="63">
        <v>904</v>
      </c>
      <c r="Q276" s="63">
        <v>665</v>
      </c>
    </row>
    <row r="277" spans="1:17">
      <c r="A277" s="21" t="s">
        <v>291</v>
      </c>
      <c r="B277" s="29" t="s">
        <v>34</v>
      </c>
      <c r="C277" s="75">
        <v>-32.375287823306998</v>
      </c>
      <c r="D277" s="220">
        <v>3.423518999999999E-12</v>
      </c>
      <c r="E277" s="75">
        <f>(C277-D277)</f>
        <v>-32.375287823310423</v>
      </c>
      <c r="G277" s="205">
        <f t="shared" si="62"/>
        <v>-0.64422760633728582</v>
      </c>
      <c r="H277" s="206">
        <f>IFERROR(($C:$C-$N:$N),"N/A")</f>
        <v>58.624712176693002</v>
      </c>
      <c r="I277" s="88"/>
      <c r="J277" s="205">
        <f t="shared" si="63"/>
        <v>-0.64422760633724807</v>
      </c>
      <c r="K277" s="206">
        <f>IFERROR(($C:$C-$D:$D-$N:$N),"N/A")</f>
        <v>58.624712176689577</v>
      </c>
      <c r="L277" s="88"/>
      <c r="M277" s="265">
        <v>18</v>
      </c>
      <c r="N277" s="75">
        <v>-91</v>
      </c>
      <c r="O277" s="75">
        <v>-82</v>
      </c>
      <c r="P277" s="75">
        <v>-30</v>
      </c>
      <c r="Q277" s="75">
        <v>-227</v>
      </c>
    </row>
    <row r="278" spans="1:17">
      <c r="A278" s="178" t="s">
        <v>292</v>
      </c>
      <c r="B278" s="31" t="s">
        <v>36</v>
      </c>
      <c r="C278" s="99">
        <v>0</v>
      </c>
      <c r="D278" s="99">
        <v>2.1313869999999998E-12</v>
      </c>
      <c r="E278" s="99">
        <f>(C278-D278)</f>
        <v>-2.1313869999999998E-12</v>
      </c>
      <c r="G278" s="207"/>
      <c r="H278" s="208"/>
      <c r="I278" s="21"/>
      <c r="J278" s="207"/>
      <c r="K278" s="208"/>
      <c r="L278" s="21"/>
      <c r="M278" s="215"/>
      <c r="N278" s="168"/>
      <c r="O278" s="168"/>
      <c r="P278" s="168"/>
      <c r="Q278" s="168"/>
    </row>
    <row r="279" spans="1:17">
      <c r="A279" s="21" t="s">
        <v>293</v>
      </c>
      <c r="B279" s="29" t="s">
        <v>38</v>
      </c>
      <c r="C279" s="101">
        <v>7.2648234943469197</v>
      </c>
      <c r="D279" s="67">
        <v>-4.9529999999999996E-12</v>
      </c>
      <c r="E279" s="101">
        <f t="shared" si="61"/>
        <v>7.264823494351873</v>
      </c>
      <c r="G279" s="205" t="str">
        <f t="shared" si="62"/>
        <v>x 7,3</v>
      </c>
      <c r="H279" s="206">
        <f t="shared" ref="H279:H287" si="64">IFERROR(($C:$C-$N:$N),"N/A")</f>
        <v>6.2648234943469197</v>
      </c>
      <c r="I279" s="88"/>
      <c r="J279" s="205" t="str">
        <f t="shared" si="63"/>
        <v>x 7,3</v>
      </c>
      <c r="K279" s="206">
        <f t="shared" ref="K279:K287" si="65">IFERROR(($C:$C-$D:$D-$N:$N),"N/A")</f>
        <v>6.264823494351873</v>
      </c>
      <c r="L279" s="88"/>
      <c r="M279" s="101">
        <v>18</v>
      </c>
      <c r="N279" s="101">
        <v>1</v>
      </c>
      <c r="O279" s="101">
        <v>0</v>
      </c>
      <c r="P279" s="101">
        <v>6</v>
      </c>
      <c r="Q279" s="101">
        <v>0</v>
      </c>
    </row>
    <row r="280" spans="1:17">
      <c r="A280" s="21" t="s">
        <v>294</v>
      </c>
      <c r="B280" s="29" t="s">
        <v>40</v>
      </c>
      <c r="C280" s="101">
        <v>0.10299999999999999</v>
      </c>
      <c r="D280" s="67">
        <v>0</v>
      </c>
      <c r="E280" s="101">
        <f t="shared" si="61"/>
        <v>0.10299999999999999</v>
      </c>
      <c r="G280" s="205" t="str">
        <f t="shared" si="62"/>
        <v>n.m.</v>
      </c>
      <c r="H280" s="206">
        <f t="shared" si="64"/>
        <v>0.10299999999999999</v>
      </c>
      <c r="I280" s="88"/>
      <c r="J280" s="205" t="str">
        <f t="shared" si="63"/>
        <v>n.m.</v>
      </c>
      <c r="K280" s="206">
        <f t="shared" si="65"/>
        <v>0.10299999999999999</v>
      </c>
      <c r="L280" s="88"/>
      <c r="M280" s="101">
        <v>18</v>
      </c>
      <c r="N280" s="101">
        <v>0</v>
      </c>
      <c r="O280" s="101">
        <v>0</v>
      </c>
      <c r="P280" s="101">
        <v>0</v>
      </c>
      <c r="Q280" s="101">
        <v>-1</v>
      </c>
    </row>
    <row r="281" spans="1:17">
      <c r="A281" s="21" t="s">
        <v>295</v>
      </c>
      <c r="B281" s="29" t="s">
        <v>42</v>
      </c>
      <c r="C281" s="101">
        <v>0</v>
      </c>
      <c r="D281" s="67">
        <v>0</v>
      </c>
      <c r="E281" s="101">
        <f t="shared" si="61"/>
        <v>0</v>
      </c>
      <c r="G281" s="205" t="str">
        <f t="shared" si="62"/>
        <v>n.m.</v>
      </c>
      <c r="H281" s="206">
        <f t="shared" si="64"/>
        <v>0</v>
      </c>
      <c r="I281" s="88"/>
      <c r="J281" s="205" t="str">
        <f t="shared" si="63"/>
        <v>n.m.</v>
      </c>
      <c r="K281" s="206">
        <f t="shared" si="65"/>
        <v>0</v>
      </c>
      <c r="L281" s="88"/>
      <c r="M281" s="101">
        <v>16</v>
      </c>
      <c r="N281" s="101">
        <v>0</v>
      </c>
      <c r="O281" s="101">
        <v>0</v>
      </c>
      <c r="P281" s="101">
        <v>0</v>
      </c>
      <c r="Q281" s="101">
        <v>0</v>
      </c>
    </row>
    <row r="282" spans="1:17">
      <c r="A282" s="21" t="s">
        <v>296</v>
      </c>
      <c r="B282" s="28" t="s">
        <v>44</v>
      </c>
      <c r="C282" s="63">
        <v>844.39190852291097</v>
      </c>
      <c r="D282" s="219">
        <v>-15.644075440455183</v>
      </c>
      <c r="E282" s="63">
        <f t="shared" si="61"/>
        <v>860.03598396336611</v>
      </c>
      <c r="G282" s="203">
        <f t="shared" si="62"/>
        <v>0.19771901918143397</v>
      </c>
      <c r="H282" s="204">
        <f t="shared" si="64"/>
        <v>139.39190852291097</v>
      </c>
      <c r="I282" s="88"/>
      <c r="J282" s="203">
        <f t="shared" si="63"/>
        <v>0.21990919711115753</v>
      </c>
      <c r="K282" s="204">
        <f t="shared" si="65"/>
        <v>155.03598396336611</v>
      </c>
      <c r="L282" s="88"/>
      <c r="M282" s="63">
        <v>18</v>
      </c>
      <c r="N282" s="63">
        <v>705</v>
      </c>
      <c r="O282" s="63">
        <v>729</v>
      </c>
      <c r="P282" s="63">
        <v>824</v>
      </c>
      <c r="Q282" s="63">
        <v>526</v>
      </c>
    </row>
    <row r="283" spans="1:17">
      <c r="A283" s="21" t="s">
        <v>297</v>
      </c>
      <c r="B283" s="29" t="s">
        <v>46</v>
      </c>
      <c r="C283" s="101">
        <v>-174.350841914271</v>
      </c>
      <c r="D283" s="67">
        <v>4.04069113502511</v>
      </c>
      <c r="E283" s="101">
        <f t="shared" si="61"/>
        <v>-178.3915330492961</v>
      </c>
      <c r="G283" s="205">
        <f t="shared" si="62"/>
        <v>-4.2028341130379121E-2</v>
      </c>
      <c r="H283" s="206">
        <f t="shared" si="64"/>
        <v>7.6491580857289989</v>
      </c>
      <c r="I283" s="88"/>
      <c r="J283" s="205">
        <f t="shared" si="63"/>
        <v>-1.9826741487384059E-2</v>
      </c>
      <c r="K283" s="206">
        <f t="shared" si="65"/>
        <v>3.6084669507038996</v>
      </c>
      <c r="L283" s="88"/>
      <c r="M283" s="101">
        <v>18</v>
      </c>
      <c r="N283" s="101">
        <v>-182</v>
      </c>
      <c r="O283" s="101">
        <v>-182</v>
      </c>
      <c r="P283" s="101">
        <v>-151</v>
      </c>
      <c r="Q283" s="101">
        <v>-218</v>
      </c>
    </row>
    <row r="284" spans="1:17">
      <c r="A284" s="21" t="s">
        <v>298</v>
      </c>
      <c r="B284" s="29" t="s">
        <v>48</v>
      </c>
      <c r="C284" s="101">
        <v>0</v>
      </c>
      <c r="D284" s="67">
        <v>0</v>
      </c>
      <c r="E284" s="101">
        <f t="shared" si="61"/>
        <v>0</v>
      </c>
      <c r="G284" s="205" t="str">
        <f t="shared" si="62"/>
        <v>n.m.</v>
      </c>
      <c r="H284" s="206">
        <f t="shared" si="64"/>
        <v>0</v>
      </c>
      <c r="I284" s="88"/>
      <c r="J284" s="205" t="str">
        <f t="shared" si="63"/>
        <v>n.m.</v>
      </c>
      <c r="K284" s="206">
        <f t="shared" si="65"/>
        <v>0</v>
      </c>
      <c r="L284" s="88"/>
      <c r="M284" s="101">
        <v>16</v>
      </c>
      <c r="N284" s="101">
        <v>0</v>
      </c>
      <c r="O284" s="101">
        <v>0</v>
      </c>
      <c r="P284" s="101">
        <v>0</v>
      </c>
      <c r="Q284" s="101">
        <v>0</v>
      </c>
    </row>
    <row r="285" spans="1:17">
      <c r="A285" s="21" t="s">
        <v>299</v>
      </c>
      <c r="B285" s="28" t="s">
        <v>50</v>
      </c>
      <c r="C285" s="63">
        <v>670.04106660863999</v>
      </c>
      <c r="D285" s="219">
        <v>-11.603384305430072</v>
      </c>
      <c r="E285" s="63">
        <f t="shared" si="61"/>
        <v>681.64445091407003</v>
      </c>
      <c r="G285" s="203">
        <f t="shared" si="62"/>
        <v>0.28114926693812614</v>
      </c>
      <c r="H285" s="204">
        <f t="shared" si="64"/>
        <v>147.04106660863999</v>
      </c>
      <c r="I285" s="88"/>
      <c r="J285" s="203">
        <f t="shared" si="63"/>
        <v>0.30333547019898677</v>
      </c>
      <c r="K285" s="204">
        <f t="shared" si="65"/>
        <v>158.64445091407003</v>
      </c>
      <c r="L285" s="88"/>
      <c r="M285" s="63">
        <v>18</v>
      </c>
      <c r="N285" s="63">
        <v>523</v>
      </c>
      <c r="O285" s="63">
        <v>536</v>
      </c>
      <c r="P285" s="63">
        <v>616</v>
      </c>
      <c r="Q285" s="63">
        <v>375</v>
      </c>
    </row>
    <row r="286" spans="1:17">
      <c r="A286" s="21" t="s">
        <v>300</v>
      </c>
      <c r="B286" s="29" t="s">
        <v>52</v>
      </c>
      <c r="C286" s="101">
        <v>-48.012863367102597</v>
      </c>
      <c r="D286" s="67">
        <v>0.25875547001125471</v>
      </c>
      <c r="E286" s="101">
        <f t="shared" si="61"/>
        <v>-48.271618837113849</v>
      </c>
      <c r="G286" s="205">
        <f t="shared" si="62"/>
        <v>0.37179609620293141</v>
      </c>
      <c r="H286" s="206">
        <f t="shared" si="64"/>
        <v>-13.012863367102597</v>
      </c>
      <c r="I286" s="88"/>
      <c r="J286" s="205">
        <f t="shared" si="63"/>
        <v>0.37918910963182428</v>
      </c>
      <c r="K286" s="206">
        <f t="shared" si="65"/>
        <v>-13.271618837113849</v>
      </c>
      <c r="L286" s="88"/>
      <c r="M286" s="101">
        <v>18</v>
      </c>
      <c r="N286" s="101">
        <v>-35</v>
      </c>
      <c r="O286" s="101">
        <v>-35</v>
      </c>
      <c r="P286" s="101">
        <v>-20</v>
      </c>
      <c r="Q286" s="101">
        <v>-47</v>
      </c>
    </row>
    <row r="287" spans="1:17">
      <c r="A287" s="21" t="s">
        <v>301</v>
      </c>
      <c r="B287" s="36" t="s">
        <v>54</v>
      </c>
      <c r="C287" s="64">
        <v>622.02820324153697</v>
      </c>
      <c r="D287" s="221">
        <v>-11.344628835418817</v>
      </c>
      <c r="E287" s="64">
        <f t="shared" si="61"/>
        <v>633.37283207695577</v>
      </c>
      <c r="G287" s="209">
        <f t="shared" si="62"/>
        <v>0.27726530439740649</v>
      </c>
      <c r="H287" s="210">
        <f t="shared" si="64"/>
        <v>135.02820324153697</v>
      </c>
      <c r="I287" s="88"/>
      <c r="J287" s="209">
        <f t="shared" si="63"/>
        <v>0.30056023013748612</v>
      </c>
      <c r="K287" s="210">
        <f t="shared" si="65"/>
        <v>146.37283207695577</v>
      </c>
      <c r="L287" s="88"/>
      <c r="M287" s="64">
        <v>18</v>
      </c>
      <c r="N287" s="64">
        <v>487</v>
      </c>
      <c r="O287" s="64">
        <v>505</v>
      </c>
      <c r="P287" s="64">
        <v>571</v>
      </c>
      <c r="Q287" s="64">
        <v>340</v>
      </c>
    </row>
    <row r="288" spans="1:17">
      <c r="A288" s="21"/>
      <c r="C288" s="88"/>
      <c r="D288" s="21"/>
      <c r="E288" s="88"/>
      <c r="G288" s="192"/>
      <c r="H288" s="88"/>
      <c r="I288" s="88"/>
      <c r="J288" s="192"/>
      <c r="K288" s="88"/>
      <c r="L288" s="88"/>
      <c r="M288" s="88"/>
      <c r="N288" s="88"/>
      <c r="O288" s="88"/>
      <c r="P288" s="88"/>
      <c r="Q288" s="88"/>
    </row>
    <row r="289" spans="1:17" ht="16.5" thickBot="1">
      <c r="A289" s="116"/>
      <c r="B289" s="117" t="s">
        <v>405</v>
      </c>
      <c r="C289" s="118"/>
      <c r="D289" s="237"/>
      <c r="E289" s="118"/>
      <c r="G289" s="269"/>
      <c r="H289" s="118"/>
      <c r="I289" s="118"/>
      <c r="J289" s="269"/>
      <c r="K289" s="118"/>
      <c r="L289" s="118"/>
      <c r="M289" s="118"/>
      <c r="N289" s="118"/>
      <c r="O289" s="118"/>
      <c r="P289" s="118"/>
      <c r="Q289" s="118"/>
    </row>
    <row r="290" spans="1:17" ht="15.75">
      <c r="A290" s="116"/>
      <c r="B290" s="187"/>
      <c r="C290" s="238"/>
      <c r="D290" s="239"/>
      <c r="E290" s="238"/>
      <c r="G290" s="270"/>
      <c r="H290" s="238"/>
      <c r="I290" s="238"/>
      <c r="J290" s="270"/>
      <c r="K290" s="238"/>
      <c r="L290" s="238"/>
      <c r="M290" s="238"/>
      <c r="N290" s="238"/>
      <c r="O290" s="238"/>
      <c r="P290" s="238"/>
      <c r="Q290" s="238"/>
    </row>
    <row r="291" spans="1:17">
      <c r="A291" s="116"/>
      <c r="B291" s="185"/>
      <c r="C291" s="105" t="str">
        <f>C$18</f>
        <v>Stated</v>
      </c>
      <c r="D291" s="227" t="str">
        <f>D$18</f>
        <v>Specific items</v>
      </c>
      <c r="E291" s="105" t="str">
        <f>E$18</f>
        <v>Underlying</v>
      </c>
      <c r="G291" s="254" t="str">
        <f>G$18</f>
        <v>Stated vs. MEAN</v>
      </c>
      <c r="H291" s="255"/>
      <c r="I291" s="271"/>
      <c r="J291" s="254" t="str">
        <f>J$18</f>
        <v>Underlying vs. MEAN</v>
      </c>
      <c r="K291" s="255"/>
      <c r="L291" s="271"/>
      <c r="M291" s="185"/>
      <c r="N291" s="105" t="str">
        <f>N$18</f>
        <v>MEAN</v>
      </c>
      <c r="O291" s="183" t="str">
        <f>O$18</f>
        <v>MEDIAN</v>
      </c>
      <c r="P291" s="183" t="str">
        <f>P$18</f>
        <v>MAX</v>
      </c>
      <c r="Q291" s="183" t="str">
        <f>Q$18</f>
        <v>MIN</v>
      </c>
    </row>
    <row r="292" spans="1:17">
      <c r="A292" s="116"/>
      <c r="B292" s="104" t="str">
        <f>B$19</f>
        <v>€m</v>
      </c>
      <c r="C292" s="105" t="str">
        <f>C$19</f>
        <v>Q2-23</v>
      </c>
      <c r="D292" s="227" t="str">
        <f>D$19</f>
        <v>Q2-23</v>
      </c>
      <c r="E292" s="105" t="str">
        <f>E$19</f>
        <v>Q2-23</v>
      </c>
      <c r="G292" s="256" t="str">
        <f>G$19</f>
        <v>(%)</v>
      </c>
      <c r="H292" s="105" t="str">
        <f>H$19</f>
        <v>€m</v>
      </c>
      <c r="I292" s="271"/>
      <c r="J292" s="256" t="str">
        <f>J$19</f>
        <v>(%)</v>
      </c>
      <c r="K292" s="105" t="str">
        <f>K$19</f>
        <v>€m</v>
      </c>
      <c r="L292" s="271"/>
      <c r="M292" s="183" t="str">
        <f>M$19</f>
        <v>#</v>
      </c>
      <c r="N292" s="105" t="str">
        <f>N$19</f>
        <v>2Q23</v>
      </c>
      <c r="O292" s="105" t="str">
        <f>O$19</f>
        <v>2Q23</v>
      </c>
      <c r="P292" s="105" t="str">
        <f>P$19</f>
        <v>2Q23</v>
      </c>
      <c r="Q292" s="105" t="str">
        <f>Q$19</f>
        <v>2Q23</v>
      </c>
    </row>
    <row r="293" spans="1:17">
      <c r="A293" s="21"/>
      <c r="B293" s="26"/>
      <c r="C293" s="88"/>
      <c r="D293" s="21"/>
      <c r="E293" s="88"/>
      <c r="G293" s="192"/>
      <c r="H293" s="88"/>
      <c r="I293" s="88"/>
      <c r="J293" s="192"/>
      <c r="K293" s="88"/>
      <c r="L293" s="88"/>
      <c r="M293" s="88"/>
      <c r="N293" s="88"/>
      <c r="O293" s="88"/>
      <c r="P293" s="88"/>
      <c r="Q293" s="88"/>
    </row>
    <row r="294" spans="1:17">
      <c r="A294" s="108" t="s">
        <v>303</v>
      </c>
      <c r="B294" s="39" t="s">
        <v>26</v>
      </c>
      <c r="C294" s="92">
        <v>1534.7090000000001</v>
      </c>
      <c r="D294" s="197">
        <v>-15.644075440466304</v>
      </c>
      <c r="E294" s="146">
        <f t="shared" ref="E294:E309" si="66">(C294-D294)</f>
        <v>1550.3530754404665</v>
      </c>
      <c r="G294" s="272"/>
      <c r="H294" s="273"/>
      <c r="I294" s="225"/>
      <c r="J294" s="272"/>
      <c r="K294" s="273"/>
      <c r="L294" s="225"/>
      <c r="M294" s="274"/>
      <c r="N294" s="274"/>
      <c r="O294" s="274"/>
      <c r="P294" s="274"/>
      <c r="Q294" s="274"/>
    </row>
    <row r="295" spans="1:17">
      <c r="A295" s="114" t="s">
        <v>286</v>
      </c>
      <c r="B295" s="41" t="s">
        <v>287</v>
      </c>
      <c r="C295" s="148">
        <f>C317+C339</f>
        <v>-15.644075440466304</v>
      </c>
      <c r="D295" s="148">
        <f>D317+D339</f>
        <v>-15.644075440466304</v>
      </c>
      <c r="E295" s="148">
        <f>(C295-D295)</f>
        <v>0</v>
      </c>
      <c r="G295" s="275"/>
      <c r="H295" s="276"/>
      <c r="I295" s="225"/>
      <c r="J295" s="275"/>
      <c r="K295" s="276"/>
      <c r="L295" s="225"/>
      <c r="M295" s="277"/>
      <c r="N295" s="277"/>
      <c r="O295" s="277"/>
      <c r="P295" s="277"/>
      <c r="Q295" s="277"/>
    </row>
    <row r="296" spans="1:17">
      <c r="A296" s="21" t="s">
        <v>304</v>
      </c>
      <c r="B296" s="29" t="s">
        <v>28</v>
      </c>
      <c r="C296" s="75">
        <v>-807.72199999999998</v>
      </c>
      <c r="D296" s="220">
        <v>1.0520081E-11</v>
      </c>
      <c r="E296" s="95">
        <f>(C296-D296-D297)</f>
        <v>-807.72200000001055</v>
      </c>
      <c r="G296" s="278"/>
      <c r="H296" s="279"/>
      <c r="I296" s="88"/>
      <c r="J296" s="278"/>
      <c r="K296" s="279"/>
      <c r="L296" s="88"/>
      <c r="M296" s="280"/>
      <c r="N296" s="280"/>
      <c r="O296" s="280"/>
      <c r="P296" s="280"/>
      <c r="Q296" s="280"/>
    </row>
    <row r="297" spans="1:17">
      <c r="A297" s="178" t="s">
        <v>305</v>
      </c>
      <c r="B297" s="31" t="s">
        <v>30</v>
      </c>
      <c r="C297" s="99">
        <v>-0.86850434590907355</v>
      </c>
      <c r="D297" s="99">
        <v>0</v>
      </c>
      <c r="E297" s="99">
        <f t="shared" si="66"/>
        <v>-0.86850434590907355</v>
      </c>
      <c r="G297" s="278"/>
      <c r="H297" s="279"/>
      <c r="I297" s="88"/>
      <c r="J297" s="278"/>
      <c r="K297" s="279"/>
      <c r="L297" s="88"/>
      <c r="M297" s="280"/>
      <c r="N297" s="280"/>
      <c r="O297" s="280"/>
      <c r="P297" s="280"/>
      <c r="Q297" s="280"/>
    </row>
    <row r="298" spans="1:17">
      <c r="A298" s="21" t="s">
        <v>306</v>
      </c>
      <c r="B298" s="28" t="s">
        <v>32</v>
      </c>
      <c r="C298" s="77">
        <v>726.98699999999997</v>
      </c>
      <c r="D298" s="228">
        <v>-15.644075440455785</v>
      </c>
      <c r="E298" s="77">
        <f t="shared" si="66"/>
        <v>742.63107544045579</v>
      </c>
      <c r="G298" s="211"/>
      <c r="H298" s="212"/>
      <c r="I298" s="88"/>
      <c r="J298" s="211"/>
      <c r="K298" s="212"/>
      <c r="L298" s="88"/>
      <c r="M298" s="281"/>
      <c r="N298" s="281"/>
      <c r="O298" s="281"/>
      <c r="P298" s="281"/>
      <c r="Q298" s="281"/>
    </row>
    <row r="299" spans="1:17">
      <c r="A299" s="21" t="s">
        <v>307</v>
      </c>
      <c r="B299" s="29" t="s">
        <v>34</v>
      </c>
      <c r="C299" s="75">
        <v>-29.925999999999998</v>
      </c>
      <c r="D299" s="220">
        <v>3.423518999999999E-12</v>
      </c>
      <c r="E299" s="75">
        <f t="shared" si="66"/>
        <v>-29.926000000003423</v>
      </c>
      <c r="G299" s="278"/>
      <c r="H299" s="279"/>
      <c r="I299" s="88"/>
      <c r="J299" s="278"/>
      <c r="K299" s="279"/>
      <c r="L299" s="88"/>
      <c r="M299" s="280"/>
      <c r="N299" s="280"/>
      <c r="O299" s="280"/>
      <c r="P299" s="280"/>
      <c r="Q299" s="280"/>
    </row>
    <row r="300" spans="1:17">
      <c r="A300" s="178" t="s">
        <v>308</v>
      </c>
      <c r="B300" s="31" t="s">
        <v>36</v>
      </c>
      <c r="C300" s="99">
        <v>0</v>
      </c>
      <c r="D300" s="99">
        <v>2.1313869999999998E-12</v>
      </c>
      <c r="E300" s="99">
        <f t="shared" si="66"/>
        <v>-2.1313869999999998E-12</v>
      </c>
      <c r="G300" s="278"/>
      <c r="H300" s="279"/>
      <c r="I300" s="88"/>
      <c r="J300" s="278"/>
      <c r="K300" s="279"/>
      <c r="L300" s="88"/>
      <c r="M300" s="280"/>
      <c r="N300" s="280"/>
      <c r="O300" s="280"/>
      <c r="P300" s="280"/>
      <c r="Q300" s="280"/>
    </row>
    <row r="301" spans="1:17">
      <c r="A301" s="21" t="s">
        <v>309</v>
      </c>
      <c r="B301" s="29" t="s">
        <v>38</v>
      </c>
      <c r="C301" s="75">
        <v>0</v>
      </c>
      <c r="D301" s="220">
        <v>-4.9529999999999996E-12</v>
      </c>
      <c r="E301" s="75">
        <f t="shared" si="66"/>
        <v>4.9529999999999996E-12</v>
      </c>
      <c r="G301" s="278"/>
      <c r="H301" s="279"/>
      <c r="I301" s="88"/>
      <c r="J301" s="278"/>
      <c r="K301" s="279"/>
      <c r="L301" s="88"/>
      <c r="M301" s="280"/>
      <c r="N301" s="280"/>
      <c r="O301" s="280"/>
      <c r="P301" s="280"/>
      <c r="Q301" s="280"/>
    </row>
    <row r="302" spans="1:17">
      <c r="A302" s="21" t="s">
        <v>310</v>
      </c>
      <c r="B302" s="29" t="s">
        <v>40</v>
      </c>
      <c r="C302" s="75">
        <v>0.10299999999999999</v>
      </c>
      <c r="D302" s="220">
        <v>0</v>
      </c>
      <c r="E302" s="75">
        <f t="shared" si="66"/>
        <v>0.10299999999999999</v>
      </c>
      <c r="G302" s="278"/>
      <c r="H302" s="279"/>
      <c r="I302" s="88"/>
      <c r="J302" s="278"/>
      <c r="K302" s="279"/>
      <c r="L302" s="88"/>
      <c r="M302" s="280"/>
      <c r="N302" s="280"/>
      <c r="O302" s="280"/>
      <c r="P302" s="280"/>
      <c r="Q302" s="280"/>
    </row>
    <row r="303" spans="1:17">
      <c r="A303" s="21" t="s">
        <v>311</v>
      </c>
      <c r="B303" s="29" t="s">
        <v>42</v>
      </c>
      <c r="C303" s="75">
        <v>0</v>
      </c>
      <c r="D303" s="220">
        <v>0</v>
      </c>
      <c r="E303" s="75">
        <f t="shared" si="66"/>
        <v>0</v>
      </c>
      <c r="G303" s="278"/>
      <c r="H303" s="279"/>
      <c r="I303" s="88"/>
      <c r="J303" s="278"/>
      <c r="K303" s="279"/>
      <c r="L303" s="88"/>
      <c r="M303" s="280"/>
      <c r="N303" s="280"/>
      <c r="O303" s="280"/>
      <c r="P303" s="280"/>
      <c r="Q303" s="280"/>
    </row>
    <row r="304" spans="1:17">
      <c r="A304" s="21" t="s">
        <v>312</v>
      </c>
      <c r="B304" s="28" t="s">
        <v>44</v>
      </c>
      <c r="C304" s="77">
        <v>697.16399999999999</v>
      </c>
      <c r="D304" s="228">
        <v>-15.644075440455183</v>
      </c>
      <c r="E304" s="77">
        <f t="shared" si="66"/>
        <v>712.80807544045513</v>
      </c>
      <c r="G304" s="211"/>
      <c r="H304" s="212"/>
      <c r="I304" s="88"/>
      <c r="J304" s="211"/>
      <c r="K304" s="212"/>
      <c r="L304" s="88"/>
      <c r="M304" s="281"/>
      <c r="N304" s="281"/>
      <c r="O304" s="281"/>
      <c r="P304" s="281"/>
      <c r="Q304" s="281"/>
    </row>
    <row r="305" spans="1:17">
      <c r="A305" s="21" t="s">
        <v>313</v>
      </c>
      <c r="B305" s="29" t="s">
        <v>46</v>
      </c>
      <c r="C305" s="75">
        <v>-136.47999999999999</v>
      </c>
      <c r="D305" s="220">
        <v>4.04069113502511</v>
      </c>
      <c r="E305" s="75">
        <f t="shared" si="66"/>
        <v>-140.52069113502509</v>
      </c>
      <c r="G305" s="278"/>
      <c r="H305" s="279"/>
      <c r="I305" s="88"/>
      <c r="J305" s="278"/>
      <c r="K305" s="279"/>
      <c r="L305" s="88"/>
      <c r="M305" s="280"/>
      <c r="N305" s="280"/>
      <c r="O305" s="280"/>
      <c r="P305" s="280"/>
      <c r="Q305" s="280"/>
    </row>
    <row r="306" spans="1:17">
      <c r="A306" s="21" t="s">
        <v>314</v>
      </c>
      <c r="B306" s="29" t="s">
        <v>48</v>
      </c>
      <c r="C306" s="75">
        <v>0</v>
      </c>
      <c r="D306" s="220">
        <v>0</v>
      </c>
      <c r="E306" s="75">
        <f t="shared" si="66"/>
        <v>0</v>
      </c>
      <c r="G306" s="278"/>
      <c r="H306" s="279"/>
      <c r="I306" s="88"/>
      <c r="J306" s="278"/>
      <c r="K306" s="279"/>
      <c r="L306" s="88"/>
      <c r="M306" s="280"/>
      <c r="N306" s="280"/>
      <c r="O306" s="280"/>
      <c r="P306" s="280"/>
      <c r="Q306" s="280"/>
    </row>
    <row r="307" spans="1:17">
      <c r="A307" s="21" t="s">
        <v>315</v>
      </c>
      <c r="B307" s="28" t="s">
        <v>50</v>
      </c>
      <c r="C307" s="77">
        <v>560.68399999999997</v>
      </c>
      <c r="D307" s="228">
        <v>-11.603384305430072</v>
      </c>
      <c r="E307" s="77">
        <f t="shared" si="66"/>
        <v>572.28738430543001</v>
      </c>
      <c r="G307" s="211"/>
      <c r="H307" s="212"/>
      <c r="I307" s="88"/>
      <c r="J307" s="211"/>
      <c r="K307" s="212"/>
      <c r="L307" s="88"/>
      <c r="M307" s="281"/>
      <c r="N307" s="281"/>
      <c r="O307" s="281"/>
      <c r="P307" s="281"/>
      <c r="Q307" s="281"/>
    </row>
    <row r="308" spans="1:17">
      <c r="A308" s="21" t="s">
        <v>316</v>
      </c>
      <c r="B308" s="29" t="s">
        <v>52</v>
      </c>
      <c r="C308" s="75">
        <v>-13.557</v>
      </c>
      <c r="D308" s="220">
        <v>0.25875547001125471</v>
      </c>
      <c r="E308" s="75">
        <f t="shared" si="66"/>
        <v>-13.815755470011256</v>
      </c>
      <c r="G308" s="278"/>
      <c r="H308" s="279"/>
      <c r="I308" s="88"/>
      <c r="J308" s="278"/>
      <c r="K308" s="279"/>
      <c r="L308" s="88"/>
      <c r="M308" s="280"/>
      <c r="N308" s="280"/>
      <c r="O308" s="280"/>
      <c r="P308" s="280"/>
      <c r="Q308" s="280"/>
    </row>
    <row r="309" spans="1:17">
      <c r="A309" s="21" t="s">
        <v>317</v>
      </c>
      <c r="B309" s="36" t="s">
        <v>54</v>
      </c>
      <c r="C309" s="78">
        <v>547.12699999999995</v>
      </c>
      <c r="D309" s="229">
        <v>-11.344628835418817</v>
      </c>
      <c r="E309" s="78">
        <f t="shared" si="66"/>
        <v>558.47162883541876</v>
      </c>
      <c r="G309" s="211"/>
      <c r="H309" s="212"/>
      <c r="I309" s="88"/>
      <c r="J309" s="211"/>
      <c r="K309" s="212"/>
      <c r="L309" s="88"/>
      <c r="M309" s="281"/>
      <c r="N309" s="281"/>
      <c r="O309" s="281"/>
      <c r="P309" s="281"/>
      <c r="Q309" s="281"/>
    </row>
    <row r="310" spans="1:17">
      <c r="A310" s="21"/>
      <c r="C310" s="101"/>
      <c r="D310" s="67"/>
      <c r="E310" s="101"/>
      <c r="G310" s="192"/>
      <c r="H310" s="88"/>
      <c r="I310" s="88"/>
      <c r="J310" s="192"/>
      <c r="K310" s="88"/>
      <c r="L310" s="88"/>
      <c r="M310" s="101"/>
      <c r="N310" s="101"/>
      <c r="O310" s="101"/>
      <c r="P310" s="101"/>
      <c r="Q310" s="101"/>
    </row>
    <row r="311" spans="1:17" ht="16.5" thickBot="1">
      <c r="A311" s="21"/>
      <c r="B311" s="119" t="s">
        <v>318</v>
      </c>
      <c r="C311" s="120"/>
      <c r="D311" s="240"/>
      <c r="E311" s="120"/>
      <c r="G311" s="282"/>
      <c r="H311" s="120"/>
      <c r="I311" s="120"/>
      <c r="J311" s="282"/>
      <c r="K311" s="120"/>
      <c r="L311" s="120"/>
      <c r="M311" s="120"/>
      <c r="N311" s="120"/>
      <c r="O311" s="120"/>
      <c r="P311" s="120"/>
      <c r="Q311" s="120"/>
    </row>
    <row r="312" spans="1:17" ht="15.75">
      <c r="A312" s="21"/>
      <c r="B312" s="188"/>
      <c r="C312" s="238"/>
      <c r="D312" s="239"/>
      <c r="E312" s="238"/>
      <c r="G312" s="270"/>
      <c r="H312" s="238"/>
      <c r="I312" s="238"/>
      <c r="J312" s="270"/>
      <c r="K312" s="238"/>
      <c r="L312" s="238"/>
      <c r="M312" s="238"/>
      <c r="N312" s="238"/>
      <c r="O312" s="238"/>
      <c r="P312" s="238"/>
      <c r="Q312" s="238"/>
    </row>
    <row r="313" spans="1:17">
      <c r="A313" s="21"/>
      <c r="B313" s="189"/>
      <c r="C313" s="189" t="str">
        <f>C$18</f>
        <v>Stated</v>
      </c>
      <c r="D313" s="241" t="str">
        <f>D$18</f>
        <v>Specific items</v>
      </c>
      <c r="E313" s="189" t="str">
        <f>E$18</f>
        <v>Underlying</v>
      </c>
      <c r="G313" s="283" t="str">
        <f>G$18</f>
        <v>Stated vs. MEAN</v>
      </c>
      <c r="H313" s="284"/>
      <c r="I313" s="88"/>
      <c r="J313" s="283" t="str">
        <f>J$18</f>
        <v>Underlying vs. MEAN</v>
      </c>
      <c r="K313" s="284"/>
      <c r="L313" s="88"/>
      <c r="M313" s="82"/>
      <c r="N313" s="122" t="str">
        <f>N$18</f>
        <v>MEAN</v>
      </c>
      <c r="O313" s="189" t="str">
        <f>O$18</f>
        <v>MEDIAN</v>
      </c>
      <c r="P313" s="189" t="str">
        <f>P$18</f>
        <v>MAX</v>
      </c>
      <c r="Q313" s="189" t="str">
        <f>Q$18</f>
        <v>MIN</v>
      </c>
    </row>
    <row r="314" spans="1:17">
      <c r="A314" s="21"/>
      <c r="B314" s="121" t="str">
        <f>B$19</f>
        <v>€m</v>
      </c>
      <c r="C314" s="122" t="str">
        <f>C$19</f>
        <v>Q2-23</v>
      </c>
      <c r="D314" s="242" t="str">
        <f>D$19</f>
        <v>Q2-23</v>
      </c>
      <c r="E314" s="122" t="str">
        <f>E$19</f>
        <v>Q2-23</v>
      </c>
      <c r="G314" s="285" t="str">
        <f>G$19</f>
        <v>(%)</v>
      </c>
      <c r="H314" s="122" t="str">
        <f>H$19</f>
        <v>€m</v>
      </c>
      <c r="I314" s="88"/>
      <c r="J314" s="285" t="str">
        <f>J$19</f>
        <v>(%)</v>
      </c>
      <c r="K314" s="122" t="str">
        <f>K$19</f>
        <v>€m</v>
      </c>
      <c r="L314" s="88"/>
      <c r="M314" s="189" t="str">
        <f>M$19</f>
        <v>#</v>
      </c>
      <c r="N314" s="122" t="str">
        <f>N$19</f>
        <v>2Q23</v>
      </c>
      <c r="O314" s="122" t="str">
        <f>O$19</f>
        <v>2Q23</v>
      </c>
      <c r="P314" s="122" t="str">
        <f>P$19</f>
        <v>2Q23</v>
      </c>
      <c r="Q314" s="122" t="str">
        <f>Q$19</f>
        <v>2Q23</v>
      </c>
    </row>
    <row r="315" spans="1:17">
      <c r="A315" s="21"/>
      <c r="B315" s="26"/>
      <c r="C315" s="88"/>
      <c r="D315" s="21"/>
      <c r="E315" s="88"/>
      <c r="G315" s="192"/>
      <c r="H315" s="88"/>
      <c r="I315" s="88"/>
      <c r="J315" s="192"/>
      <c r="K315" s="88"/>
      <c r="L315" s="88"/>
      <c r="M315" s="88"/>
      <c r="N315" s="88"/>
      <c r="O315" s="88"/>
      <c r="P315" s="88"/>
      <c r="Q315" s="88"/>
    </row>
    <row r="316" spans="1:17">
      <c r="A316" s="108" t="s">
        <v>319</v>
      </c>
      <c r="B316" s="39" t="s">
        <v>26</v>
      </c>
      <c r="C316" s="92">
        <v>775.13499999999999</v>
      </c>
      <c r="D316" s="197">
        <v>-0.80000000000410154</v>
      </c>
      <c r="E316" s="146">
        <f t="shared" ref="E316:E352" si="67">(C316-D316)</f>
        <v>775.93500000000404</v>
      </c>
      <c r="G316" s="257">
        <f>IF(ISERROR(C316/N316-1),IF($B$2="FR","ns","n.m."),IF(C316/N316-1&gt;100%,"x "&amp;(ROUND(C316/N316,1)),IF(C316/N316-1&lt;-100%,IF($B$2="FR","ns","n.m."),C316/N316-1)))</f>
        <v>2.7619663648124071E-3</v>
      </c>
      <c r="H316" s="258">
        <f>IFERROR(($C:$C-$N:$N),"N/A")</f>
        <v>2.1349999999999909</v>
      </c>
      <c r="I316" s="225"/>
      <c r="J316" s="259">
        <f t="shared" ref="J316:J331" si="68">IF(ISERROR((C316-D316)/N316-1),IF($B$2="FR","ns","n.m."),IF((C316-D316)/N316-1&gt;100%,"x "&amp;(ROUND((C316-D316)/N316,1)),IF((C316-D316)/N316-1&lt;-100%,IF($B$2="FR","ns","n.m."),(C316-D316)/N316-1)))</f>
        <v>3.7968952134592726E-3</v>
      </c>
      <c r="K316" s="258">
        <f>IFERROR(($C:$C-$D:$D-$N:$N),"N/A")</f>
        <v>2.9350000000040382</v>
      </c>
      <c r="L316" s="225"/>
      <c r="M316" s="260">
        <v>18</v>
      </c>
      <c r="N316" s="146">
        <v>773</v>
      </c>
      <c r="O316" s="146">
        <v>777</v>
      </c>
      <c r="P316" s="146">
        <v>806</v>
      </c>
      <c r="Q316" s="146">
        <v>730</v>
      </c>
    </row>
    <row r="317" spans="1:17">
      <c r="A317" s="110" t="s">
        <v>406</v>
      </c>
      <c r="B317" s="41" t="s">
        <v>321</v>
      </c>
      <c r="C317" s="148">
        <v>-0.80000000000410154</v>
      </c>
      <c r="D317" s="148">
        <v>-0.80000000000410154</v>
      </c>
      <c r="E317" s="148">
        <f>(C317-D317)</f>
        <v>0</v>
      </c>
      <c r="G317" s="261"/>
      <c r="H317" s="262"/>
      <c r="I317" s="108"/>
      <c r="J317" s="261"/>
      <c r="K317" s="262"/>
      <c r="L317" s="108"/>
      <c r="M317" s="263"/>
      <c r="N317" s="169"/>
      <c r="O317" s="169"/>
      <c r="P317" s="169"/>
      <c r="Q317" s="169"/>
    </row>
    <row r="318" spans="1:17">
      <c r="A318" s="21" t="s">
        <v>322</v>
      </c>
      <c r="B318" s="29" t="s">
        <v>28</v>
      </c>
      <c r="C318" s="75">
        <v>-334.19900000000001</v>
      </c>
      <c r="D318" s="220">
        <v>1.0520081E-11</v>
      </c>
      <c r="E318" s="95">
        <f>(C318-D318-D319)</f>
        <v>-334.19900000001053</v>
      </c>
      <c r="G318" s="205">
        <f>IF(ISERROR(C318/N318-1),IF($B$2="FR","ns","n.m."),IF(C318/N318-1&gt;100%,"x "&amp;(ROUND(C318/N318,1)),IF(C318/N318-1&lt;-100%,IF($B$2="FR","ns","n.m."),C318/N318-1)))</f>
        <v>6.6234939759035605E-3</v>
      </c>
      <c r="H318" s="206">
        <f>IFERROR(($C:$C-$N:$N),"N/A")</f>
        <v>-2.1990000000000123</v>
      </c>
      <c r="I318" s="88"/>
      <c r="J318" s="205">
        <f>IF(ISERROR(E318/N318-1),IF($B$2="FR","ns","n.m."),IF(E318/N318-1&gt;100%,"x "&amp;(ROUND(E318/N318,1)),IF(E318/N318-1&lt;-100%,IF(B2="FR","ns","n.m."),E318/N318-1)))</f>
        <v>6.6234939759353129E-3</v>
      </c>
      <c r="K318" s="206">
        <f>IFERROR(($E:$E-$N:$N),"N/A")</f>
        <v>-2.1990000000105283</v>
      </c>
      <c r="L318" s="88"/>
      <c r="M318" s="265">
        <v>18</v>
      </c>
      <c r="N318" s="75">
        <v>-332</v>
      </c>
      <c r="O318" s="75">
        <v>-330</v>
      </c>
      <c r="P318" s="75">
        <v>-317</v>
      </c>
      <c r="Q318" s="75">
        <v>-356</v>
      </c>
    </row>
    <row r="319" spans="1:17">
      <c r="A319" s="178" t="s">
        <v>323</v>
      </c>
      <c r="B319" s="31" t="s">
        <v>30</v>
      </c>
      <c r="C319" s="99">
        <v>1.1830858883809725</v>
      </c>
      <c r="D319" s="99">
        <v>0</v>
      </c>
      <c r="E319" s="99">
        <f t="shared" si="67"/>
        <v>1.1830858883809725</v>
      </c>
      <c r="G319" s="207"/>
      <c r="H319" s="208"/>
      <c r="I319" s="21"/>
      <c r="J319" s="207"/>
      <c r="K319" s="208"/>
      <c r="L319" s="21"/>
      <c r="M319" s="215"/>
      <c r="N319" s="168"/>
      <c r="O319" s="168"/>
      <c r="P319" s="168"/>
      <c r="Q319" s="168"/>
    </row>
    <row r="320" spans="1:17">
      <c r="A320" s="21" t="s">
        <v>324</v>
      </c>
      <c r="B320" s="28" t="s">
        <v>32</v>
      </c>
      <c r="C320" s="77">
        <v>440.93599999999998</v>
      </c>
      <c r="D320" s="228">
        <v>-0.79999999999358151</v>
      </c>
      <c r="E320" s="77">
        <f t="shared" si="67"/>
        <v>441.73599999999357</v>
      </c>
      <c r="G320" s="203">
        <f t="shared" ref="G320:G331" si="69">IF(ISERROR(C320/N320-1),IF($B$2="FR","ns","n.m."),IF(C320/N320-1&gt;100%,"x "&amp;(ROUND(C320/N320,1)),IF(C320/N320-1&lt;-100%,IF($B$2="FR","ns","n.m."),C320/N320-1)))</f>
        <v>2.1272727272727554E-3</v>
      </c>
      <c r="H320" s="204">
        <f>IFERROR(($C:$C-$N:$N),"N/A")</f>
        <v>0.93599999999997863</v>
      </c>
      <c r="I320" s="88"/>
      <c r="J320" s="203">
        <f t="shared" si="68"/>
        <v>3.9454545454398193E-3</v>
      </c>
      <c r="K320" s="204">
        <f>IFERROR(($C:$C-$D:$D-$N:$N),"N/A")</f>
        <v>1.7359999999935667</v>
      </c>
      <c r="L320" s="88"/>
      <c r="M320" s="77">
        <v>18</v>
      </c>
      <c r="N320" s="77">
        <v>440</v>
      </c>
      <c r="O320" s="77">
        <v>442</v>
      </c>
      <c r="P320" s="77">
        <v>478</v>
      </c>
      <c r="Q320" s="77">
        <v>398</v>
      </c>
    </row>
    <row r="321" spans="1:17">
      <c r="A321" s="21" t="s">
        <v>325</v>
      </c>
      <c r="B321" s="29" t="s">
        <v>34</v>
      </c>
      <c r="C321" s="75">
        <v>-71.754999999999995</v>
      </c>
      <c r="D321" s="220">
        <v>3.423518999999999E-12</v>
      </c>
      <c r="E321" s="75">
        <f t="shared" si="67"/>
        <v>-71.75500000000342</v>
      </c>
      <c r="G321" s="205">
        <f t="shared" si="69"/>
        <v>-0.17522988505747128</v>
      </c>
      <c r="H321" s="206">
        <f>IFERROR(($C:$C-$N:$N),"N/A")</f>
        <v>15.245000000000005</v>
      </c>
      <c r="I321" s="88"/>
      <c r="J321" s="205">
        <f t="shared" si="68"/>
        <v>-0.17522988505743198</v>
      </c>
      <c r="K321" s="206">
        <f>IFERROR(($C:$C-$D:$D-$N:$N),"N/A")</f>
        <v>15.24499999999658</v>
      </c>
      <c r="L321" s="88"/>
      <c r="M321" s="265">
        <v>18</v>
      </c>
      <c r="N321" s="75">
        <v>-87</v>
      </c>
      <c r="O321" s="75">
        <v>-77</v>
      </c>
      <c r="P321" s="75">
        <v>-30</v>
      </c>
      <c r="Q321" s="75">
        <v>-219</v>
      </c>
    </row>
    <row r="322" spans="1:17">
      <c r="A322" s="178" t="s">
        <v>326</v>
      </c>
      <c r="B322" s="31" t="s">
        <v>36</v>
      </c>
      <c r="C322" s="99">
        <v>0</v>
      </c>
      <c r="D322" s="99">
        <v>2.1313869999999998E-12</v>
      </c>
      <c r="E322" s="99">
        <f t="shared" si="67"/>
        <v>-2.1313869999999998E-12</v>
      </c>
      <c r="G322" s="207"/>
      <c r="H322" s="208"/>
      <c r="I322" s="21"/>
      <c r="J322" s="207"/>
      <c r="K322" s="208"/>
      <c r="L322" s="21"/>
      <c r="M322" s="215"/>
      <c r="N322" s="168"/>
      <c r="O322" s="168"/>
      <c r="P322" s="168"/>
      <c r="Q322" s="168"/>
    </row>
    <row r="323" spans="1:17">
      <c r="A323" s="21" t="s">
        <v>327</v>
      </c>
      <c r="B323" s="29" t="s">
        <v>38</v>
      </c>
      <c r="C323" s="75">
        <v>0</v>
      </c>
      <c r="D323" s="220">
        <v>-4.9529999999999996E-12</v>
      </c>
      <c r="E323" s="75">
        <f t="shared" si="67"/>
        <v>4.9529999999999996E-12</v>
      </c>
      <c r="G323" s="205" t="str">
        <f t="shared" si="69"/>
        <v>n.m.</v>
      </c>
      <c r="H323" s="206">
        <f t="shared" ref="H323:H331" si="70">IFERROR(($C:$C-$N:$N),"N/A")</f>
        <v>0</v>
      </c>
      <c r="I323" s="88"/>
      <c r="J323" s="205" t="str">
        <f t="shared" si="68"/>
        <v>n.m.</v>
      </c>
      <c r="K323" s="206">
        <f t="shared" ref="K323:K331" si="71">IFERROR(($C:$C-$D:$D-$N:$N),"N/A")</f>
        <v>4.9529999999999996E-12</v>
      </c>
      <c r="L323" s="88"/>
      <c r="M323" s="75">
        <v>18</v>
      </c>
      <c r="N323" s="75">
        <v>0</v>
      </c>
      <c r="O323" s="75">
        <v>0</v>
      </c>
      <c r="P323" s="75">
        <v>0</v>
      </c>
      <c r="Q323" s="75">
        <v>0</v>
      </c>
    </row>
    <row r="324" spans="1:17">
      <c r="A324" s="21" t="s">
        <v>328</v>
      </c>
      <c r="B324" s="29" t="s">
        <v>40</v>
      </c>
      <c r="C324" s="75">
        <v>0.10299999999999999</v>
      </c>
      <c r="D324" s="220">
        <v>0</v>
      </c>
      <c r="E324" s="75">
        <f t="shared" si="67"/>
        <v>0.10299999999999999</v>
      </c>
      <c r="G324" s="205" t="str">
        <f t="shared" si="69"/>
        <v>n.m.</v>
      </c>
      <c r="H324" s="206">
        <f t="shared" si="70"/>
        <v>0.10299999999999999</v>
      </c>
      <c r="I324" s="88"/>
      <c r="J324" s="205" t="str">
        <f t="shared" si="68"/>
        <v>n.m.</v>
      </c>
      <c r="K324" s="206">
        <f t="shared" si="71"/>
        <v>0.10299999999999999</v>
      </c>
      <c r="L324" s="88"/>
      <c r="M324" s="75">
        <v>18</v>
      </c>
      <c r="N324" s="75">
        <v>0</v>
      </c>
      <c r="O324" s="75">
        <v>0</v>
      </c>
      <c r="P324" s="75">
        <v>0</v>
      </c>
      <c r="Q324" s="75">
        <v>0</v>
      </c>
    </row>
    <row r="325" spans="1:17">
      <c r="A325" s="21" t="s">
        <v>329</v>
      </c>
      <c r="B325" s="29" t="s">
        <v>42</v>
      </c>
      <c r="C325" s="75">
        <v>0</v>
      </c>
      <c r="D325" s="220">
        <v>0</v>
      </c>
      <c r="E325" s="75">
        <f t="shared" si="67"/>
        <v>0</v>
      </c>
      <c r="G325" s="205" t="str">
        <f t="shared" si="69"/>
        <v>n.m.</v>
      </c>
      <c r="H325" s="206">
        <f t="shared" si="70"/>
        <v>0</v>
      </c>
      <c r="I325" s="88"/>
      <c r="J325" s="205" t="str">
        <f t="shared" si="68"/>
        <v>n.m.</v>
      </c>
      <c r="K325" s="206">
        <f t="shared" si="71"/>
        <v>0</v>
      </c>
      <c r="L325" s="88"/>
      <c r="M325" s="75">
        <v>15</v>
      </c>
      <c r="N325" s="75">
        <v>0</v>
      </c>
      <c r="O325" s="75">
        <v>0</v>
      </c>
      <c r="P325" s="75">
        <v>0</v>
      </c>
      <c r="Q325" s="75">
        <v>0</v>
      </c>
    </row>
    <row r="326" spans="1:17">
      <c r="A326" s="21" t="s">
        <v>330</v>
      </c>
      <c r="B326" s="28" t="s">
        <v>44</v>
      </c>
      <c r="C326" s="77">
        <v>369.28399999999999</v>
      </c>
      <c r="D326" s="228">
        <v>-0.79999999999297966</v>
      </c>
      <c r="E326" s="77">
        <f t="shared" si="67"/>
        <v>370.08399999999295</v>
      </c>
      <c r="G326" s="203">
        <f t="shared" si="69"/>
        <v>4.6130311614730912E-2</v>
      </c>
      <c r="H326" s="204">
        <f t="shared" si="70"/>
        <v>16.283999999999992</v>
      </c>
      <c r="I326" s="88"/>
      <c r="J326" s="203">
        <f t="shared" si="68"/>
        <v>4.8396600566552372E-2</v>
      </c>
      <c r="K326" s="204">
        <f t="shared" si="71"/>
        <v>17.083999999992955</v>
      </c>
      <c r="L326" s="88"/>
      <c r="M326" s="77">
        <v>18</v>
      </c>
      <c r="N326" s="77">
        <v>353</v>
      </c>
      <c r="O326" s="77">
        <v>365</v>
      </c>
      <c r="P326" s="77">
        <v>430</v>
      </c>
      <c r="Q326" s="77">
        <v>179</v>
      </c>
    </row>
    <row r="327" spans="1:17">
      <c r="A327" s="21" t="s">
        <v>331</v>
      </c>
      <c r="B327" s="29" t="s">
        <v>46</v>
      </c>
      <c r="C327" s="75">
        <v>-97.314999999999998</v>
      </c>
      <c r="D327" s="220">
        <v>0.20599134753851012</v>
      </c>
      <c r="E327" s="75">
        <f t="shared" si="67"/>
        <v>-97.520991347538512</v>
      </c>
      <c r="G327" s="205">
        <f t="shared" si="69"/>
        <v>8.1277777777777782E-2</v>
      </c>
      <c r="H327" s="206">
        <f t="shared" si="70"/>
        <v>-7.3149999999999977</v>
      </c>
      <c r="I327" s="88"/>
      <c r="J327" s="205">
        <f t="shared" si="68"/>
        <v>8.3566570528205597E-2</v>
      </c>
      <c r="K327" s="206">
        <f t="shared" si="71"/>
        <v>-7.5209913475385122</v>
      </c>
      <c r="L327" s="88"/>
      <c r="M327" s="75">
        <v>18</v>
      </c>
      <c r="N327" s="75">
        <v>-90</v>
      </c>
      <c r="O327" s="75">
        <v>-91</v>
      </c>
      <c r="P327" s="75">
        <v>-47</v>
      </c>
      <c r="Q327" s="75">
        <v>-109</v>
      </c>
    </row>
    <row r="328" spans="1:17">
      <c r="A328" s="21" t="s">
        <v>332</v>
      </c>
      <c r="B328" s="29" t="s">
        <v>48</v>
      </c>
      <c r="C328" s="75">
        <v>0</v>
      </c>
      <c r="D328" s="220">
        <v>0</v>
      </c>
      <c r="E328" s="75">
        <f t="shared" si="67"/>
        <v>0</v>
      </c>
      <c r="G328" s="205" t="str">
        <f t="shared" si="69"/>
        <v>n.m.</v>
      </c>
      <c r="H328" s="206">
        <f t="shared" si="70"/>
        <v>0</v>
      </c>
      <c r="I328" s="88"/>
      <c r="J328" s="205" t="str">
        <f t="shared" si="68"/>
        <v>n.m.</v>
      </c>
      <c r="K328" s="206">
        <f t="shared" si="71"/>
        <v>0</v>
      </c>
      <c r="L328" s="88"/>
      <c r="M328" s="75">
        <v>16</v>
      </c>
      <c r="N328" s="75">
        <v>0</v>
      </c>
      <c r="O328" s="75">
        <v>0</v>
      </c>
      <c r="P328" s="75">
        <v>0</v>
      </c>
      <c r="Q328" s="75">
        <v>0</v>
      </c>
    </row>
    <row r="329" spans="1:17">
      <c r="A329" s="21" t="s">
        <v>333</v>
      </c>
      <c r="B329" s="28" t="s">
        <v>50</v>
      </c>
      <c r="C329" s="77">
        <v>271.96899999999999</v>
      </c>
      <c r="D329" s="228">
        <v>-0.59400865245446954</v>
      </c>
      <c r="E329" s="77">
        <f t="shared" si="67"/>
        <v>272.56300865245447</v>
      </c>
      <c r="G329" s="203">
        <f t="shared" si="69"/>
        <v>3.4102661596958184E-2</v>
      </c>
      <c r="H329" s="204">
        <f t="shared" si="70"/>
        <v>8.9689999999999941</v>
      </c>
      <c r="I329" s="88"/>
      <c r="J329" s="203">
        <f t="shared" si="68"/>
        <v>3.6361249629104364E-2</v>
      </c>
      <c r="K329" s="204">
        <f t="shared" si="71"/>
        <v>9.5630086524544708</v>
      </c>
      <c r="L329" s="88"/>
      <c r="M329" s="77">
        <v>18</v>
      </c>
      <c r="N329" s="77">
        <v>263</v>
      </c>
      <c r="O329" s="77">
        <v>278</v>
      </c>
      <c r="P329" s="77">
        <v>323</v>
      </c>
      <c r="Q329" s="77">
        <v>133</v>
      </c>
    </row>
    <row r="330" spans="1:17">
      <c r="A330" s="21" t="s">
        <v>334</v>
      </c>
      <c r="B330" s="29" t="s">
        <v>52</v>
      </c>
      <c r="C330" s="75">
        <v>-6.51</v>
      </c>
      <c r="D330" s="220">
        <v>1.3246392949898791E-2</v>
      </c>
      <c r="E330" s="75">
        <f t="shared" si="67"/>
        <v>-6.5232463929498987</v>
      </c>
      <c r="G330" s="205">
        <f t="shared" si="69"/>
        <v>8.4999999999999964E-2</v>
      </c>
      <c r="H330" s="206">
        <f t="shared" si="70"/>
        <v>-0.50999999999999979</v>
      </c>
      <c r="I330" s="88"/>
      <c r="J330" s="205">
        <f t="shared" si="68"/>
        <v>8.7207732158316453E-2</v>
      </c>
      <c r="K330" s="206">
        <f t="shared" si="71"/>
        <v>-0.52324639294989872</v>
      </c>
      <c r="L330" s="88"/>
      <c r="M330" s="75">
        <v>18</v>
      </c>
      <c r="N330" s="75">
        <v>-6</v>
      </c>
      <c r="O330" s="75">
        <v>-6</v>
      </c>
      <c r="P330" s="75">
        <v>-3</v>
      </c>
      <c r="Q330" s="75">
        <v>-10</v>
      </c>
    </row>
    <row r="331" spans="1:17">
      <c r="A331" s="21" t="s">
        <v>335</v>
      </c>
      <c r="B331" s="36" t="s">
        <v>54</v>
      </c>
      <c r="C331" s="78">
        <v>265.459</v>
      </c>
      <c r="D331" s="229">
        <v>-0.58076225950457072</v>
      </c>
      <c r="E331" s="78">
        <f>(C331-D331)</f>
        <v>266.03976225950458</v>
      </c>
      <c r="G331" s="209">
        <f t="shared" si="69"/>
        <v>2.8910852713178281E-2</v>
      </c>
      <c r="H331" s="210">
        <f t="shared" si="70"/>
        <v>7.4590000000000032</v>
      </c>
      <c r="I331" s="88"/>
      <c r="J331" s="209">
        <f t="shared" si="68"/>
        <v>3.1161869222885885E-2</v>
      </c>
      <c r="K331" s="210">
        <f t="shared" si="71"/>
        <v>8.0397622595045846</v>
      </c>
      <c r="L331" s="88"/>
      <c r="M331" s="78">
        <v>18</v>
      </c>
      <c r="N331" s="78">
        <v>258</v>
      </c>
      <c r="O331" s="78">
        <v>272</v>
      </c>
      <c r="P331" s="78">
        <v>317</v>
      </c>
      <c r="Q331" s="78">
        <v>127</v>
      </c>
    </row>
    <row r="332" spans="1:17">
      <c r="A332" s="21"/>
      <c r="C332" s="162"/>
      <c r="D332" s="243"/>
      <c r="E332" s="162"/>
      <c r="G332" s="192"/>
      <c r="H332" s="88"/>
      <c r="I332" s="88"/>
      <c r="J332" s="192"/>
      <c r="K332" s="88"/>
      <c r="L332" s="88"/>
      <c r="M332" s="162"/>
      <c r="N332" s="162"/>
      <c r="O332" s="162"/>
      <c r="P332" s="162"/>
      <c r="Q332" s="162"/>
    </row>
    <row r="333" spans="1:17" ht="16.5" thickBot="1">
      <c r="A333" s="21"/>
      <c r="B333" s="119" t="s">
        <v>337</v>
      </c>
      <c r="C333" s="124"/>
      <c r="D333" s="244"/>
      <c r="E333" s="124"/>
      <c r="G333" s="286"/>
      <c r="H333" s="124"/>
      <c r="I333" s="124"/>
      <c r="J333" s="286"/>
      <c r="K333" s="124"/>
      <c r="L333" s="124"/>
      <c r="M333" s="124"/>
      <c r="N333" s="124"/>
      <c r="O333" s="124"/>
      <c r="P333" s="124"/>
      <c r="Q333" s="124"/>
    </row>
    <row r="334" spans="1:17" ht="15.75">
      <c r="A334" s="21"/>
      <c r="B334" s="188"/>
      <c r="C334" s="245"/>
      <c r="D334" s="246"/>
      <c r="E334" s="245"/>
      <c r="G334" s="287"/>
      <c r="H334" s="245"/>
      <c r="I334" s="245"/>
      <c r="J334" s="287"/>
      <c r="K334" s="245"/>
      <c r="L334" s="245"/>
      <c r="M334" s="245"/>
      <c r="N334" s="245"/>
      <c r="O334" s="245"/>
      <c r="P334" s="245"/>
      <c r="Q334" s="245"/>
    </row>
    <row r="335" spans="1:17">
      <c r="A335" s="21"/>
      <c r="B335" s="189"/>
      <c r="C335" s="189" t="str">
        <f>C$18</f>
        <v>Stated</v>
      </c>
      <c r="D335" s="241" t="str">
        <f>D$18</f>
        <v>Specific items</v>
      </c>
      <c r="E335" s="189" t="str">
        <f>E$18</f>
        <v>Underlying</v>
      </c>
      <c r="G335" s="283" t="str">
        <f>G$18</f>
        <v>Stated vs. MEAN</v>
      </c>
      <c r="H335" s="284"/>
      <c r="I335" s="88"/>
      <c r="J335" s="283" t="str">
        <f>J$18</f>
        <v>Underlying vs. MEAN</v>
      </c>
      <c r="K335" s="284"/>
      <c r="L335" s="88"/>
      <c r="M335" s="82"/>
      <c r="N335" s="122" t="str">
        <f>N$18</f>
        <v>MEAN</v>
      </c>
      <c r="O335" s="189" t="str">
        <f>O$18</f>
        <v>MEDIAN</v>
      </c>
      <c r="P335" s="189" t="str">
        <f>P$18</f>
        <v>MAX</v>
      </c>
      <c r="Q335" s="189" t="str">
        <f>Q$18</f>
        <v>MIN</v>
      </c>
    </row>
    <row r="336" spans="1:17">
      <c r="A336" s="21"/>
      <c r="B336" s="121" t="str">
        <f>B$19</f>
        <v>€m</v>
      </c>
      <c r="C336" s="122" t="str">
        <f>C$19</f>
        <v>Q2-23</v>
      </c>
      <c r="D336" s="242" t="str">
        <f>D$19</f>
        <v>Q2-23</v>
      </c>
      <c r="E336" s="122" t="str">
        <f>E$19</f>
        <v>Q2-23</v>
      </c>
      <c r="G336" s="285" t="str">
        <f>G$19</f>
        <v>(%)</v>
      </c>
      <c r="H336" s="122" t="str">
        <f>H$19</f>
        <v>€m</v>
      </c>
      <c r="I336" s="88"/>
      <c r="J336" s="285" t="str">
        <f>J$19</f>
        <v>(%)</v>
      </c>
      <c r="K336" s="122" t="str">
        <f>K$19</f>
        <v>€m</v>
      </c>
      <c r="L336" s="88"/>
      <c r="M336" s="189" t="str">
        <f>M$19</f>
        <v>#</v>
      </c>
      <c r="N336" s="122" t="str">
        <f>N$19</f>
        <v>2Q23</v>
      </c>
      <c r="O336" s="122" t="str">
        <f>O$19</f>
        <v>2Q23</v>
      </c>
      <c r="P336" s="122" t="str">
        <f>P$19</f>
        <v>2Q23</v>
      </c>
      <c r="Q336" s="122" t="str">
        <f>Q$19</f>
        <v>2Q23</v>
      </c>
    </row>
    <row r="337" spans="1:17">
      <c r="A337" s="21"/>
      <c r="B337" s="26"/>
      <c r="C337" s="88"/>
      <c r="D337" s="21"/>
      <c r="E337" s="88"/>
      <c r="G337" s="192"/>
      <c r="H337" s="88"/>
      <c r="I337" s="88"/>
      <c r="J337" s="192"/>
      <c r="K337" s="88"/>
      <c r="L337" s="88"/>
      <c r="M337" s="88"/>
      <c r="N337" s="88"/>
      <c r="O337" s="88"/>
      <c r="P337" s="88"/>
      <c r="Q337" s="88"/>
    </row>
    <row r="338" spans="1:17">
      <c r="A338" s="108" t="s">
        <v>338</v>
      </c>
      <c r="B338" s="39" t="s">
        <v>26</v>
      </c>
      <c r="C338" s="92">
        <v>759.57399999999996</v>
      </c>
      <c r="D338" s="197">
        <v>-14.844075440462202</v>
      </c>
      <c r="E338" s="146">
        <f t="shared" si="67"/>
        <v>774.41807544046219</v>
      </c>
      <c r="G338" s="257">
        <f>IF(ISERROR(C338/N338-1),IF($B$2="FR","ns","n.m."),IF(C338/N338-1&gt;100%,"x "&amp;(ROUND(C338/N338,1)),IF(C338/N338-1&lt;-100%,IF($B$2="FR","ns","n.m."),C338/N338-1)))</f>
        <v>8.2014245014244924E-2</v>
      </c>
      <c r="H338" s="258">
        <f>IFERROR(($C:$C-$N:$N),"N/A")</f>
        <v>57.573999999999955</v>
      </c>
      <c r="I338" s="225"/>
      <c r="J338" s="259">
        <f>IF(ISERROR((C338-D338)/N338-1),IF($B$2="FR","ns","n.m."),IF((C338-D338)/N338-1&gt;100%,"x "&amp;(ROUND((C338-D338)/N338,1)),IF((C338-D338)/N338-1&lt;-100%,IF($B$2="FR","ns","n.m."),(C338-D338)/N338-1)))</f>
        <v>0.10315965162459007</v>
      </c>
      <c r="K338" s="258">
        <f>IFERROR(($C:$C-$D:$D-$N:$N),"N/A")</f>
        <v>72.418075440462189</v>
      </c>
      <c r="L338" s="225"/>
      <c r="M338" s="260">
        <v>18</v>
      </c>
      <c r="N338" s="146">
        <v>702</v>
      </c>
      <c r="O338" s="146">
        <v>703</v>
      </c>
      <c r="P338" s="146">
        <v>832</v>
      </c>
      <c r="Q338" s="146">
        <v>630</v>
      </c>
    </row>
    <row r="339" spans="1:17">
      <c r="A339" s="110" t="s">
        <v>339</v>
      </c>
      <c r="B339" s="41" t="s">
        <v>340</v>
      </c>
      <c r="C339" s="148">
        <v>-14.844075440462202</v>
      </c>
      <c r="D339" s="148">
        <v>-14.844075440462202</v>
      </c>
      <c r="E339" s="148">
        <f t="shared" si="67"/>
        <v>0</v>
      </c>
      <c r="G339" s="261" t="str">
        <f t="shared" ref="G339:G353" si="72">IF(ISERROR(C339/N339-1),IF($B$2="FR","ns","n.m."),IF(C339/N339-1&gt;100%,"x "&amp;(ROUND(C339/N339,1)),IF(C339/N339-1&lt;-100%,IF($B$2="FR","ns","n.m."),C339/N339-1)))</f>
        <v>n.m.</v>
      </c>
      <c r="H339" s="262">
        <f>IFERROR(($C:$C-$N:$N),"N/A")</f>
        <v>-14.844075440462202</v>
      </c>
      <c r="I339" s="108"/>
      <c r="J339" s="261" t="str">
        <f>IF(ISERROR((C339-D339)/N339-1),IF($B$2="FR","ns","n.m."),IF((C339-D339)/N339-1&gt;100%,"x "&amp;(ROUND((C339-D339)/N339,1)),IF((C339-D339)/N339-1&lt;-100%,IF($B$2="FR","ns","n.m."),(C339-D339)/N339-1)))</f>
        <v>n.m.</v>
      </c>
      <c r="K339" s="262">
        <f>IFERROR(($C:$C-$D:$D-$N:$N),"N/A")</f>
        <v>0</v>
      </c>
      <c r="L339" s="108"/>
      <c r="M339" s="263"/>
      <c r="N339" s="169"/>
      <c r="O339" s="169"/>
      <c r="P339" s="169"/>
      <c r="Q339" s="169"/>
    </row>
    <row r="340" spans="1:17">
      <c r="A340" s="21" t="s">
        <v>341</v>
      </c>
      <c r="B340" s="29" t="s">
        <v>28</v>
      </c>
      <c r="C340" s="75">
        <v>-473.52300000000002</v>
      </c>
      <c r="D340" s="220">
        <v>0</v>
      </c>
      <c r="E340" s="95">
        <f>(C340-D340-D341)</f>
        <v>-473.52300000000002</v>
      </c>
      <c r="G340" s="205">
        <f>IF(ISERROR(C340/N340-1),IF($B$2="FR","ns","n.m."),IF(C340/N340-1&gt;100%,"x "&amp;(ROUND(C340/N340,1)),IF(C340/N340-1&lt;-100%,IF($B$2="FR","ns","n.m."),C340/N340-1)))</f>
        <v>2.9397826086956513E-2</v>
      </c>
      <c r="H340" s="206">
        <f>IFERROR(($C:$C-$N:$N),"N/A")</f>
        <v>-13.523000000000025</v>
      </c>
      <c r="I340" s="88"/>
      <c r="J340" s="205">
        <f>IF(ISERROR(E340/N340-1),IF($B$2="FR","ns","n.m."),IF(E340/N340-1&gt;100%,"x "&amp;(ROUND(E340/N340,1)),IF(E340/N340-1&lt;-100%,IF(B2="FR","ns","n.m."),E340/N340-1)))</f>
        <v>2.9397826086956513E-2</v>
      </c>
      <c r="K340" s="206">
        <f>IFERROR(($E:$E-$N:$N),"N/A")</f>
        <v>-13.523000000000025</v>
      </c>
      <c r="L340" s="88"/>
      <c r="M340" s="265">
        <v>18</v>
      </c>
      <c r="N340" s="75">
        <v>-460</v>
      </c>
      <c r="O340" s="75">
        <v>-449</v>
      </c>
      <c r="P340" s="75">
        <v>-418</v>
      </c>
      <c r="Q340" s="75">
        <v>-612</v>
      </c>
    </row>
    <row r="341" spans="1:17">
      <c r="A341" s="178" t="s">
        <v>342</v>
      </c>
      <c r="B341" s="31" t="s">
        <v>30</v>
      </c>
      <c r="C341" s="99">
        <v>-2.0515902342900461</v>
      </c>
      <c r="D341" s="99">
        <v>0</v>
      </c>
      <c r="E341" s="99">
        <f>(C341-D341)</f>
        <v>-2.0515902342900461</v>
      </c>
      <c r="G341" s="207"/>
      <c r="H341" s="208"/>
      <c r="I341" s="21"/>
      <c r="J341" s="207"/>
      <c r="K341" s="208"/>
      <c r="L341" s="21"/>
      <c r="M341" s="215"/>
      <c r="N341" s="168"/>
      <c r="O341" s="168"/>
      <c r="P341" s="168"/>
      <c r="Q341" s="168"/>
    </row>
    <row r="342" spans="1:17">
      <c r="A342" s="21" t="s">
        <v>343</v>
      </c>
      <c r="B342" s="28" t="s">
        <v>32</v>
      </c>
      <c r="C342" s="77">
        <v>286.05099999999999</v>
      </c>
      <c r="D342" s="228">
        <v>-14.844075440462202</v>
      </c>
      <c r="E342" s="77">
        <f t="shared" si="67"/>
        <v>300.89507544046216</v>
      </c>
      <c r="G342" s="203">
        <f t="shared" si="72"/>
        <v>0.18202892561983464</v>
      </c>
      <c r="H342" s="204">
        <f>IFERROR(($C:$C-$N:$N),"N/A")</f>
        <v>44.050999999999988</v>
      </c>
      <c r="I342" s="88"/>
      <c r="J342" s="203">
        <f t="shared" ref="J342:J353" si="73">IF(ISERROR((C342-D342)/N342-1),IF($B$2="FR","ns","n.m."),IF((C342-D342)/N342-1&gt;100%,"x "&amp;(ROUND((C342-D342)/N342,1)),IF((C342-D342)/N342-1&lt;-100%,IF($B$2="FR","ns","n.m."),(C342-D342)/N342-1)))</f>
        <v>0.24336808033248825</v>
      </c>
      <c r="K342" s="204">
        <f>IFERROR(($C:$C-$D:$D-$N:$N),"N/A")</f>
        <v>58.895075440462165</v>
      </c>
      <c r="L342" s="88"/>
      <c r="M342" s="77">
        <v>18</v>
      </c>
      <c r="N342" s="77">
        <v>242</v>
      </c>
      <c r="O342" s="77">
        <v>244</v>
      </c>
      <c r="P342" s="77">
        <v>371</v>
      </c>
      <c r="Q342" s="77">
        <v>141</v>
      </c>
    </row>
    <row r="343" spans="1:17">
      <c r="A343" s="21" t="s">
        <v>344</v>
      </c>
      <c r="B343" s="29" t="s">
        <v>34</v>
      </c>
      <c r="C343" s="75">
        <v>41.829000000000001</v>
      </c>
      <c r="D343" s="220">
        <v>0</v>
      </c>
      <c r="E343" s="75">
        <f>(C343-D343)</f>
        <v>41.829000000000001</v>
      </c>
      <c r="G343" s="205" t="str">
        <f t="shared" si="72"/>
        <v>n.m.</v>
      </c>
      <c r="H343" s="206">
        <f>IFERROR(($C:$C-$N:$N),"N/A")</f>
        <v>44.829000000000001</v>
      </c>
      <c r="I343" s="88"/>
      <c r="J343" s="205" t="str">
        <f t="shared" si="73"/>
        <v>n.m.</v>
      </c>
      <c r="K343" s="206">
        <f>IFERROR(($C:$C-$D:$D-$N:$N),"N/A")</f>
        <v>44.829000000000001</v>
      </c>
      <c r="L343" s="88"/>
      <c r="M343" s="265">
        <v>18</v>
      </c>
      <c r="N343" s="75">
        <v>-3</v>
      </c>
      <c r="O343" s="75">
        <v>-5</v>
      </c>
      <c r="P343" s="75">
        <v>25</v>
      </c>
      <c r="Q343" s="75">
        <v>-13</v>
      </c>
    </row>
    <row r="344" spans="1:17">
      <c r="A344" s="178" t="s">
        <v>345</v>
      </c>
      <c r="B344" s="31" t="s">
        <v>36</v>
      </c>
      <c r="C344" s="99">
        <v>0</v>
      </c>
      <c r="D344" s="99">
        <v>0</v>
      </c>
      <c r="E344" s="99">
        <f>(C344-D344)</f>
        <v>0</v>
      </c>
      <c r="G344" s="207"/>
      <c r="H344" s="208"/>
      <c r="I344" s="21"/>
      <c r="J344" s="207"/>
      <c r="K344" s="208"/>
      <c r="L344" s="21"/>
      <c r="M344" s="215"/>
      <c r="N344" s="168"/>
      <c r="O344" s="168"/>
      <c r="P344" s="168"/>
      <c r="Q344" s="168"/>
    </row>
    <row r="345" spans="1:17">
      <c r="A345" s="21" t="s">
        <v>346</v>
      </c>
      <c r="B345" s="29" t="s">
        <v>38</v>
      </c>
      <c r="C345" s="75">
        <v>0</v>
      </c>
      <c r="D345" s="220">
        <v>0</v>
      </c>
      <c r="E345" s="75">
        <f t="shared" si="67"/>
        <v>0</v>
      </c>
      <c r="G345" s="205" t="str">
        <f t="shared" si="72"/>
        <v>n.m.</v>
      </c>
      <c r="H345" s="206">
        <f t="shared" ref="H345:H353" si="74">IFERROR(($C:$C-$N:$N),"N/A")</f>
        <v>0</v>
      </c>
      <c r="I345" s="88"/>
      <c r="J345" s="205" t="str">
        <f t="shared" si="73"/>
        <v>n.m.</v>
      </c>
      <c r="K345" s="206">
        <f t="shared" ref="K345:K353" si="75">IFERROR(($C:$C-$D:$D-$N:$N),"N/A")</f>
        <v>0</v>
      </c>
      <c r="L345" s="88"/>
      <c r="M345" s="75">
        <v>18</v>
      </c>
      <c r="N345" s="75">
        <v>0</v>
      </c>
      <c r="O345" s="75">
        <v>0</v>
      </c>
      <c r="P345" s="75">
        <v>0</v>
      </c>
      <c r="Q345" s="75">
        <v>0</v>
      </c>
    </row>
    <row r="346" spans="1:17">
      <c r="A346" s="21" t="s">
        <v>347</v>
      </c>
      <c r="B346" s="29" t="s">
        <v>40</v>
      </c>
      <c r="C346" s="75">
        <v>0</v>
      </c>
      <c r="D346" s="220">
        <v>0</v>
      </c>
      <c r="E346" s="75">
        <f t="shared" si="67"/>
        <v>0</v>
      </c>
      <c r="G346" s="205" t="str">
        <f t="shared" si="72"/>
        <v>n.m.</v>
      </c>
      <c r="H346" s="206">
        <f t="shared" si="74"/>
        <v>0</v>
      </c>
      <c r="I346" s="88"/>
      <c r="J346" s="205" t="str">
        <f t="shared" si="73"/>
        <v>n.m.</v>
      </c>
      <c r="K346" s="206">
        <f t="shared" si="75"/>
        <v>0</v>
      </c>
      <c r="L346" s="88"/>
      <c r="M346" s="75">
        <v>18</v>
      </c>
      <c r="N346" s="75">
        <v>0</v>
      </c>
      <c r="O346" s="75">
        <v>0</v>
      </c>
      <c r="P346" s="75">
        <v>0</v>
      </c>
      <c r="Q346" s="75">
        <v>0</v>
      </c>
    </row>
    <row r="347" spans="1:17">
      <c r="A347" s="21" t="s">
        <v>348</v>
      </c>
      <c r="B347" s="29" t="s">
        <v>42</v>
      </c>
      <c r="C347" s="75">
        <v>0</v>
      </c>
      <c r="D347" s="220">
        <v>0</v>
      </c>
      <c r="E347" s="75">
        <f t="shared" si="67"/>
        <v>0</v>
      </c>
      <c r="G347" s="205" t="str">
        <f t="shared" si="72"/>
        <v>n.m.</v>
      </c>
      <c r="H347" s="206">
        <f t="shared" si="74"/>
        <v>0</v>
      </c>
      <c r="I347" s="88"/>
      <c r="J347" s="205" t="str">
        <f t="shared" si="73"/>
        <v>n.m.</v>
      </c>
      <c r="K347" s="206">
        <f t="shared" si="75"/>
        <v>0</v>
      </c>
      <c r="L347" s="88"/>
      <c r="M347" s="75">
        <v>15</v>
      </c>
      <c r="N347" s="75">
        <v>0</v>
      </c>
      <c r="O347" s="75">
        <v>0</v>
      </c>
      <c r="P347" s="75">
        <v>0</v>
      </c>
      <c r="Q347" s="75">
        <v>0</v>
      </c>
    </row>
    <row r="348" spans="1:17">
      <c r="A348" s="21" t="s">
        <v>349</v>
      </c>
      <c r="B348" s="28" t="s">
        <v>44</v>
      </c>
      <c r="C348" s="77">
        <v>327.88</v>
      </c>
      <c r="D348" s="228">
        <v>-14.844075440462202</v>
      </c>
      <c r="E348" s="77">
        <f t="shared" si="67"/>
        <v>342.72407544046217</v>
      </c>
      <c r="G348" s="203">
        <f t="shared" si="72"/>
        <v>0.37764705882352945</v>
      </c>
      <c r="H348" s="204">
        <f t="shared" si="74"/>
        <v>89.88</v>
      </c>
      <c r="I348" s="88"/>
      <c r="J348" s="203">
        <f t="shared" si="73"/>
        <v>0.44001712369942081</v>
      </c>
      <c r="K348" s="204">
        <f t="shared" si="75"/>
        <v>104.72407544046217</v>
      </c>
      <c r="L348" s="88"/>
      <c r="M348" s="77">
        <v>18</v>
      </c>
      <c r="N348" s="77">
        <v>238</v>
      </c>
      <c r="O348" s="77">
        <v>241</v>
      </c>
      <c r="P348" s="77">
        <v>365</v>
      </c>
      <c r="Q348" s="77">
        <v>132</v>
      </c>
    </row>
    <row r="349" spans="1:17">
      <c r="A349" s="21" t="s">
        <v>350</v>
      </c>
      <c r="B349" s="29" t="s">
        <v>46</v>
      </c>
      <c r="C349" s="75">
        <v>-39.164999999999999</v>
      </c>
      <c r="D349" s="220">
        <v>3.8346997874866</v>
      </c>
      <c r="E349" s="75">
        <f t="shared" si="67"/>
        <v>-42.999699787486598</v>
      </c>
      <c r="G349" s="205">
        <f t="shared" si="72"/>
        <v>-0.38804687500000001</v>
      </c>
      <c r="H349" s="206">
        <f t="shared" si="74"/>
        <v>24.835000000000001</v>
      </c>
      <c r="I349" s="88"/>
      <c r="J349" s="205">
        <f t="shared" si="73"/>
        <v>-0.3281296908205219</v>
      </c>
      <c r="K349" s="206">
        <f t="shared" si="75"/>
        <v>21.000300212513402</v>
      </c>
      <c r="L349" s="88"/>
      <c r="M349" s="75">
        <v>18</v>
      </c>
      <c r="N349" s="75">
        <v>-64</v>
      </c>
      <c r="O349" s="75">
        <v>-61</v>
      </c>
      <c r="P349" s="75">
        <v>-36</v>
      </c>
      <c r="Q349" s="75">
        <v>-89</v>
      </c>
    </row>
    <row r="350" spans="1:17">
      <c r="A350" s="21" t="s">
        <v>351</v>
      </c>
      <c r="B350" s="29" t="s">
        <v>48</v>
      </c>
      <c r="C350" s="75">
        <v>0</v>
      </c>
      <c r="D350" s="220">
        <v>0</v>
      </c>
      <c r="E350" s="75">
        <f t="shared" si="67"/>
        <v>0</v>
      </c>
      <c r="G350" s="205" t="str">
        <f t="shared" si="72"/>
        <v>n.m.</v>
      </c>
      <c r="H350" s="206">
        <f t="shared" si="74"/>
        <v>0</v>
      </c>
      <c r="I350" s="88"/>
      <c r="J350" s="205" t="str">
        <f t="shared" si="73"/>
        <v>n.m.</v>
      </c>
      <c r="K350" s="206">
        <f t="shared" si="75"/>
        <v>0</v>
      </c>
      <c r="L350" s="88"/>
      <c r="M350" s="75">
        <v>16</v>
      </c>
      <c r="N350" s="75">
        <v>0</v>
      </c>
      <c r="O350" s="75">
        <v>0</v>
      </c>
      <c r="P350" s="75">
        <v>1</v>
      </c>
      <c r="Q350" s="75">
        <v>0</v>
      </c>
    </row>
    <row r="351" spans="1:17">
      <c r="A351" s="21" t="s">
        <v>352</v>
      </c>
      <c r="B351" s="28" t="s">
        <v>50</v>
      </c>
      <c r="C351" s="77">
        <v>288.71499999999997</v>
      </c>
      <c r="D351" s="228">
        <v>-11.009375652975603</v>
      </c>
      <c r="E351" s="77">
        <f t="shared" si="67"/>
        <v>299.7243756529756</v>
      </c>
      <c r="G351" s="203">
        <f t="shared" si="72"/>
        <v>0.65928160919540213</v>
      </c>
      <c r="H351" s="204">
        <f t="shared" si="74"/>
        <v>114.71499999999997</v>
      </c>
      <c r="I351" s="88"/>
      <c r="J351" s="203">
        <f t="shared" si="73"/>
        <v>0.72255388306307822</v>
      </c>
      <c r="K351" s="204">
        <f t="shared" si="75"/>
        <v>125.7243756529756</v>
      </c>
      <c r="L351" s="88"/>
      <c r="M351" s="77">
        <v>18</v>
      </c>
      <c r="N351" s="77">
        <v>174</v>
      </c>
      <c r="O351" s="77">
        <v>174</v>
      </c>
      <c r="P351" s="77">
        <v>277</v>
      </c>
      <c r="Q351" s="77">
        <v>96</v>
      </c>
    </row>
    <row r="352" spans="1:17">
      <c r="A352" s="21" t="s">
        <v>353</v>
      </c>
      <c r="B352" s="29" t="s">
        <v>52</v>
      </c>
      <c r="C352" s="75">
        <v>-7.0469999999999997</v>
      </c>
      <c r="D352" s="220">
        <v>0.24550907706135594</v>
      </c>
      <c r="E352" s="75">
        <f t="shared" si="67"/>
        <v>-7.2925090770613554</v>
      </c>
      <c r="G352" s="205">
        <f t="shared" si="72"/>
        <v>0.17449999999999988</v>
      </c>
      <c r="H352" s="206">
        <f t="shared" si="74"/>
        <v>-1.0469999999999997</v>
      </c>
      <c r="I352" s="88"/>
      <c r="J352" s="205">
        <f t="shared" si="73"/>
        <v>0.2154181795102259</v>
      </c>
      <c r="K352" s="206">
        <f t="shared" si="75"/>
        <v>-1.2925090770613554</v>
      </c>
      <c r="L352" s="88"/>
      <c r="M352" s="75">
        <v>18</v>
      </c>
      <c r="N352" s="75">
        <v>-6</v>
      </c>
      <c r="O352" s="75">
        <v>-3</v>
      </c>
      <c r="P352" s="75">
        <v>-2</v>
      </c>
      <c r="Q352" s="75">
        <v>-38</v>
      </c>
    </row>
    <row r="353" spans="1:17">
      <c r="A353" s="21" t="s">
        <v>354</v>
      </c>
      <c r="B353" s="36" t="s">
        <v>54</v>
      </c>
      <c r="C353" s="78">
        <v>281.66800000000001</v>
      </c>
      <c r="D353" s="229">
        <v>-10.763866575914246</v>
      </c>
      <c r="E353" s="78">
        <f>(C353-D353)</f>
        <v>292.43186657591423</v>
      </c>
      <c r="G353" s="209">
        <f t="shared" si="72"/>
        <v>0.66667455621301785</v>
      </c>
      <c r="H353" s="210">
        <f t="shared" si="74"/>
        <v>112.66800000000001</v>
      </c>
      <c r="I353" s="88"/>
      <c r="J353" s="209">
        <f t="shared" si="73"/>
        <v>0.73036607441369372</v>
      </c>
      <c r="K353" s="210">
        <f t="shared" si="75"/>
        <v>123.43186657591423</v>
      </c>
      <c r="L353" s="88"/>
      <c r="M353" s="78">
        <v>18</v>
      </c>
      <c r="N353" s="78">
        <v>169</v>
      </c>
      <c r="O353" s="78">
        <v>169</v>
      </c>
      <c r="P353" s="78">
        <v>274</v>
      </c>
      <c r="Q353" s="78">
        <v>94</v>
      </c>
    </row>
    <row r="354" spans="1:17">
      <c r="A354" s="21"/>
      <c r="B354" s="21"/>
      <c r="C354" s="101"/>
      <c r="D354" s="67"/>
      <c r="E354" s="101"/>
      <c r="G354" s="192"/>
      <c r="H354" s="88"/>
      <c r="I354" s="88"/>
      <c r="J354" s="192"/>
      <c r="K354" s="88"/>
      <c r="L354" s="88"/>
      <c r="M354" s="101"/>
      <c r="N354" s="101"/>
      <c r="O354" s="101"/>
      <c r="P354" s="101"/>
      <c r="Q354" s="101"/>
    </row>
    <row r="355" spans="1:17" ht="16.5" thickBot="1">
      <c r="A355" s="21"/>
      <c r="B355" s="102" t="s">
        <v>407</v>
      </c>
      <c r="C355" s="103"/>
      <c r="D355" s="224"/>
      <c r="E355" s="103"/>
      <c r="G355" s="252"/>
      <c r="H355" s="103"/>
      <c r="I355" s="103"/>
      <c r="J355" s="252"/>
      <c r="K355" s="103"/>
      <c r="L355" s="103"/>
      <c r="M355" s="103"/>
      <c r="N355" s="103"/>
      <c r="O355" s="103"/>
      <c r="P355" s="103"/>
      <c r="Q355" s="103"/>
    </row>
    <row r="356" spans="1:17" ht="15.75">
      <c r="A356" s="21"/>
      <c r="B356" s="182"/>
      <c r="C356" s="225"/>
      <c r="D356" s="108"/>
      <c r="E356" s="225"/>
      <c r="G356" s="253"/>
      <c r="H356" s="225"/>
      <c r="I356" s="225"/>
      <c r="J356" s="253"/>
      <c r="K356" s="225"/>
      <c r="L356" s="225"/>
      <c r="M356" s="225"/>
      <c r="N356" s="225"/>
      <c r="O356" s="225"/>
      <c r="P356" s="225"/>
      <c r="Q356" s="225"/>
    </row>
    <row r="357" spans="1:17">
      <c r="A357" s="21"/>
      <c r="B357" s="183"/>
      <c r="C357" s="183" t="str">
        <f>C$18</f>
        <v>Stated</v>
      </c>
      <c r="D357" s="226" t="str">
        <f>D$18</f>
        <v>Specific items</v>
      </c>
      <c r="E357" s="183" t="str">
        <f>E$18</f>
        <v>Underlying</v>
      </c>
      <c r="G357" s="254" t="str">
        <f>G$18</f>
        <v>Stated vs. MEAN</v>
      </c>
      <c r="H357" s="255"/>
      <c r="I357" s="88"/>
      <c r="J357" s="254" t="str">
        <f>J$18</f>
        <v>Underlying vs. MEAN</v>
      </c>
      <c r="K357" s="255"/>
      <c r="L357" s="88"/>
      <c r="M357" s="185"/>
      <c r="N357" s="105" t="str">
        <f>N$18</f>
        <v>MEAN</v>
      </c>
      <c r="O357" s="183" t="str">
        <f>O$18</f>
        <v>MEDIAN</v>
      </c>
      <c r="P357" s="183" t="str">
        <f>P$18</f>
        <v>MAX</v>
      </c>
      <c r="Q357" s="183" t="str">
        <f>Q$18</f>
        <v>MIN</v>
      </c>
    </row>
    <row r="358" spans="1:17">
      <c r="A358" s="21"/>
      <c r="B358" s="104" t="str">
        <f>B$19</f>
        <v>€m</v>
      </c>
      <c r="C358" s="105" t="str">
        <f>C$19</f>
        <v>Q2-23</v>
      </c>
      <c r="D358" s="227" t="str">
        <f>D$19</f>
        <v>Q2-23</v>
      </c>
      <c r="E358" s="105" t="str">
        <f>E$19</f>
        <v>Q2-23</v>
      </c>
      <c r="G358" s="256" t="str">
        <f>G$19</f>
        <v>(%)</v>
      </c>
      <c r="H358" s="105" t="str">
        <f>H$19</f>
        <v>€m</v>
      </c>
      <c r="I358" s="88"/>
      <c r="J358" s="256" t="str">
        <f>J$19</f>
        <v>(%)</v>
      </c>
      <c r="K358" s="105" t="str">
        <f>K$19</f>
        <v>€m</v>
      </c>
      <c r="L358" s="88"/>
      <c r="M358" s="183" t="str">
        <f>M$19</f>
        <v>#</v>
      </c>
      <c r="N358" s="105" t="str">
        <f>N$19</f>
        <v>2Q23</v>
      </c>
      <c r="O358" s="105" t="str">
        <f>O$19</f>
        <v>2Q23</v>
      </c>
      <c r="P358" s="105" t="str">
        <f>P$19</f>
        <v>2Q23</v>
      </c>
      <c r="Q358" s="105" t="str">
        <f>Q$19</f>
        <v>2Q23</v>
      </c>
    </row>
    <row r="359" spans="1:17">
      <c r="A359" s="21"/>
      <c r="B359" s="26"/>
      <c r="C359" s="88"/>
      <c r="D359" s="21"/>
      <c r="E359" s="88"/>
      <c r="G359" s="192"/>
      <c r="H359" s="88"/>
      <c r="I359" s="88"/>
      <c r="J359" s="192"/>
      <c r="K359" s="88"/>
      <c r="L359" s="88"/>
      <c r="M359" s="88"/>
      <c r="N359" s="88"/>
      <c r="O359" s="88"/>
      <c r="P359" s="88"/>
      <c r="Q359" s="88"/>
    </row>
    <row r="360" spans="1:17">
      <c r="A360" s="21" t="s">
        <v>357</v>
      </c>
      <c r="B360" s="28" t="s">
        <v>26</v>
      </c>
      <c r="C360" s="92">
        <v>370.93498159615302</v>
      </c>
      <c r="D360" s="197">
        <v>0</v>
      </c>
      <c r="E360" s="77">
        <f t="shared" ref="E360:E373" si="76">(C360-D360)</f>
        <v>370.93498159615302</v>
      </c>
      <c r="G360" s="203">
        <f t="shared" ref="G360:G373" si="77">IF(ISERROR(C360/N360-1),IF($B$2="FR","ns","n.m."),IF(C360/N360-1&gt;100%,"x "&amp;(ROUND(C360/N360,1)),IF(C360/N360-1&lt;-100%,IF($B$2="FR","ns","n.m."),C360/N360-1)))</f>
        <v>5.3792561352707491E-2</v>
      </c>
      <c r="H360" s="204">
        <f>IFERROR(($C:$C-$N:$N),"N/A")</f>
        <v>18.934981596153023</v>
      </c>
      <c r="I360" s="88"/>
      <c r="J360" s="203">
        <f t="shared" ref="J360:J373" si="78">IF(ISERROR((C360-D360)/N360-1),IF($B$2="FR","ns","n.m."),IF((C360-D360)/N360-1&gt;100%,"x "&amp;(ROUND((C360-D360)/N360,1)),IF((C360-D360)/N360-1&lt;-100%,IF($B$2="FR","ns","n.m."),(C360-D360)/N360-1)))</f>
        <v>5.3792561352707491E-2</v>
      </c>
      <c r="K360" s="204">
        <f>IFERROR(($C:$C-$D:$D-$N:$N),"N/A")</f>
        <v>18.934981596153023</v>
      </c>
      <c r="L360" s="88"/>
      <c r="M360" s="77">
        <v>18</v>
      </c>
      <c r="N360" s="77">
        <v>352</v>
      </c>
      <c r="O360" s="77">
        <v>354</v>
      </c>
      <c r="P360" s="77">
        <v>394</v>
      </c>
      <c r="Q360" s="77">
        <v>323</v>
      </c>
    </row>
    <row r="361" spans="1:17">
      <c r="A361" s="21" t="s">
        <v>358</v>
      </c>
      <c r="B361" s="29" t="s">
        <v>28</v>
      </c>
      <c r="C361" s="75">
        <v>-228.52260874428299</v>
      </c>
      <c r="D361" s="220">
        <v>0</v>
      </c>
      <c r="E361" s="95">
        <f>(C361-D361-D362)</f>
        <v>-228.52260874428299</v>
      </c>
      <c r="G361" s="205">
        <f t="shared" si="77"/>
        <v>-4.7822463565487583E-2</v>
      </c>
      <c r="H361" s="206">
        <f>IFERROR(($C:$C-$N:$N),"N/A")</f>
        <v>11.477391255717009</v>
      </c>
      <c r="I361" s="88"/>
      <c r="J361" s="205">
        <f>IF(ISERROR(E361/N361-1),IF($B$2="FR","ns","n.m."),IF(E361/N361-1&gt;100%,"x "&amp;(ROUND(E361/N361,1)),IF(E361/N361-1&lt;-100%,IF(B2="FR","ns","n.m."),E361/N361-1)))</f>
        <v>-4.7822463565487583E-2</v>
      </c>
      <c r="K361" s="206">
        <f>IFERROR(($E:$E-$N:$N),"N/A")</f>
        <v>11.477391255717009</v>
      </c>
      <c r="L361" s="88"/>
      <c r="M361" s="265">
        <v>18</v>
      </c>
      <c r="N361" s="75">
        <v>-240</v>
      </c>
      <c r="O361" s="75">
        <v>-234</v>
      </c>
      <c r="P361" s="75">
        <v>-225</v>
      </c>
      <c r="Q361" s="75">
        <v>-298</v>
      </c>
    </row>
    <row r="362" spans="1:17">
      <c r="A362" s="178" t="s">
        <v>359</v>
      </c>
      <c r="B362" s="31" t="s">
        <v>30</v>
      </c>
      <c r="C362" s="99">
        <v>2.3748895899999951</v>
      </c>
      <c r="D362" s="99">
        <v>0</v>
      </c>
      <c r="E362" s="99">
        <f t="shared" si="76"/>
        <v>2.3748895899999951</v>
      </c>
      <c r="G362" s="207"/>
      <c r="H362" s="208"/>
      <c r="I362" s="21"/>
      <c r="J362" s="207"/>
      <c r="K362" s="208"/>
      <c r="L362" s="21"/>
      <c r="M362" s="215"/>
      <c r="N362" s="168"/>
      <c r="O362" s="168"/>
      <c r="P362" s="168"/>
      <c r="Q362" s="168"/>
    </row>
    <row r="363" spans="1:17">
      <c r="A363" s="21" t="s">
        <v>360</v>
      </c>
      <c r="B363" s="28" t="s">
        <v>32</v>
      </c>
      <c r="C363" s="77">
        <v>142.412372851871</v>
      </c>
      <c r="D363" s="228">
        <v>0</v>
      </c>
      <c r="E363" s="77">
        <f t="shared" si="76"/>
        <v>142.412372851871</v>
      </c>
      <c r="G363" s="203">
        <f t="shared" si="77"/>
        <v>0.27153904332027667</v>
      </c>
      <c r="H363" s="204">
        <f t="shared" ref="H363:H373" si="79">IFERROR(($C:$C-$N:$N),"N/A")</f>
        <v>30.412372851870998</v>
      </c>
      <c r="I363" s="88"/>
      <c r="J363" s="203">
        <f t="shared" si="78"/>
        <v>0.27153904332027667</v>
      </c>
      <c r="K363" s="204">
        <f t="shared" ref="K363:K373" si="80">IFERROR(($C:$C-$D:$D-$N:$N),"N/A")</f>
        <v>30.412372851870998</v>
      </c>
      <c r="L363" s="88"/>
      <c r="M363" s="77">
        <v>18</v>
      </c>
      <c r="N363" s="77">
        <v>112</v>
      </c>
      <c r="O363" s="77">
        <v>109</v>
      </c>
      <c r="P363" s="77">
        <v>134</v>
      </c>
      <c r="Q363" s="77">
        <v>90</v>
      </c>
    </row>
    <row r="364" spans="1:17">
      <c r="A364" s="21" t="s">
        <v>361</v>
      </c>
      <c r="B364" s="29" t="s">
        <v>34</v>
      </c>
      <c r="C364" s="101">
        <v>-2.4492878233069701</v>
      </c>
      <c r="D364" s="67">
        <v>0</v>
      </c>
      <c r="E364" s="101">
        <f t="shared" si="76"/>
        <v>-2.4492878233069701</v>
      </c>
      <c r="G364" s="205" t="str">
        <f t="shared" si="77"/>
        <v>n.m.</v>
      </c>
      <c r="H364" s="206">
        <f t="shared" si="79"/>
        <v>-2.4492878233069701</v>
      </c>
      <c r="I364" s="88"/>
      <c r="J364" s="205" t="str">
        <f t="shared" si="78"/>
        <v>n.m.</v>
      </c>
      <c r="K364" s="206">
        <f t="shared" si="80"/>
        <v>-2.4492878233069701</v>
      </c>
      <c r="L364" s="88"/>
      <c r="M364" s="101">
        <v>18</v>
      </c>
      <c r="N364" s="101">
        <v>0</v>
      </c>
      <c r="O364" s="101">
        <v>0</v>
      </c>
      <c r="P364" s="101">
        <v>1</v>
      </c>
      <c r="Q364" s="101">
        <v>-1</v>
      </c>
    </row>
    <row r="365" spans="1:17">
      <c r="A365" s="21" t="s">
        <v>362</v>
      </c>
      <c r="B365" s="29" t="s">
        <v>38</v>
      </c>
      <c r="C365" s="75">
        <v>7.2648234943469197</v>
      </c>
      <c r="D365" s="220">
        <v>0</v>
      </c>
      <c r="E365" s="75">
        <f t="shared" si="76"/>
        <v>7.2648234943469197</v>
      </c>
      <c r="G365" s="205" t="str">
        <f t="shared" si="77"/>
        <v>x 3,6</v>
      </c>
      <c r="H365" s="206">
        <f t="shared" si="79"/>
        <v>5.2648234943469197</v>
      </c>
      <c r="I365" s="88"/>
      <c r="J365" s="205" t="str">
        <f t="shared" si="78"/>
        <v>x 3,6</v>
      </c>
      <c r="K365" s="206">
        <f t="shared" si="80"/>
        <v>5.2648234943469197</v>
      </c>
      <c r="L365" s="88"/>
      <c r="M365" s="75">
        <v>17</v>
      </c>
      <c r="N365" s="75">
        <v>2</v>
      </c>
      <c r="O365" s="75">
        <v>0</v>
      </c>
      <c r="P365" s="75">
        <v>6</v>
      </c>
      <c r="Q365" s="75">
        <v>0</v>
      </c>
    </row>
    <row r="366" spans="1:17">
      <c r="A366" s="21" t="s">
        <v>363</v>
      </c>
      <c r="B366" s="29" t="s">
        <v>40</v>
      </c>
      <c r="C366" s="75">
        <v>0</v>
      </c>
      <c r="D366" s="220">
        <v>0</v>
      </c>
      <c r="E366" s="75">
        <f t="shared" si="76"/>
        <v>0</v>
      </c>
      <c r="G366" s="205" t="str">
        <f t="shared" si="77"/>
        <v>n.m.</v>
      </c>
      <c r="H366" s="206">
        <f t="shared" si="79"/>
        <v>0</v>
      </c>
      <c r="I366" s="88"/>
      <c r="J366" s="205" t="str">
        <f t="shared" si="78"/>
        <v>n.m.</v>
      </c>
      <c r="K366" s="206">
        <f t="shared" si="80"/>
        <v>0</v>
      </c>
      <c r="L366" s="88"/>
      <c r="M366" s="75">
        <v>16</v>
      </c>
      <c r="N366" s="75">
        <v>0</v>
      </c>
      <c r="O366" s="75">
        <v>0</v>
      </c>
      <c r="P366" s="75">
        <v>0</v>
      </c>
      <c r="Q366" s="75">
        <v>-1</v>
      </c>
    </row>
    <row r="367" spans="1:17">
      <c r="A367" s="21" t="s">
        <v>364</v>
      </c>
      <c r="B367" s="29" t="s">
        <v>42</v>
      </c>
      <c r="C367" s="75">
        <v>0</v>
      </c>
      <c r="D367" s="220">
        <v>0</v>
      </c>
      <c r="E367" s="75">
        <f t="shared" si="76"/>
        <v>0</v>
      </c>
      <c r="G367" s="205" t="str">
        <f t="shared" si="77"/>
        <v>n.m.</v>
      </c>
      <c r="H367" s="206">
        <f t="shared" si="79"/>
        <v>0</v>
      </c>
      <c r="I367" s="88"/>
      <c r="J367" s="205" t="str">
        <f t="shared" si="78"/>
        <v>n.m.</v>
      </c>
      <c r="K367" s="206">
        <f t="shared" si="80"/>
        <v>0</v>
      </c>
      <c r="L367" s="88"/>
      <c r="M367" s="75">
        <v>15</v>
      </c>
      <c r="N367" s="75">
        <v>0</v>
      </c>
      <c r="O367" s="75">
        <v>0</v>
      </c>
      <c r="P367" s="75">
        <v>0</v>
      </c>
      <c r="Q367" s="75">
        <v>0</v>
      </c>
    </row>
    <row r="368" spans="1:17">
      <c r="A368" s="21" t="s">
        <v>365</v>
      </c>
      <c r="B368" s="28" t="s">
        <v>44</v>
      </c>
      <c r="C368" s="77">
        <v>147.22790852291101</v>
      </c>
      <c r="D368" s="228">
        <v>0</v>
      </c>
      <c r="E368" s="77">
        <f t="shared" si="76"/>
        <v>147.22790852291101</v>
      </c>
      <c r="G368" s="203">
        <f t="shared" si="77"/>
        <v>0.30290184533549569</v>
      </c>
      <c r="H368" s="204">
        <f t="shared" si="79"/>
        <v>34.227908522911008</v>
      </c>
      <c r="I368" s="88"/>
      <c r="J368" s="203">
        <f t="shared" si="78"/>
        <v>0.30290184533549569</v>
      </c>
      <c r="K368" s="204">
        <f t="shared" si="80"/>
        <v>34.227908522911008</v>
      </c>
      <c r="L368" s="88"/>
      <c r="M368" s="77">
        <v>18</v>
      </c>
      <c r="N368" s="77">
        <v>113</v>
      </c>
      <c r="O368" s="77">
        <v>111</v>
      </c>
      <c r="P368" s="77">
        <v>134</v>
      </c>
      <c r="Q368" s="77">
        <v>90</v>
      </c>
    </row>
    <row r="369" spans="1:17">
      <c r="A369" s="21" t="s">
        <v>366</v>
      </c>
      <c r="B369" s="29" t="s">
        <v>46</v>
      </c>
      <c r="C369" s="75">
        <v>-37.870841914270699</v>
      </c>
      <c r="D369" s="220">
        <v>0</v>
      </c>
      <c r="E369" s="75">
        <f t="shared" si="76"/>
        <v>-37.870841914270699</v>
      </c>
      <c r="G369" s="205">
        <f t="shared" si="77"/>
        <v>0.305891100492093</v>
      </c>
      <c r="H369" s="206">
        <f t="shared" si="79"/>
        <v>-8.8708419142706987</v>
      </c>
      <c r="I369" s="88"/>
      <c r="J369" s="205">
        <f t="shared" si="78"/>
        <v>0.305891100492093</v>
      </c>
      <c r="K369" s="206">
        <f t="shared" si="80"/>
        <v>-8.8708419142706987</v>
      </c>
      <c r="L369" s="88"/>
      <c r="M369" s="75">
        <v>18</v>
      </c>
      <c r="N369" s="75">
        <v>-29</v>
      </c>
      <c r="O369" s="75">
        <v>-27</v>
      </c>
      <c r="P369" s="75">
        <v>-22</v>
      </c>
      <c r="Q369" s="75">
        <v>-42</v>
      </c>
    </row>
    <row r="370" spans="1:17">
      <c r="A370" s="21" t="s">
        <v>367</v>
      </c>
      <c r="B370" s="29" t="s">
        <v>48</v>
      </c>
      <c r="C370" s="75">
        <v>0</v>
      </c>
      <c r="D370" s="220">
        <v>0</v>
      </c>
      <c r="E370" s="75">
        <f t="shared" si="76"/>
        <v>0</v>
      </c>
      <c r="G370" s="205" t="str">
        <f t="shared" si="77"/>
        <v>n.m.</v>
      </c>
      <c r="H370" s="206">
        <f t="shared" si="79"/>
        <v>0</v>
      </c>
      <c r="I370" s="88"/>
      <c r="J370" s="205" t="str">
        <f t="shared" si="78"/>
        <v>n.m.</v>
      </c>
      <c r="K370" s="206">
        <f t="shared" si="80"/>
        <v>0</v>
      </c>
      <c r="L370" s="88"/>
      <c r="M370" s="75">
        <v>15</v>
      </c>
      <c r="N370" s="75">
        <v>0</v>
      </c>
      <c r="O370" s="75">
        <v>0</v>
      </c>
      <c r="P370" s="75">
        <v>0</v>
      </c>
      <c r="Q370" s="75">
        <v>0</v>
      </c>
    </row>
    <row r="371" spans="1:17">
      <c r="A371" s="21" t="s">
        <v>368</v>
      </c>
      <c r="B371" s="28" t="s">
        <v>50</v>
      </c>
      <c r="C371" s="77">
        <v>109.35706660864</v>
      </c>
      <c r="D371" s="228">
        <v>0</v>
      </c>
      <c r="E371" s="77">
        <f t="shared" si="76"/>
        <v>109.35706660864</v>
      </c>
      <c r="G371" s="203">
        <f t="shared" si="77"/>
        <v>0.28655372480752939</v>
      </c>
      <c r="H371" s="204">
        <f t="shared" si="79"/>
        <v>24.357066608639997</v>
      </c>
      <c r="I371" s="88"/>
      <c r="J371" s="203">
        <f t="shared" si="78"/>
        <v>0.28655372480752939</v>
      </c>
      <c r="K371" s="204">
        <f t="shared" si="80"/>
        <v>24.357066608639997</v>
      </c>
      <c r="L371" s="88"/>
      <c r="M371" s="77">
        <v>18</v>
      </c>
      <c r="N371" s="77">
        <v>85</v>
      </c>
      <c r="O371" s="77">
        <v>87</v>
      </c>
      <c r="P371" s="77">
        <v>101</v>
      </c>
      <c r="Q371" s="77">
        <v>66</v>
      </c>
    </row>
    <row r="372" spans="1:17">
      <c r="A372" s="21" t="s">
        <v>369</v>
      </c>
      <c r="B372" s="29" t="s">
        <v>52</v>
      </c>
      <c r="C372" s="75">
        <v>-34.455863367102602</v>
      </c>
      <c r="D372" s="220">
        <v>0</v>
      </c>
      <c r="E372" s="75">
        <f t="shared" si="76"/>
        <v>-34.455863367102602</v>
      </c>
      <c r="G372" s="205">
        <f t="shared" si="77"/>
        <v>0.37823453468410406</v>
      </c>
      <c r="H372" s="206">
        <f t="shared" si="79"/>
        <v>-9.4558633671026016</v>
      </c>
      <c r="I372" s="88"/>
      <c r="J372" s="205">
        <f t="shared" si="78"/>
        <v>0.37823453468410406</v>
      </c>
      <c r="K372" s="206">
        <f t="shared" si="80"/>
        <v>-9.4558633671026016</v>
      </c>
      <c r="L372" s="88"/>
      <c r="M372" s="75">
        <v>17</v>
      </c>
      <c r="N372" s="75">
        <v>-25</v>
      </c>
      <c r="O372" s="75">
        <v>-25</v>
      </c>
      <c r="P372" s="75">
        <v>-12</v>
      </c>
      <c r="Q372" s="75">
        <v>-33</v>
      </c>
    </row>
    <row r="373" spans="1:17">
      <c r="A373" s="21" t="s">
        <v>370</v>
      </c>
      <c r="B373" s="36" t="s">
        <v>54</v>
      </c>
      <c r="C373" s="78">
        <v>74.901203241537104</v>
      </c>
      <c r="D373" s="229">
        <v>0</v>
      </c>
      <c r="E373" s="78">
        <f t="shared" si="76"/>
        <v>74.901203241537104</v>
      </c>
      <c r="G373" s="209">
        <f t="shared" si="77"/>
        <v>0.2278885777301165</v>
      </c>
      <c r="H373" s="210">
        <f t="shared" si="79"/>
        <v>13.901203241537104</v>
      </c>
      <c r="I373" s="88"/>
      <c r="J373" s="209">
        <f t="shared" si="78"/>
        <v>0.2278885777301165</v>
      </c>
      <c r="K373" s="210">
        <f t="shared" si="80"/>
        <v>13.901203241537104</v>
      </c>
      <c r="L373" s="88"/>
      <c r="M373" s="78">
        <v>18</v>
      </c>
      <c r="N373" s="78">
        <v>61</v>
      </c>
      <c r="O373" s="78">
        <v>62</v>
      </c>
      <c r="P373" s="78">
        <v>90</v>
      </c>
      <c r="Q373" s="78">
        <v>44</v>
      </c>
    </row>
    <row r="374" spans="1:17">
      <c r="A374" s="21"/>
      <c r="C374" s="88"/>
      <c r="D374" s="21"/>
      <c r="E374" s="88"/>
      <c r="G374" s="192"/>
      <c r="H374" s="88"/>
      <c r="I374" s="88"/>
      <c r="J374" s="192"/>
      <c r="K374" s="88"/>
      <c r="L374" s="88"/>
      <c r="M374" s="88"/>
      <c r="N374" s="88"/>
      <c r="O374" s="88"/>
      <c r="P374" s="88"/>
      <c r="Q374" s="88"/>
    </row>
    <row r="375" spans="1:17">
      <c r="A375" s="21"/>
      <c r="C375" s="88"/>
      <c r="D375" s="21"/>
      <c r="E375" s="88"/>
      <c r="G375" s="192"/>
      <c r="H375" s="88"/>
      <c r="I375" s="88"/>
      <c r="J375" s="192"/>
      <c r="K375" s="88"/>
      <c r="L375" s="88"/>
      <c r="M375" s="88"/>
      <c r="N375" s="88"/>
      <c r="O375" s="88"/>
      <c r="P375" s="88"/>
      <c r="Q375" s="88"/>
    </row>
    <row r="376" spans="1:17" ht="16.5" thickBot="1">
      <c r="A376" s="21"/>
      <c r="B376" s="24" t="s">
        <v>374</v>
      </c>
      <c r="C376" s="90"/>
      <c r="D376" s="230"/>
      <c r="E376" s="90"/>
      <c r="G376" s="193"/>
      <c r="H376" s="90"/>
      <c r="I376" s="90"/>
      <c r="J376" s="193"/>
      <c r="K376" s="90"/>
      <c r="L376" s="90"/>
      <c r="M376" s="90"/>
      <c r="N376" s="90"/>
      <c r="O376" s="90"/>
      <c r="P376" s="90"/>
      <c r="Q376" s="90"/>
    </row>
    <row r="377" spans="1:17" ht="15.75">
      <c r="A377" s="21"/>
      <c r="B377" s="180"/>
      <c r="C377" s="225"/>
      <c r="D377" s="108"/>
      <c r="E377" s="225"/>
      <c r="G377" s="253"/>
      <c r="H377" s="225"/>
      <c r="I377" s="225"/>
      <c r="J377" s="253"/>
      <c r="K377" s="225"/>
      <c r="L377" s="225"/>
      <c r="M377" s="225"/>
      <c r="N377" s="225"/>
      <c r="O377" s="225"/>
      <c r="P377" s="225"/>
      <c r="Q377" s="225"/>
    </row>
    <row r="378" spans="1:17">
      <c r="A378" s="21"/>
      <c r="B378" s="25"/>
      <c r="C378" s="181" t="str">
        <f>C$18</f>
        <v>Stated</v>
      </c>
      <c r="D378" s="194" t="str">
        <f>D$18</f>
        <v>Specific items</v>
      </c>
      <c r="E378" s="181" t="str">
        <f>E$18</f>
        <v>Underlying</v>
      </c>
      <c r="G378" s="249" t="str">
        <f>G$18</f>
        <v>Stated vs. MEAN</v>
      </c>
      <c r="H378" s="201"/>
      <c r="I378" s="88"/>
      <c r="J378" s="249" t="str">
        <f>J$18</f>
        <v>Underlying vs. MEAN</v>
      </c>
      <c r="K378" s="201"/>
      <c r="L378" s="88"/>
      <c r="M378" s="186"/>
      <c r="N378" s="181" t="str">
        <f>N$18</f>
        <v>MEAN</v>
      </c>
      <c r="O378" s="181" t="str">
        <f>O$18</f>
        <v>MEDIAN</v>
      </c>
      <c r="P378" s="181" t="str">
        <f>P$18</f>
        <v>MAX</v>
      </c>
      <c r="Q378" s="181" t="str">
        <f>Q$18</f>
        <v>MIN</v>
      </c>
    </row>
    <row r="379" spans="1:17">
      <c r="A379" s="21"/>
      <c r="B379" s="25" t="str">
        <f>B$19</f>
        <v>€m</v>
      </c>
      <c r="C379" s="61" t="str">
        <f>C$19</f>
        <v>Q2-23</v>
      </c>
      <c r="D379" s="196" t="str">
        <f>D$19</f>
        <v>Q2-23</v>
      </c>
      <c r="E379" s="61" t="str">
        <f>E$19</f>
        <v>Q2-23</v>
      </c>
      <c r="G379" s="202" t="str">
        <f>G$19</f>
        <v>(%)</v>
      </c>
      <c r="H379" s="61" t="str">
        <f>H$19</f>
        <v>€m</v>
      </c>
      <c r="I379" s="88"/>
      <c r="J379" s="202" t="str">
        <f>J$19</f>
        <v>(%)</v>
      </c>
      <c r="K379" s="61" t="str">
        <f>K$19</f>
        <v>€m</v>
      </c>
      <c r="L379" s="88"/>
      <c r="M379" s="186" t="str">
        <f>M$19</f>
        <v>#</v>
      </c>
      <c r="N379" s="61" t="str">
        <f>N$19</f>
        <v>2Q23</v>
      </c>
      <c r="O379" s="61" t="str">
        <f>O$19</f>
        <v>2Q23</v>
      </c>
      <c r="P379" s="61" t="str">
        <f>P$19</f>
        <v>2Q23</v>
      </c>
      <c r="Q379" s="61" t="str">
        <f>Q$19</f>
        <v>2Q23</v>
      </c>
    </row>
    <row r="380" spans="1:17">
      <c r="A380" s="21"/>
      <c r="B380" s="26"/>
      <c r="C380" s="88"/>
      <c r="D380" s="21"/>
      <c r="E380" s="88"/>
      <c r="G380" s="192"/>
      <c r="H380" s="88"/>
      <c r="I380" s="88"/>
      <c r="J380" s="192"/>
      <c r="K380" s="88"/>
      <c r="L380" s="88"/>
      <c r="M380" s="88"/>
      <c r="N380" s="88"/>
      <c r="O380" s="88"/>
      <c r="P380" s="88"/>
      <c r="Q380" s="88"/>
    </row>
    <row r="381" spans="1:17">
      <c r="A381" s="108" t="s">
        <v>375</v>
      </c>
      <c r="B381" s="39" t="s">
        <v>26</v>
      </c>
      <c r="C381" s="92">
        <v>-65.684676707766997</v>
      </c>
      <c r="D381" s="197">
        <v>41.591000000000001</v>
      </c>
      <c r="E381" s="146">
        <f t="shared" ref="E381:E397" si="81">(C381-D381)</f>
        <v>-107.27567670776699</v>
      </c>
      <c r="G381" s="257">
        <f t="shared" ref="G381:G397" si="82">IF(ISERROR(C381/N381-1),IF($B$2="FR","ns","n.m."),IF(C381/N381-1&gt;100%,"x "&amp;(ROUND(C381/N381,1)),IF(C381/N381-1&lt;-100%,IF($B$2="FR","ns","n.m."),C381/N381-1)))</f>
        <v>-0.69590427450107872</v>
      </c>
      <c r="H381" s="258">
        <f>IFERROR(($C:$C-$N:$N),"N/A")</f>
        <v>150.31532329223302</v>
      </c>
      <c r="I381" s="225"/>
      <c r="J381" s="259">
        <f t="shared" ref="J381:J397" si="83">IF(ISERROR((C381-D381)/N381-1),IF($B$2="FR","ns","n.m."),IF((C381-D381)/N381-1&gt;100%,"x "&amp;(ROUND((C381-D381)/N381,1)),IF((C381-D381)/N381-1&lt;-100%,IF($B$2="FR","ns","n.m."),(C381-D381)/N381-1)))</f>
        <v>-0.5033533485751529</v>
      </c>
      <c r="K381" s="258">
        <f>IFERROR(($C:$C-$D:$D-$N:$N),"N/A")</f>
        <v>108.72432329223301</v>
      </c>
      <c r="L381" s="225"/>
      <c r="M381" s="260">
        <v>18</v>
      </c>
      <c r="N381" s="146">
        <v>-216</v>
      </c>
      <c r="O381" s="146">
        <v>-205</v>
      </c>
      <c r="P381" s="146">
        <v>-98</v>
      </c>
      <c r="Q381" s="146">
        <v>-347</v>
      </c>
    </row>
    <row r="382" spans="1:17">
      <c r="A382" s="110" t="s">
        <v>376</v>
      </c>
      <c r="B382" s="31" t="s">
        <v>377</v>
      </c>
      <c r="C382" s="166">
        <v>0</v>
      </c>
      <c r="D382" s="166">
        <v>0</v>
      </c>
      <c r="E382" s="95">
        <f>(C382-D382-D383)</f>
        <v>0</v>
      </c>
      <c r="G382" s="261"/>
      <c r="H382" s="262"/>
      <c r="I382" s="108"/>
      <c r="J382" s="261"/>
      <c r="K382" s="262"/>
      <c r="L382" s="108"/>
      <c r="M382" s="263"/>
      <c r="N382" s="169"/>
      <c r="O382" s="169"/>
      <c r="P382" s="169"/>
      <c r="Q382" s="169"/>
    </row>
    <row r="383" spans="1:17">
      <c r="A383" s="110" t="s">
        <v>378</v>
      </c>
      <c r="B383" s="41" t="s">
        <v>58</v>
      </c>
      <c r="C383" s="148">
        <v>0</v>
      </c>
      <c r="D383" s="148">
        <v>0</v>
      </c>
      <c r="E383" s="148">
        <f>(C383-D383)</f>
        <v>0</v>
      </c>
      <c r="G383" s="261"/>
      <c r="H383" s="262"/>
      <c r="I383" s="108"/>
      <c r="J383" s="261"/>
      <c r="K383" s="262"/>
      <c r="L383" s="108"/>
      <c r="M383" s="263"/>
      <c r="N383" s="169"/>
      <c r="O383" s="169"/>
      <c r="P383" s="169"/>
      <c r="Q383" s="169"/>
    </row>
    <row r="384" spans="1:17">
      <c r="A384" s="21" t="s">
        <v>379</v>
      </c>
      <c r="B384" s="29" t="s">
        <v>28</v>
      </c>
      <c r="C384" s="75">
        <v>15.021908004306901</v>
      </c>
      <c r="D384" s="220">
        <v>0</v>
      </c>
      <c r="E384" s="75">
        <f>(C384-D384-D385)</f>
        <v>15.021908004306901</v>
      </c>
      <c r="G384" s="205" t="str">
        <f>IF(ISERROR(C384/N384-1),IF($B$2="FR","ns","n.m."),IF(C384/N384-1&gt;100%,"x "&amp;(ROUND(C384/N384,1)),IF(C384/N384-1&lt;-100%,IF($B$2="FR","ns","n.m."),C384/N384-1)))</f>
        <v>n.m.</v>
      </c>
      <c r="H384" s="206">
        <f>IFERROR(($C:$C-$N:$N),"N/A")</f>
        <v>96.021908004306908</v>
      </c>
      <c r="I384" s="88"/>
      <c r="J384" s="205" t="str">
        <f>IF(ISERROR(E384/N384-1),IF($B$2="FR","ns","n.m."),IF(E384/N384-1&gt;100%,"x "&amp;(ROUND(E384/N384,1)),IF(E384/N384-1&lt;-100%,IF(B2="FR","ns","n.m."),E384/N384-1)))</f>
        <v>n.m.</v>
      </c>
      <c r="K384" s="206">
        <f>IFERROR(($E:$E-$N:$N),"N/A")</f>
        <v>96.021908004306908</v>
      </c>
      <c r="L384" s="88"/>
      <c r="M384" s="265">
        <v>18</v>
      </c>
      <c r="N384" s="75">
        <v>-81</v>
      </c>
      <c r="O384" s="75">
        <v>-79</v>
      </c>
      <c r="P384" s="75">
        <v>-21</v>
      </c>
      <c r="Q384" s="75">
        <v>-153</v>
      </c>
    </row>
    <row r="385" spans="1:17">
      <c r="A385" s="178" t="s">
        <v>380</v>
      </c>
      <c r="B385" s="31" t="s">
        <v>30</v>
      </c>
      <c r="C385" s="99">
        <v>-5.7124091000000021</v>
      </c>
      <c r="D385" s="99">
        <v>0</v>
      </c>
      <c r="E385" s="99">
        <f>(C385-D385)</f>
        <v>-5.7124091000000021</v>
      </c>
      <c r="G385" s="207"/>
      <c r="H385" s="208"/>
      <c r="I385" s="21"/>
      <c r="J385" s="207"/>
      <c r="K385" s="208"/>
      <c r="L385" s="21"/>
      <c r="M385" s="215"/>
      <c r="N385" s="168"/>
      <c r="O385" s="168"/>
      <c r="P385" s="168"/>
      <c r="Q385" s="168"/>
    </row>
    <row r="386" spans="1:17">
      <c r="A386" s="21" t="s">
        <v>381</v>
      </c>
      <c r="B386" s="28" t="s">
        <v>32</v>
      </c>
      <c r="C386" s="247">
        <v>-50.662768703460003</v>
      </c>
      <c r="D386" s="219">
        <v>41.591000000000001</v>
      </c>
      <c r="E386" s="247">
        <f t="shared" si="81"/>
        <v>-92.253768703459997</v>
      </c>
      <c r="G386" s="203">
        <f t="shared" si="82"/>
        <v>-0.82941828719373734</v>
      </c>
      <c r="H386" s="204">
        <f>IFERROR(($C:$C-$N:$N),"N/A")</f>
        <v>246.33723129653998</v>
      </c>
      <c r="I386" s="88"/>
      <c r="J386" s="203">
        <f t="shared" si="83"/>
        <v>-0.68938125015670026</v>
      </c>
      <c r="K386" s="204">
        <f>IFERROR(($C:$C-$D:$D-$N:$N),"N/A")</f>
        <v>204.74623129654</v>
      </c>
      <c r="L386" s="88"/>
      <c r="M386" s="264">
        <v>18</v>
      </c>
      <c r="N386" s="63">
        <v>-297</v>
      </c>
      <c r="O386" s="63">
        <v>-291</v>
      </c>
      <c r="P386" s="63">
        <v>-211</v>
      </c>
      <c r="Q386" s="63">
        <v>-425</v>
      </c>
    </row>
    <row r="387" spans="1:17">
      <c r="A387" s="21" t="s">
        <v>382</v>
      </c>
      <c r="B387" s="29" t="s">
        <v>34</v>
      </c>
      <c r="C387" s="75">
        <v>-1.605</v>
      </c>
      <c r="D387" s="220">
        <v>0</v>
      </c>
      <c r="E387" s="75">
        <f t="shared" si="81"/>
        <v>-1.605</v>
      </c>
      <c r="G387" s="205">
        <f t="shared" si="82"/>
        <v>-0.19750000000000001</v>
      </c>
      <c r="H387" s="206">
        <f>IFERROR(($C:$C-$N:$N),"N/A")</f>
        <v>0.39500000000000002</v>
      </c>
      <c r="I387" s="88"/>
      <c r="J387" s="205">
        <f t="shared" si="83"/>
        <v>-0.19750000000000001</v>
      </c>
      <c r="K387" s="206">
        <f>IFERROR(($C:$C-$D:$D-$N:$N),"N/A")</f>
        <v>0.39500000000000002</v>
      </c>
      <c r="L387" s="88"/>
      <c r="M387" s="265">
        <v>18</v>
      </c>
      <c r="N387" s="75">
        <v>-2</v>
      </c>
      <c r="O387" s="75">
        <v>-1</v>
      </c>
      <c r="P387" s="75">
        <v>1</v>
      </c>
      <c r="Q387" s="75">
        <v>-8</v>
      </c>
    </row>
    <row r="388" spans="1:17">
      <c r="A388" s="178" t="s">
        <v>383</v>
      </c>
      <c r="B388" s="31" t="s">
        <v>36</v>
      </c>
      <c r="C388" s="99">
        <v>0</v>
      </c>
      <c r="D388" s="99">
        <v>0</v>
      </c>
      <c r="E388" s="99">
        <f t="shared" si="81"/>
        <v>0</v>
      </c>
      <c r="G388" s="207"/>
      <c r="H388" s="208"/>
      <c r="I388" s="21"/>
      <c r="J388" s="207"/>
      <c r="K388" s="208"/>
      <c r="L388" s="21"/>
      <c r="M388" s="215"/>
      <c r="N388" s="168"/>
      <c r="O388" s="168"/>
      <c r="P388" s="168"/>
      <c r="Q388" s="168"/>
    </row>
    <row r="389" spans="1:17">
      <c r="A389" s="21" t="s">
        <v>384</v>
      </c>
      <c r="B389" s="29" t="s">
        <v>38</v>
      </c>
      <c r="C389" s="248">
        <v>-18.946937234484199</v>
      </c>
      <c r="D389" s="67">
        <v>0</v>
      </c>
      <c r="E389" s="248">
        <f t="shared" si="81"/>
        <v>-18.946937234484199</v>
      </c>
      <c r="G389" s="205" t="str">
        <f t="shared" si="82"/>
        <v>x 4,7</v>
      </c>
      <c r="H389" s="206">
        <f t="shared" ref="H389:H397" si="84">IFERROR(($C:$C-$N:$N),"N/A")</f>
        <v>-14.946937234484199</v>
      </c>
      <c r="I389" s="88"/>
      <c r="J389" s="205" t="str">
        <f t="shared" si="83"/>
        <v>x 4,7</v>
      </c>
      <c r="K389" s="206">
        <f t="shared" ref="K389:K397" si="85">IFERROR(($C:$C-$D:$D-$N:$N),"N/A")</f>
        <v>-14.946937234484199</v>
      </c>
      <c r="L389" s="88"/>
      <c r="M389" s="265">
        <v>18</v>
      </c>
      <c r="N389" s="101">
        <v>-4</v>
      </c>
      <c r="O389" s="101">
        <v>-1</v>
      </c>
      <c r="P389" s="101">
        <v>3</v>
      </c>
      <c r="Q389" s="101">
        <v>-15</v>
      </c>
    </row>
    <row r="390" spans="1:17">
      <c r="A390" s="21" t="s">
        <v>385</v>
      </c>
      <c r="B390" s="29" t="s">
        <v>40</v>
      </c>
      <c r="C390" s="248">
        <v>0</v>
      </c>
      <c r="D390" s="67">
        <v>0</v>
      </c>
      <c r="E390" s="248">
        <f t="shared" si="81"/>
        <v>0</v>
      </c>
      <c r="G390" s="205" t="str">
        <f t="shared" si="82"/>
        <v>n.m.</v>
      </c>
      <c r="H390" s="206">
        <f t="shared" si="84"/>
        <v>0</v>
      </c>
      <c r="I390" s="88"/>
      <c r="J390" s="205" t="str">
        <f t="shared" si="83"/>
        <v>n.m.</v>
      </c>
      <c r="K390" s="206">
        <f t="shared" si="85"/>
        <v>0</v>
      </c>
      <c r="L390" s="88"/>
      <c r="M390" s="265">
        <v>18</v>
      </c>
      <c r="N390" s="101">
        <v>0</v>
      </c>
      <c r="O390" s="101">
        <v>0</v>
      </c>
      <c r="P390" s="101">
        <v>0</v>
      </c>
      <c r="Q390" s="101">
        <v>0</v>
      </c>
    </row>
    <row r="391" spans="1:17">
      <c r="A391" s="21" t="s">
        <v>386</v>
      </c>
      <c r="B391" s="29" t="s">
        <v>42</v>
      </c>
      <c r="C391" s="248">
        <v>0</v>
      </c>
      <c r="D391" s="67">
        <v>0</v>
      </c>
      <c r="E391" s="248">
        <f t="shared" si="81"/>
        <v>0</v>
      </c>
      <c r="G391" s="205" t="str">
        <f t="shared" si="82"/>
        <v>n.m.</v>
      </c>
      <c r="H391" s="206">
        <f t="shared" si="84"/>
        <v>0</v>
      </c>
      <c r="I391" s="88"/>
      <c r="J391" s="205" t="str">
        <f t="shared" si="83"/>
        <v>n.m.</v>
      </c>
      <c r="K391" s="206">
        <f t="shared" si="85"/>
        <v>0</v>
      </c>
      <c r="L391" s="88"/>
      <c r="M391" s="265">
        <v>16</v>
      </c>
      <c r="N391" s="101">
        <v>0</v>
      </c>
      <c r="O391" s="101">
        <v>0</v>
      </c>
      <c r="P391" s="101">
        <v>0</v>
      </c>
      <c r="Q391" s="101">
        <v>0</v>
      </c>
    </row>
    <row r="392" spans="1:17">
      <c r="A392" s="21" t="s">
        <v>387</v>
      </c>
      <c r="B392" s="28" t="s">
        <v>44</v>
      </c>
      <c r="C392" s="247">
        <v>-71.214705937944203</v>
      </c>
      <c r="D392" s="219">
        <v>41.591000000000001</v>
      </c>
      <c r="E392" s="247">
        <f t="shared" si="81"/>
        <v>-112.8057059379442</v>
      </c>
      <c r="G392" s="203">
        <f t="shared" si="82"/>
        <v>-0.76496796720150428</v>
      </c>
      <c r="H392" s="204">
        <f t="shared" si="84"/>
        <v>231.78529406205581</v>
      </c>
      <c r="I392" s="88"/>
      <c r="J392" s="203">
        <f t="shared" si="83"/>
        <v>-0.62770394079886405</v>
      </c>
      <c r="K392" s="204">
        <f t="shared" si="85"/>
        <v>190.1942940620558</v>
      </c>
      <c r="L392" s="88"/>
      <c r="M392" s="264">
        <v>18</v>
      </c>
      <c r="N392" s="63">
        <v>-303</v>
      </c>
      <c r="O392" s="63">
        <v>-297</v>
      </c>
      <c r="P392" s="63">
        <v>-225</v>
      </c>
      <c r="Q392" s="63">
        <v>-435</v>
      </c>
    </row>
    <row r="393" spans="1:17">
      <c r="A393" s="21" t="s">
        <v>388</v>
      </c>
      <c r="B393" s="29" t="s">
        <v>46</v>
      </c>
      <c r="C393" s="248">
        <v>65.194599285335698</v>
      </c>
      <c r="D393" s="67">
        <v>0</v>
      </c>
      <c r="E393" s="248">
        <f t="shared" si="81"/>
        <v>65.194599285335698</v>
      </c>
      <c r="G393" s="205">
        <f t="shared" si="82"/>
        <v>-0.23300471429016822</v>
      </c>
      <c r="H393" s="206">
        <f t="shared" si="84"/>
        <v>-19.805400714664302</v>
      </c>
      <c r="I393" s="88"/>
      <c r="J393" s="205">
        <f t="shared" si="83"/>
        <v>-0.23300471429016822</v>
      </c>
      <c r="K393" s="206">
        <f t="shared" si="85"/>
        <v>-19.805400714664302</v>
      </c>
      <c r="L393" s="88"/>
      <c r="M393" s="265">
        <v>18</v>
      </c>
      <c r="N393" s="101">
        <v>85</v>
      </c>
      <c r="O393" s="101">
        <v>85</v>
      </c>
      <c r="P393" s="101">
        <v>170</v>
      </c>
      <c r="Q393" s="101">
        <v>10</v>
      </c>
    </row>
    <row r="394" spans="1:17">
      <c r="A394" s="21" t="s">
        <v>389</v>
      </c>
      <c r="B394" s="29" t="s">
        <v>48</v>
      </c>
      <c r="C394" s="248">
        <v>0</v>
      </c>
      <c r="D394" s="67">
        <v>0</v>
      </c>
      <c r="E394" s="248">
        <f t="shared" si="81"/>
        <v>0</v>
      </c>
      <c r="G394" s="205" t="str">
        <f t="shared" si="82"/>
        <v>n.m.</v>
      </c>
      <c r="H394" s="206">
        <f t="shared" si="84"/>
        <v>0</v>
      </c>
      <c r="I394" s="88"/>
      <c r="J394" s="205" t="str">
        <f t="shared" si="83"/>
        <v>n.m.</v>
      </c>
      <c r="K394" s="206">
        <f t="shared" si="85"/>
        <v>0</v>
      </c>
      <c r="L394" s="88"/>
      <c r="M394" s="265">
        <v>15</v>
      </c>
      <c r="N394" s="101">
        <v>0</v>
      </c>
      <c r="O394" s="101">
        <v>0</v>
      </c>
      <c r="P394" s="101">
        <v>3</v>
      </c>
      <c r="Q394" s="101">
        <v>0</v>
      </c>
    </row>
    <row r="395" spans="1:17">
      <c r="A395" s="21" t="s">
        <v>390</v>
      </c>
      <c r="B395" s="28" t="s">
        <v>50</v>
      </c>
      <c r="C395" s="247">
        <v>-6.0201066526085496</v>
      </c>
      <c r="D395" s="219">
        <v>41.591000000000001</v>
      </c>
      <c r="E395" s="247">
        <f t="shared" si="81"/>
        <v>-47.611106652608548</v>
      </c>
      <c r="G395" s="203">
        <f t="shared" si="82"/>
        <v>-0.9722575730294537</v>
      </c>
      <c r="H395" s="204">
        <f t="shared" si="84"/>
        <v>210.97989334739145</v>
      </c>
      <c r="I395" s="88"/>
      <c r="J395" s="203">
        <f t="shared" si="83"/>
        <v>-0.7805939785594076</v>
      </c>
      <c r="K395" s="204">
        <f t="shared" si="85"/>
        <v>169.38889334739144</v>
      </c>
      <c r="L395" s="88"/>
      <c r="M395" s="264">
        <v>18</v>
      </c>
      <c r="N395" s="63">
        <v>-217</v>
      </c>
      <c r="O395" s="63">
        <v>-213</v>
      </c>
      <c r="P395" s="63">
        <v>-162</v>
      </c>
      <c r="Q395" s="63">
        <v>-283</v>
      </c>
    </row>
    <row r="396" spans="1:17">
      <c r="A396" s="21" t="s">
        <v>391</v>
      </c>
      <c r="B396" s="29" t="s">
        <v>52</v>
      </c>
      <c r="C396" s="248">
        <v>-9.9674684288374102</v>
      </c>
      <c r="D396" s="67">
        <v>0</v>
      </c>
      <c r="E396" s="248">
        <f t="shared" si="81"/>
        <v>-9.9674684288374102</v>
      </c>
      <c r="G396" s="205" t="str">
        <f t="shared" si="82"/>
        <v>x 2,5</v>
      </c>
      <c r="H396" s="206">
        <f t="shared" si="84"/>
        <v>-5.9674684288374102</v>
      </c>
      <c r="I396" s="88"/>
      <c r="J396" s="205" t="str">
        <f t="shared" si="83"/>
        <v>x 2,5</v>
      </c>
      <c r="K396" s="206">
        <f t="shared" si="85"/>
        <v>-5.9674684288374102</v>
      </c>
      <c r="L396" s="88"/>
      <c r="M396" s="265">
        <v>18</v>
      </c>
      <c r="N396" s="101">
        <v>-4</v>
      </c>
      <c r="O396" s="101">
        <v>-5</v>
      </c>
      <c r="P396" s="101">
        <v>19</v>
      </c>
      <c r="Q396" s="101">
        <v>-17</v>
      </c>
    </row>
    <row r="397" spans="1:17">
      <c r="A397" s="21" t="s">
        <v>392</v>
      </c>
      <c r="B397" s="36" t="s">
        <v>54</v>
      </c>
      <c r="C397" s="78">
        <v>-15.9875750814459</v>
      </c>
      <c r="D397" s="221">
        <v>41.591000000000001</v>
      </c>
      <c r="E397" s="78">
        <f t="shared" si="81"/>
        <v>-57.578575081445905</v>
      </c>
      <c r="G397" s="209">
        <f t="shared" si="82"/>
        <v>-0.92798389602952303</v>
      </c>
      <c r="H397" s="210">
        <f t="shared" si="84"/>
        <v>206.0124249185541</v>
      </c>
      <c r="I397" s="88"/>
      <c r="J397" s="209">
        <f t="shared" si="83"/>
        <v>-0.74063704918267614</v>
      </c>
      <c r="K397" s="210">
        <f t="shared" si="85"/>
        <v>164.4214249185541</v>
      </c>
      <c r="L397" s="88"/>
      <c r="M397" s="266">
        <v>18</v>
      </c>
      <c r="N397" s="64">
        <v>-222</v>
      </c>
      <c r="O397" s="64">
        <v>-217</v>
      </c>
      <c r="P397" s="64">
        <v>-170</v>
      </c>
      <c r="Q397" s="64">
        <v>-297</v>
      </c>
    </row>
    <row r="398" spans="1:17">
      <c r="A398" s="21"/>
      <c r="B398" s="125"/>
    </row>
    <row r="400" spans="1:17">
      <c r="B400" s="21"/>
    </row>
  </sheetData>
  <conditionalFormatting sqref="H21">
    <cfRule type="iconSet" priority="316">
      <iconSet iconSet="3Arrows">
        <cfvo type="percent" val="0"/>
        <cfvo type="num" val="-7"/>
        <cfvo type="num" val="7"/>
      </iconSet>
    </cfRule>
  </conditionalFormatting>
  <conditionalFormatting sqref="H22 H24:H25 H27:H35">
    <cfRule type="iconSet" priority="315">
      <iconSet iconSet="3Arrows">
        <cfvo type="percent" val="0"/>
        <cfvo type="num" val="-7"/>
        <cfvo type="num" val="7"/>
      </iconSet>
    </cfRule>
  </conditionalFormatting>
  <conditionalFormatting sqref="H23">
    <cfRule type="iconSet" priority="314">
      <iconSet iconSet="3Arrows">
        <cfvo type="percent" val="0"/>
        <cfvo type="num" val="-7"/>
        <cfvo type="num" val="7"/>
      </iconSet>
    </cfRule>
  </conditionalFormatting>
  <conditionalFormatting sqref="H26">
    <cfRule type="iconSet" priority="313">
      <iconSet iconSet="3Arrows">
        <cfvo type="percent" val="0"/>
        <cfvo type="num" val="-7"/>
        <cfvo type="num" val="7"/>
      </iconSet>
    </cfRule>
  </conditionalFormatting>
  <conditionalFormatting sqref="K21">
    <cfRule type="iconSet" priority="312">
      <iconSet iconSet="3Arrows">
        <cfvo type="percent" val="0"/>
        <cfvo type="num" val="-7"/>
        <cfvo type="num" val="7"/>
      </iconSet>
    </cfRule>
  </conditionalFormatting>
  <conditionalFormatting sqref="K22 K24:K25 K27:K35">
    <cfRule type="iconSet" priority="311">
      <iconSet iconSet="3Arrows">
        <cfvo type="percent" val="0"/>
        <cfvo type="num" val="-7"/>
        <cfvo type="num" val="7"/>
      </iconSet>
    </cfRule>
  </conditionalFormatting>
  <conditionalFormatting sqref="K36">
    <cfRule type="iconSet" priority="310">
      <iconSet iconSet="3Arrows">
        <cfvo type="percent" val="0"/>
        <cfvo type="num" val="-7"/>
        <cfvo type="num" val="7"/>
      </iconSet>
    </cfRule>
  </conditionalFormatting>
  <conditionalFormatting sqref="K23">
    <cfRule type="iconSet" priority="309">
      <iconSet iconSet="3Arrows">
        <cfvo type="percent" val="0"/>
        <cfvo type="num" val="-7"/>
        <cfvo type="num" val="7"/>
      </iconSet>
    </cfRule>
  </conditionalFormatting>
  <conditionalFormatting sqref="K26">
    <cfRule type="iconSet" priority="308">
      <iconSet iconSet="3Arrows">
        <cfvo type="percent" val="0"/>
        <cfvo type="num" val="-7"/>
        <cfvo type="num" val="7"/>
      </iconSet>
    </cfRule>
  </conditionalFormatting>
  <conditionalFormatting sqref="K48">
    <cfRule type="iconSet" priority="277">
      <iconSet iconSet="3Arrows">
        <cfvo type="percent" val="0"/>
        <cfvo type="num" val="-7"/>
        <cfvo type="num" val="7"/>
      </iconSet>
    </cfRule>
  </conditionalFormatting>
  <conditionalFormatting sqref="K49">
    <cfRule type="iconSet" priority="247">
      <iconSet iconSet="3Arrows">
        <cfvo type="percent" val="0"/>
        <cfvo type="num" val="-7"/>
        <cfvo type="num" val="7"/>
      </iconSet>
    </cfRule>
  </conditionalFormatting>
  <conditionalFormatting sqref="K50">
    <cfRule type="iconSet" priority="245">
      <iconSet iconSet="3Arrows">
        <cfvo type="percent" val="0"/>
        <cfvo type="num" val="-7"/>
        <cfvo type="num" val="7"/>
      </iconSet>
    </cfRule>
  </conditionalFormatting>
  <conditionalFormatting sqref="H48">
    <cfRule type="iconSet" priority="152">
      <iconSet iconSet="3Arrows">
        <cfvo type="percent" val="0"/>
        <cfvo type="num" val="-7"/>
        <cfvo type="num" val="7"/>
      </iconSet>
    </cfRule>
  </conditionalFormatting>
  <conditionalFormatting sqref="H49">
    <cfRule type="iconSet" priority="151">
      <iconSet iconSet="3Arrows">
        <cfvo type="percent" val="0"/>
        <cfvo type="num" val="-7"/>
        <cfvo type="num" val="7"/>
      </iconSet>
    </cfRule>
  </conditionalFormatting>
  <conditionalFormatting sqref="H50">
    <cfRule type="iconSet" priority="150">
      <iconSet iconSet="3Arrows">
        <cfvo type="percent" val="0"/>
        <cfvo type="num" val="-7"/>
        <cfvo type="num" val="7"/>
      </iconSet>
    </cfRule>
  </conditionalFormatting>
  <conditionalFormatting sqref="H51:H61">
    <cfRule type="iconSet" priority="149">
      <iconSet iconSet="3Arrows">
        <cfvo type="percent" val="0"/>
        <cfvo type="num" val="-7"/>
        <cfvo type="num" val="7"/>
      </iconSet>
    </cfRule>
  </conditionalFormatting>
  <conditionalFormatting sqref="K51:K61">
    <cfRule type="iconSet" priority="148">
      <iconSet iconSet="3Arrows">
        <cfvo type="percent" val="0"/>
        <cfvo type="num" val="-7"/>
        <cfvo type="num" val="7"/>
      </iconSet>
    </cfRule>
  </conditionalFormatting>
  <conditionalFormatting sqref="H68">
    <cfRule type="iconSet" priority="147">
      <iconSet iconSet="3Arrows">
        <cfvo type="percent" val="0"/>
        <cfvo type="num" val="-7"/>
        <cfvo type="num" val="7"/>
      </iconSet>
    </cfRule>
  </conditionalFormatting>
  <conditionalFormatting sqref="H69:H80">
    <cfRule type="iconSet" priority="146">
      <iconSet iconSet="3Arrows">
        <cfvo type="percent" val="0"/>
        <cfvo type="num" val="-7"/>
        <cfvo type="num" val="7"/>
      </iconSet>
    </cfRule>
  </conditionalFormatting>
  <conditionalFormatting sqref="H87">
    <cfRule type="iconSet" priority="145">
      <iconSet iconSet="3Arrows">
        <cfvo type="percent" val="0"/>
        <cfvo type="num" val="-7"/>
        <cfvo type="num" val="7"/>
      </iconSet>
    </cfRule>
  </conditionalFormatting>
  <conditionalFormatting sqref="H90:H100">
    <cfRule type="iconSet" priority="144">
      <iconSet iconSet="3Arrows">
        <cfvo type="percent" val="0"/>
        <cfvo type="num" val="-7"/>
        <cfvo type="num" val="7"/>
      </iconSet>
    </cfRule>
  </conditionalFormatting>
  <conditionalFormatting sqref="H108">
    <cfRule type="iconSet" priority="143">
      <iconSet iconSet="3Arrows">
        <cfvo type="percent" val="0"/>
        <cfvo type="num" val="-7"/>
        <cfvo type="num" val="7"/>
      </iconSet>
    </cfRule>
  </conditionalFormatting>
  <conditionalFormatting sqref="H111:H121">
    <cfRule type="iconSet" priority="142">
      <iconSet iconSet="3Arrows">
        <cfvo type="percent" val="0"/>
        <cfvo type="num" val="-7"/>
        <cfvo type="num" val="7"/>
      </iconSet>
    </cfRule>
  </conditionalFormatting>
  <conditionalFormatting sqref="H151">
    <cfRule type="iconSet" priority="141">
      <iconSet iconSet="3Arrows">
        <cfvo type="percent" val="0"/>
        <cfvo type="num" val="-7"/>
        <cfvo type="num" val="7"/>
      </iconSet>
    </cfRule>
  </conditionalFormatting>
  <conditionalFormatting sqref="H154:H164">
    <cfRule type="iconSet" priority="140">
      <iconSet iconSet="3Arrows">
        <cfvo type="percent" val="0"/>
        <cfvo type="num" val="-7"/>
        <cfvo type="num" val="7"/>
      </iconSet>
    </cfRule>
  </conditionalFormatting>
  <conditionalFormatting sqref="H171">
    <cfRule type="iconSet" priority="139">
      <iconSet iconSet="3Arrows">
        <cfvo type="percent" val="0"/>
        <cfvo type="num" val="-7"/>
        <cfvo type="num" val="7"/>
      </iconSet>
    </cfRule>
  </conditionalFormatting>
  <conditionalFormatting sqref="H174:H184">
    <cfRule type="iconSet" priority="138">
      <iconSet iconSet="3Arrows">
        <cfvo type="percent" val="0"/>
        <cfvo type="num" val="-7"/>
        <cfvo type="num" val="7"/>
      </iconSet>
    </cfRule>
  </conditionalFormatting>
  <conditionalFormatting sqref="H191">
    <cfRule type="iconSet" priority="137">
      <iconSet iconSet="3Arrows">
        <cfvo type="percent" val="0"/>
        <cfvo type="num" val="-7"/>
        <cfvo type="num" val="7"/>
      </iconSet>
    </cfRule>
  </conditionalFormatting>
  <conditionalFormatting sqref="H192:H203">
    <cfRule type="iconSet" priority="136">
      <iconSet iconSet="3Arrows">
        <cfvo type="percent" val="0"/>
        <cfvo type="num" val="-7"/>
        <cfvo type="num" val="7"/>
      </iconSet>
    </cfRule>
  </conditionalFormatting>
  <conditionalFormatting sqref="H211">
    <cfRule type="iconSet" priority="135">
      <iconSet iconSet="3Arrows">
        <cfvo type="percent" val="0"/>
        <cfvo type="num" val="-7"/>
        <cfvo type="num" val="7"/>
      </iconSet>
    </cfRule>
  </conditionalFormatting>
  <conditionalFormatting sqref="H214:H224">
    <cfRule type="iconSet" priority="134">
      <iconSet iconSet="3Arrows">
        <cfvo type="percent" val="0"/>
        <cfvo type="num" val="-7"/>
        <cfvo type="num" val="7"/>
      </iconSet>
    </cfRule>
  </conditionalFormatting>
  <conditionalFormatting sqref="H231">
    <cfRule type="iconSet" priority="133">
      <iconSet iconSet="3Arrows">
        <cfvo type="percent" val="0"/>
        <cfvo type="num" val="-7"/>
        <cfvo type="num" val="7"/>
      </iconSet>
    </cfRule>
  </conditionalFormatting>
  <conditionalFormatting sqref="H234:H244">
    <cfRule type="iconSet" priority="132">
      <iconSet iconSet="3Arrows">
        <cfvo type="percent" val="0"/>
        <cfvo type="num" val="-7"/>
        <cfvo type="num" val="7"/>
      </iconSet>
    </cfRule>
  </conditionalFormatting>
  <conditionalFormatting sqref="H251">
    <cfRule type="iconSet" priority="131">
      <iconSet iconSet="3Arrows">
        <cfvo type="percent" val="0"/>
        <cfvo type="num" val="-7"/>
        <cfvo type="num" val="7"/>
      </iconSet>
    </cfRule>
  </conditionalFormatting>
  <conditionalFormatting sqref="H252 H254:H264">
    <cfRule type="iconSet" priority="130">
      <iconSet iconSet="3Arrows">
        <cfvo type="percent" val="0"/>
        <cfvo type="num" val="-7"/>
        <cfvo type="num" val="7"/>
      </iconSet>
    </cfRule>
  </conditionalFormatting>
  <conditionalFormatting sqref="H276 H279:H287">
    <cfRule type="iconSet" priority="129">
      <iconSet iconSet="3Arrows">
        <cfvo type="percent" val="0"/>
        <cfvo type="num" val="-7"/>
        <cfvo type="num" val="7"/>
      </iconSet>
    </cfRule>
  </conditionalFormatting>
  <conditionalFormatting sqref="H301:H309 H298">
    <cfRule type="iconSet" priority="128">
      <iconSet iconSet="3Arrows">
        <cfvo type="percent" val="0"/>
        <cfvo type="num" val="-7"/>
        <cfvo type="num" val="7"/>
      </iconSet>
    </cfRule>
  </conditionalFormatting>
  <conditionalFormatting sqref="H320 H323:H331">
    <cfRule type="iconSet" priority="127">
      <iconSet iconSet="3Arrows">
        <cfvo type="percent" val="0"/>
        <cfvo type="num" val="-7"/>
        <cfvo type="num" val="7"/>
      </iconSet>
    </cfRule>
  </conditionalFormatting>
  <conditionalFormatting sqref="H342 H345:H353">
    <cfRule type="iconSet" priority="126">
      <iconSet iconSet="3Arrows">
        <cfvo type="percent" val="0"/>
        <cfvo type="num" val="-7"/>
        <cfvo type="num" val="7"/>
      </iconSet>
    </cfRule>
  </conditionalFormatting>
  <conditionalFormatting sqref="H360">
    <cfRule type="iconSet" priority="125">
      <iconSet iconSet="3Arrows">
        <cfvo type="percent" val="0"/>
        <cfvo type="num" val="-7"/>
        <cfvo type="num" val="7"/>
      </iconSet>
    </cfRule>
  </conditionalFormatting>
  <conditionalFormatting sqref="H363:H373">
    <cfRule type="iconSet" priority="124">
      <iconSet iconSet="3Arrows">
        <cfvo type="percent" val="0"/>
        <cfvo type="num" val="-7"/>
        <cfvo type="num" val="7"/>
      </iconSet>
    </cfRule>
  </conditionalFormatting>
  <conditionalFormatting sqref="H386 H389:H397">
    <cfRule type="iconSet" priority="123">
      <iconSet iconSet="3Arrows">
        <cfvo type="percent" val="0"/>
        <cfvo type="num" val="-7"/>
        <cfvo type="num" val="7"/>
      </iconSet>
    </cfRule>
  </conditionalFormatting>
  <conditionalFormatting sqref="H129">
    <cfRule type="iconSet" priority="122">
      <iconSet iconSet="3Arrows">
        <cfvo type="percent" val="0"/>
        <cfvo type="num" val="-7"/>
        <cfvo type="num" val="7"/>
      </iconSet>
    </cfRule>
  </conditionalFormatting>
  <conditionalFormatting sqref="H133:H142">
    <cfRule type="iconSet" priority="121">
      <iconSet iconSet="3Arrows">
        <cfvo type="percent" val="0"/>
        <cfvo type="num" val="-7"/>
        <cfvo type="num" val="7"/>
      </iconSet>
    </cfRule>
  </conditionalFormatting>
  <conditionalFormatting sqref="H143">
    <cfRule type="iconSet" priority="120">
      <iconSet iconSet="3Arrows">
        <cfvo type="percent" val="0"/>
        <cfvo type="num" val="-7"/>
        <cfvo type="num" val="7"/>
      </iconSet>
    </cfRule>
  </conditionalFormatting>
  <conditionalFormatting sqref="K68">
    <cfRule type="iconSet" priority="119">
      <iconSet iconSet="3Arrows">
        <cfvo type="percent" val="0"/>
        <cfvo type="num" val="-7"/>
        <cfvo type="num" val="7"/>
      </iconSet>
    </cfRule>
  </conditionalFormatting>
  <conditionalFormatting sqref="K69:K80">
    <cfRule type="iconSet" priority="118">
      <iconSet iconSet="3Arrows">
        <cfvo type="percent" val="0"/>
        <cfvo type="num" val="-7"/>
        <cfvo type="num" val="7"/>
      </iconSet>
    </cfRule>
  </conditionalFormatting>
  <conditionalFormatting sqref="K87">
    <cfRule type="iconSet" priority="117">
      <iconSet iconSet="3Arrows">
        <cfvo type="percent" val="0"/>
        <cfvo type="num" val="-7"/>
        <cfvo type="num" val="7"/>
      </iconSet>
    </cfRule>
  </conditionalFormatting>
  <conditionalFormatting sqref="K90:K100">
    <cfRule type="iconSet" priority="116">
      <iconSet iconSet="3Arrows">
        <cfvo type="percent" val="0"/>
        <cfvo type="num" val="-7"/>
        <cfvo type="num" val="7"/>
      </iconSet>
    </cfRule>
  </conditionalFormatting>
  <conditionalFormatting sqref="K108">
    <cfRule type="iconSet" priority="115">
      <iconSet iconSet="3Arrows">
        <cfvo type="percent" val="0"/>
        <cfvo type="num" val="-7"/>
        <cfvo type="num" val="7"/>
      </iconSet>
    </cfRule>
  </conditionalFormatting>
  <conditionalFormatting sqref="K111:K121">
    <cfRule type="iconSet" priority="114">
      <iconSet iconSet="3Arrows">
        <cfvo type="percent" val="0"/>
        <cfvo type="num" val="-7"/>
        <cfvo type="num" val="7"/>
      </iconSet>
    </cfRule>
  </conditionalFormatting>
  <conditionalFormatting sqref="K129">
    <cfRule type="iconSet" priority="113">
      <iconSet iconSet="3Arrows">
        <cfvo type="percent" val="0"/>
        <cfvo type="num" val="-7"/>
        <cfvo type="num" val="7"/>
      </iconSet>
    </cfRule>
  </conditionalFormatting>
  <conditionalFormatting sqref="K133:K143">
    <cfRule type="iconSet" priority="112">
      <iconSet iconSet="3Arrows">
        <cfvo type="percent" val="0"/>
        <cfvo type="num" val="-7"/>
        <cfvo type="num" val="7"/>
      </iconSet>
    </cfRule>
  </conditionalFormatting>
  <conditionalFormatting sqref="K151">
    <cfRule type="iconSet" priority="111">
      <iconSet iconSet="3Arrows">
        <cfvo type="percent" val="0"/>
        <cfvo type="num" val="-7"/>
        <cfvo type="num" val="7"/>
      </iconSet>
    </cfRule>
  </conditionalFormatting>
  <conditionalFormatting sqref="K154:K164">
    <cfRule type="iconSet" priority="110">
      <iconSet iconSet="3Arrows">
        <cfvo type="percent" val="0"/>
        <cfvo type="num" val="-7"/>
        <cfvo type="num" val="7"/>
      </iconSet>
    </cfRule>
  </conditionalFormatting>
  <conditionalFormatting sqref="K171">
    <cfRule type="iconSet" priority="109">
      <iconSet iconSet="3Arrows">
        <cfvo type="percent" val="0"/>
        <cfvo type="num" val="-7"/>
        <cfvo type="num" val="7"/>
      </iconSet>
    </cfRule>
  </conditionalFormatting>
  <conditionalFormatting sqref="K174:K184">
    <cfRule type="iconSet" priority="108">
      <iconSet iconSet="3Arrows">
        <cfvo type="percent" val="0"/>
        <cfvo type="num" val="-7"/>
        <cfvo type="num" val="7"/>
      </iconSet>
    </cfRule>
  </conditionalFormatting>
  <conditionalFormatting sqref="K191">
    <cfRule type="iconSet" priority="107">
      <iconSet iconSet="3Arrows">
        <cfvo type="percent" val="0"/>
        <cfvo type="num" val="-7"/>
        <cfvo type="num" val="7"/>
      </iconSet>
    </cfRule>
  </conditionalFormatting>
  <conditionalFormatting sqref="K192:K203">
    <cfRule type="iconSet" priority="106">
      <iconSet iconSet="3Arrows">
        <cfvo type="percent" val="0"/>
        <cfvo type="num" val="-7"/>
        <cfvo type="num" val="7"/>
      </iconSet>
    </cfRule>
  </conditionalFormatting>
  <conditionalFormatting sqref="K211">
    <cfRule type="iconSet" priority="105">
      <iconSet iconSet="3Arrows">
        <cfvo type="percent" val="0"/>
        <cfvo type="num" val="-7"/>
        <cfvo type="num" val="7"/>
      </iconSet>
    </cfRule>
  </conditionalFormatting>
  <conditionalFormatting sqref="K214:K224">
    <cfRule type="iconSet" priority="104">
      <iconSet iconSet="3Arrows">
        <cfvo type="percent" val="0"/>
        <cfvo type="num" val="-7"/>
        <cfvo type="num" val="7"/>
      </iconSet>
    </cfRule>
  </conditionalFormatting>
  <conditionalFormatting sqref="K231">
    <cfRule type="iconSet" priority="103">
      <iconSet iconSet="3Arrows">
        <cfvo type="percent" val="0"/>
        <cfvo type="num" val="-7"/>
        <cfvo type="num" val="7"/>
      </iconSet>
    </cfRule>
  </conditionalFormatting>
  <conditionalFormatting sqref="K234:K244">
    <cfRule type="iconSet" priority="102">
      <iconSet iconSet="3Arrows">
        <cfvo type="percent" val="0"/>
        <cfvo type="num" val="-7"/>
        <cfvo type="num" val="7"/>
      </iconSet>
    </cfRule>
  </conditionalFormatting>
  <conditionalFormatting sqref="K251">
    <cfRule type="iconSet" priority="101">
      <iconSet iconSet="3Arrows">
        <cfvo type="percent" val="0"/>
        <cfvo type="num" val="-7"/>
        <cfvo type="num" val="7"/>
      </iconSet>
    </cfRule>
  </conditionalFormatting>
  <conditionalFormatting sqref="K252 K254:K264">
    <cfRule type="iconSet" priority="100">
      <iconSet iconSet="3Arrows">
        <cfvo type="percent" val="0"/>
        <cfvo type="num" val="-7"/>
        <cfvo type="num" val="7"/>
      </iconSet>
    </cfRule>
  </conditionalFormatting>
  <conditionalFormatting sqref="K276 K279:K287">
    <cfRule type="iconSet" priority="99">
      <iconSet iconSet="3Arrows">
        <cfvo type="percent" val="0"/>
        <cfvo type="num" val="-7"/>
        <cfvo type="num" val="7"/>
      </iconSet>
    </cfRule>
  </conditionalFormatting>
  <conditionalFormatting sqref="K301:K309 K298">
    <cfRule type="iconSet" priority="98">
      <iconSet iconSet="3Arrows">
        <cfvo type="percent" val="0"/>
        <cfvo type="num" val="-7"/>
        <cfvo type="num" val="7"/>
      </iconSet>
    </cfRule>
  </conditionalFormatting>
  <conditionalFormatting sqref="K320 K323:K331">
    <cfRule type="iconSet" priority="97">
      <iconSet iconSet="3Arrows">
        <cfvo type="percent" val="0"/>
        <cfvo type="num" val="-7"/>
        <cfvo type="num" val="7"/>
      </iconSet>
    </cfRule>
  </conditionalFormatting>
  <conditionalFormatting sqref="K342 K345:K353">
    <cfRule type="iconSet" priority="96">
      <iconSet iconSet="3Arrows">
        <cfvo type="percent" val="0"/>
        <cfvo type="num" val="-7"/>
        <cfvo type="num" val="7"/>
      </iconSet>
    </cfRule>
  </conditionalFormatting>
  <conditionalFormatting sqref="K360">
    <cfRule type="iconSet" priority="95">
      <iconSet iconSet="3Arrows">
        <cfvo type="percent" val="0"/>
        <cfvo type="num" val="-7"/>
        <cfvo type="num" val="7"/>
      </iconSet>
    </cfRule>
  </conditionalFormatting>
  <conditionalFormatting sqref="K363:K373">
    <cfRule type="iconSet" priority="94">
      <iconSet iconSet="3Arrows">
        <cfvo type="percent" val="0"/>
        <cfvo type="num" val="-7"/>
        <cfvo type="num" val="7"/>
      </iconSet>
    </cfRule>
  </conditionalFormatting>
  <conditionalFormatting sqref="K386 K389:K397">
    <cfRule type="iconSet" priority="93">
      <iconSet iconSet="3Arrows">
        <cfvo type="percent" val="0"/>
        <cfvo type="num" val="-7"/>
        <cfvo type="num" val="7"/>
      </iconSet>
    </cfRule>
  </conditionalFormatting>
  <conditionalFormatting sqref="H89">
    <cfRule type="iconSet" priority="90">
      <iconSet iconSet="3Arrows">
        <cfvo type="percent" val="0"/>
        <cfvo type="num" val="-7"/>
        <cfvo type="num" val="7"/>
      </iconSet>
    </cfRule>
  </conditionalFormatting>
  <conditionalFormatting sqref="K89">
    <cfRule type="iconSet" priority="89">
      <iconSet iconSet="3Arrows">
        <cfvo type="percent" val="0"/>
        <cfvo type="num" val="-7"/>
        <cfvo type="num" val="7"/>
      </iconSet>
    </cfRule>
  </conditionalFormatting>
  <conditionalFormatting sqref="H88">
    <cfRule type="iconSet" priority="92">
      <iconSet iconSet="3Arrows">
        <cfvo type="percent" val="0"/>
        <cfvo type="num" val="-7"/>
        <cfvo type="num" val="7"/>
      </iconSet>
    </cfRule>
  </conditionalFormatting>
  <conditionalFormatting sqref="K88">
    <cfRule type="iconSet" priority="91">
      <iconSet iconSet="3Arrows">
        <cfvo type="percent" val="0"/>
        <cfvo type="num" val="-7"/>
        <cfvo type="num" val="7"/>
      </iconSet>
    </cfRule>
  </conditionalFormatting>
  <conditionalFormatting sqref="H110">
    <cfRule type="iconSet" priority="86">
      <iconSet iconSet="3Arrows">
        <cfvo type="percent" val="0"/>
        <cfvo type="num" val="-7"/>
        <cfvo type="num" val="7"/>
      </iconSet>
    </cfRule>
  </conditionalFormatting>
  <conditionalFormatting sqref="K110">
    <cfRule type="iconSet" priority="85">
      <iconSet iconSet="3Arrows">
        <cfvo type="percent" val="0"/>
        <cfvo type="num" val="-7"/>
        <cfvo type="num" val="7"/>
      </iconSet>
    </cfRule>
  </conditionalFormatting>
  <conditionalFormatting sqref="H109">
    <cfRule type="iconSet" priority="88">
      <iconSet iconSet="3Arrows">
        <cfvo type="percent" val="0"/>
        <cfvo type="num" val="-7"/>
        <cfvo type="num" val="7"/>
      </iconSet>
    </cfRule>
  </conditionalFormatting>
  <conditionalFormatting sqref="K109">
    <cfRule type="iconSet" priority="87">
      <iconSet iconSet="3Arrows">
        <cfvo type="percent" val="0"/>
        <cfvo type="num" val="-7"/>
        <cfvo type="num" val="7"/>
      </iconSet>
    </cfRule>
  </conditionalFormatting>
  <conditionalFormatting sqref="H132">
    <cfRule type="iconSet" priority="84">
      <iconSet iconSet="3Arrows">
        <cfvo type="percent" val="0"/>
        <cfvo type="num" val="-7"/>
        <cfvo type="num" val="7"/>
      </iconSet>
    </cfRule>
  </conditionalFormatting>
  <conditionalFormatting sqref="K132">
    <cfRule type="iconSet" priority="83">
      <iconSet iconSet="3Arrows">
        <cfvo type="percent" val="0"/>
        <cfvo type="num" val="-7"/>
        <cfvo type="num" val="7"/>
      </iconSet>
    </cfRule>
  </conditionalFormatting>
  <conditionalFormatting sqref="H130">
    <cfRule type="iconSet" priority="82">
      <iconSet iconSet="3Arrows">
        <cfvo type="percent" val="0"/>
        <cfvo type="num" val="-7"/>
        <cfvo type="num" val="7"/>
      </iconSet>
    </cfRule>
  </conditionalFormatting>
  <conditionalFormatting sqref="K130">
    <cfRule type="iconSet" priority="81">
      <iconSet iconSet="3Arrows">
        <cfvo type="percent" val="0"/>
        <cfvo type="num" val="-7"/>
        <cfvo type="num" val="7"/>
      </iconSet>
    </cfRule>
  </conditionalFormatting>
  <conditionalFormatting sqref="H131">
    <cfRule type="iconSet" priority="80">
      <iconSet iconSet="3Arrows">
        <cfvo type="percent" val="0"/>
        <cfvo type="num" val="-7"/>
        <cfvo type="num" val="7"/>
      </iconSet>
    </cfRule>
  </conditionalFormatting>
  <conditionalFormatting sqref="K131">
    <cfRule type="iconSet" priority="79">
      <iconSet iconSet="3Arrows">
        <cfvo type="percent" val="0"/>
        <cfvo type="num" val="-7"/>
        <cfvo type="num" val="7"/>
      </iconSet>
    </cfRule>
  </conditionalFormatting>
  <conditionalFormatting sqref="H153">
    <cfRule type="iconSet" priority="78">
      <iconSet iconSet="3Arrows">
        <cfvo type="percent" val="0"/>
        <cfvo type="num" val="-7"/>
        <cfvo type="num" val="7"/>
      </iconSet>
    </cfRule>
  </conditionalFormatting>
  <conditionalFormatting sqref="K153">
    <cfRule type="iconSet" priority="77">
      <iconSet iconSet="3Arrows">
        <cfvo type="percent" val="0"/>
        <cfvo type="num" val="-7"/>
        <cfvo type="num" val="7"/>
      </iconSet>
    </cfRule>
  </conditionalFormatting>
  <conditionalFormatting sqref="H152">
    <cfRule type="iconSet" priority="76">
      <iconSet iconSet="3Arrows">
        <cfvo type="percent" val="0"/>
        <cfvo type="num" val="-7"/>
        <cfvo type="num" val="7"/>
      </iconSet>
    </cfRule>
  </conditionalFormatting>
  <conditionalFormatting sqref="K152">
    <cfRule type="iconSet" priority="75">
      <iconSet iconSet="3Arrows">
        <cfvo type="percent" val="0"/>
        <cfvo type="num" val="-7"/>
        <cfvo type="num" val="7"/>
      </iconSet>
    </cfRule>
  </conditionalFormatting>
  <conditionalFormatting sqref="H173">
    <cfRule type="iconSet" priority="74">
      <iconSet iconSet="3Arrows">
        <cfvo type="percent" val="0"/>
        <cfvo type="num" val="-7"/>
        <cfvo type="num" val="7"/>
      </iconSet>
    </cfRule>
  </conditionalFormatting>
  <conditionalFormatting sqref="K173">
    <cfRule type="iconSet" priority="73">
      <iconSet iconSet="3Arrows">
        <cfvo type="percent" val="0"/>
        <cfvo type="num" val="-7"/>
        <cfvo type="num" val="7"/>
      </iconSet>
    </cfRule>
  </conditionalFormatting>
  <conditionalFormatting sqref="H172">
    <cfRule type="iconSet" priority="72">
      <iconSet iconSet="3Arrows">
        <cfvo type="percent" val="0"/>
        <cfvo type="num" val="-7"/>
        <cfvo type="num" val="7"/>
      </iconSet>
    </cfRule>
  </conditionalFormatting>
  <conditionalFormatting sqref="K172">
    <cfRule type="iconSet" priority="71">
      <iconSet iconSet="3Arrows">
        <cfvo type="percent" val="0"/>
        <cfvo type="num" val="-7"/>
        <cfvo type="num" val="7"/>
      </iconSet>
    </cfRule>
  </conditionalFormatting>
  <conditionalFormatting sqref="H213">
    <cfRule type="iconSet" priority="70">
      <iconSet iconSet="3Arrows">
        <cfvo type="percent" val="0"/>
        <cfvo type="num" val="-7"/>
        <cfvo type="num" val="7"/>
      </iconSet>
    </cfRule>
  </conditionalFormatting>
  <conditionalFormatting sqref="K213">
    <cfRule type="iconSet" priority="69">
      <iconSet iconSet="3Arrows">
        <cfvo type="percent" val="0"/>
        <cfvo type="num" val="-7"/>
        <cfvo type="num" val="7"/>
      </iconSet>
    </cfRule>
  </conditionalFormatting>
  <conditionalFormatting sqref="H212">
    <cfRule type="iconSet" priority="68">
      <iconSet iconSet="3Arrows">
        <cfvo type="percent" val="0"/>
        <cfvo type="num" val="-7"/>
        <cfvo type="num" val="7"/>
      </iconSet>
    </cfRule>
  </conditionalFormatting>
  <conditionalFormatting sqref="K212">
    <cfRule type="iconSet" priority="67">
      <iconSet iconSet="3Arrows">
        <cfvo type="percent" val="0"/>
        <cfvo type="num" val="-7"/>
        <cfvo type="num" val="7"/>
      </iconSet>
    </cfRule>
  </conditionalFormatting>
  <conditionalFormatting sqref="H233">
    <cfRule type="iconSet" priority="66">
      <iconSet iconSet="3Arrows">
        <cfvo type="percent" val="0"/>
        <cfvo type="num" val="-7"/>
        <cfvo type="num" val="7"/>
      </iconSet>
    </cfRule>
  </conditionalFormatting>
  <conditionalFormatting sqref="K233">
    <cfRule type="iconSet" priority="65">
      <iconSet iconSet="3Arrows">
        <cfvo type="percent" val="0"/>
        <cfvo type="num" val="-7"/>
        <cfvo type="num" val="7"/>
      </iconSet>
    </cfRule>
  </conditionalFormatting>
  <conditionalFormatting sqref="H232">
    <cfRule type="iconSet" priority="64">
      <iconSet iconSet="3Arrows">
        <cfvo type="percent" val="0"/>
        <cfvo type="num" val="-7"/>
        <cfvo type="num" val="7"/>
      </iconSet>
    </cfRule>
  </conditionalFormatting>
  <conditionalFormatting sqref="K232">
    <cfRule type="iconSet" priority="63">
      <iconSet iconSet="3Arrows">
        <cfvo type="percent" val="0"/>
        <cfvo type="num" val="-7"/>
        <cfvo type="num" val="7"/>
      </iconSet>
    </cfRule>
  </conditionalFormatting>
  <conditionalFormatting sqref="H253">
    <cfRule type="iconSet" priority="62">
      <iconSet iconSet="3Arrows">
        <cfvo type="percent" val="0"/>
        <cfvo type="num" val="-7"/>
        <cfvo type="num" val="7"/>
      </iconSet>
    </cfRule>
  </conditionalFormatting>
  <conditionalFormatting sqref="K253">
    <cfRule type="iconSet" priority="61">
      <iconSet iconSet="3Arrows">
        <cfvo type="percent" val="0"/>
        <cfvo type="num" val="-7"/>
        <cfvo type="num" val="7"/>
      </iconSet>
    </cfRule>
  </conditionalFormatting>
  <conditionalFormatting sqref="H272">
    <cfRule type="iconSet" priority="60">
      <iconSet iconSet="3Arrows">
        <cfvo type="percent" val="0"/>
        <cfvo type="num" val="-7"/>
        <cfvo type="num" val="7"/>
      </iconSet>
    </cfRule>
  </conditionalFormatting>
  <conditionalFormatting sqref="K272">
    <cfRule type="iconSet" priority="59">
      <iconSet iconSet="3Arrows">
        <cfvo type="percent" val="0"/>
        <cfvo type="num" val="-7"/>
        <cfvo type="num" val="7"/>
      </iconSet>
    </cfRule>
  </conditionalFormatting>
  <conditionalFormatting sqref="H273">
    <cfRule type="iconSet" priority="58">
      <iconSet iconSet="3Arrows">
        <cfvo type="percent" val="0"/>
        <cfvo type="num" val="-7"/>
        <cfvo type="num" val="7"/>
      </iconSet>
    </cfRule>
  </conditionalFormatting>
  <conditionalFormatting sqref="K273">
    <cfRule type="iconSet" priority="57">
      <iconSet iconSet="3Arrows">
        <cfvo type="percent" val="0"/>
        <cfvo type="num" val="-7"/>
        <cfvo type="num" val="7"/>
      </iconSet>
    </cfRule>
  </conditionalFormatting>
  <conditionalFormatting sqref="H316">
    <cfRule type="iconSet" priority="56">
      <iconSet iconSet="3Arrows">
        <cfvo type="percent" val="0"/>
        <cfvo type="num" val="-7"/>
        <cfvo type="num" val="7"/>
      </iconSet>
    </cfRule>
  </conditionalFormatting>
  <conditionalFormatting sqref="K316">
    <cfRule type="iconSet" priority="55">
      <iconSet iconSet="3Arrows">
        <cfvo type="percent" val="0"/>
        <cfvo type="num" val="-7"/>
        <cfvo type="num" val="7"/>
      </iconSet>
    </cfRule>
  </conditionalFormatting>
  <conditionalFormatting sqref="H317">
    <cfRule type="iconSet" priority="54">
      <iconSet iconSet="3Arrows">
        <cfvo type="percent" val="0"/>
        <cfvo type="num" val="-7"/>
        <cfvo type="num" val="7"/>
      </iconSet>
    </cfRule>
  </conditionalFormatting>
  <conditionalFormatting sqref="K317">
    <cfRule type="iconSet" priority="53">
      <iconSet iconSet="3Arrows">
        <cfvo type="percent" val="0"/>
        <cfvo type="num" val="-7"/>
        <cfvo type="num" val="7"/>
      </iconSet>
    </cfRule>
  </conditionalFormatting>
  <conditionalFormatting sqref="H338">
    <cfRule type="iconSet" priority="52">
      <iconSet iconSet="3Arrows">
        <cfvo type="percent" val="0"/>
        <cfvo type="num" val="-7"/>
        <cfvo type="num" val="7"/>
      </iconSet>
    </cfRule>
  </conditionalFormatting>
  <conditionalFormatting sqref="K338">
    <cfRule type="iconSet" priority="51">
      <iconSet iconSet="3Arrows">
        <cfvo type="percent" val="0"/>
        <cfvo type="num" val="-7"/>
        <cfvo type="num" val="7"/>
      </iconSet>
    </cfRule>
  </conditionalFormatting>
  <conditionalFormatting sqref="H339">
    <cfRule type="iconSet" priority="50">
      <iconSet iconSet="3Arrows">
        <cfvo type="percent" val="0"/>
        <cfvo type="num" val="-7"/>
        <cfvo type="num" val="7"/>
      </iconSet>
    </cfRule>
  </conditionalFormatting>
  <conditionalFormatting sqref="K339">
    <cfRule type="iconSet" priority="49">
      <iconSet iconSet="3Arrows">
        <cfvo type="percent" val="0"/>
        <cfvo type="num" val="-7"/>
        <cfvo type="num" val="7"/>
      </iconSet>
    </cfRule>
  </conditionalFormatting>
  <conditionalFormatting sqref="H381">
    <cfRule type="iconSet" priority="48">
      <iconSet iconSet="3Arrows">
        <cfvo type="percent" val="0"/>
        <cfvo type="num" val="-7"/>
        <cfvo type="num" val="7"/>
      </iconSet>
    </cfRule>
  </conditionalFormatting>
  <conditionalFormatting sqref="K381">
    <cfRule type="iconSet" priority="47">
      <iconSet iconSet="3Arrows">
        <cfvo type="percent" val="0"/>
        <cfvo type="num" val="-7"/>
        <cfvo type="num" val="7"/>
      </iconSet>
    </cfRule>
  </conditionalFormatting>
  <conditionalFormatting sqref="H382">
    <cfRule type="iconSet" priority="46">
      <iconSet iconSet="3Arrows">
        <cfvo type="percent" val="0"/>
        <cfvo type="num" val="-7"/>
        <cfvo type="num" val="7"/>
      </iconSet>
    </cfRule>
  </conditionalFormatting>
  <conditionalFormatting sqref="K382">
    <cfRule type="iconSet" priority="45">
      <iconSet iconSet="3Arrows">
        <cfvo type="percent" val="0"/>
        <cfvo type="num" val="-7"/>
        <cfvo type="num" val="7"/>
      </iconSet>
    </cfRule>
  </conditionalFormatting>
  <conditionalFormatting sqref="H383">
    <cfRule type="iconSet" priority="44">
      <iconSet iconSet="3Arrows">
        <cfvo type="percent" val="0"/>
        <cfvo type="num" val="-7"/>
        <cfvo type="num" val="7"/>
      </iconSet>
    </cfRule>
  </conditionalFormatting>
  <conditionalFormatting sqref="K383">
    <cfRule type="iconSet" priority="43">
      <iconSet iconSet="3Arrows">
        <cfvo type="percent" val="0"/>
        <cfvo type="num" val="-7"/>
        <cfvo type="num" val="7"/>
      </iconSet>
    </cfRule>
  </conditionalFormatting>
  <conditionalFormatting sqref="H275">
    <cfRule type="iconSet" priority="42">
      <iconSet iconSet="3Arrows">
        <cfvo type="percent" val="0"/>
        <cfvo type="num" val="-7"/>
        <cfvo type="num" val="7"/>
      </iconSet>
    </cfRule>
  </conditionalFormatting>
  <conditionalFormatting sqref="K275">
    <cfRule type="iconSet" priority="41">
      <iconSet iconSet="3Arrows">
        <cfvo type="percent" val="0"/>
        <cfvo type="num" val="-7"/>
        <cfvo type="num" val="7"/>
      </iconSet>
    </cfRule>
  </conditionalFormatting>
  <conditionalFormatting sqref="H274">
    <cfRule type="iconSet" priority="40">
      <iconSet iconSet="3Arrows">
        <cfvo type="percent" val="0"/>
        <cfvo type="num" val="-7"/>
        <cfvo type="num" val="7"/>
      </iconSet>
    </cfRule>
  </conditionalFormatting>
  <conditionalFormatting sqref="K274">
    <cfRule type="iconSet" priority="39">
      <iconSet iconSet="3Arrows">
        <cfvo type="percent" val="0"/>
        <cfvo type="num" val="-7"/>
        <cfvo type="num" val="7"/>
      </iconSet>
    </cfRule>
  </conditionalFormatting>
  <conditionalFormatting sqref="H278">
    <cfRule type="iconSet" priority="38">
      <iconSet iconSet="3Arrows">
        <cfvo type="percent" val="0"/>
        <cfvo type="num" val="-7"/>
        <cfvo type="num" val="7"/>
      </iconSet>
    </cfRule>
  </conditionalFormatting>
  <conditionalFormatting sqref="K278">
    <cfRule type="iconSet" priority="37">
      <iconSet iconSet="3Arrows">
        <cfvo type="percent" val="0"/>
        <cfvo type="num" val="-7"/>
        <cfvo type="num" val="7"/>
      </iconSet>
    </cfRule>
  </conditionalFormatting>
  <conditionalFormatting sqref="H277">
    <cfRule type="iconSet" priority="36">
      <iconSet iconSet="3Arrows">
        <cfvo type="percent" val="0"/>
        <cfvo type="num" val="-7"/>
        <cfvo type="num" val="7"/>
      </iconSet>
    </cfRule>
  </conditionalFormatting>
  <conditionalFormatting sqref="K277">
    <cfRule type="iconSet" priority="35">
      <iconSet iconSet="3Arrows">
        <cfvo type="percent" val="0"/>
        <cfvo type="num" val="-7"/>
        <cfvo type="num" val="7"/>
      </iconSet>
    </cfRule>
  </conditionalFormatting>
  <conditionalFormatting sqref="H319">
    <cfRule type="iconSet" priority="34">
      <iconSet iconSet="3Arrows">
        <cfvo type="percent" val="0"/>
        <cfvo type="num" val="-7"/>
        <cfvo type="num" val="7"/>
      </iconSet>
    </cfRule>
  </conditionalFormatting>
  <conditionalFormatting sqref="K319">
    <cfRule type="iconSet" priority="33">
      <iconSet iconSet="3Arrows">
        <cfvo type="percent" val="0"/>
        <cfvo type="num" val="-7"/>
        <cfvo type="num" val="7"/>
      </iconSet>
    </cfRule>
  </conditionalFormatting>
  <conditionalFormatting sqref="H322">
    <cfRule type="iconSet" priority="32">
      <iconSet iconSet="3Arrows">
        <cfvo type="percent" val="0"/>
        <cfvo type="num" val="-7"/>
        <cfvo type="num" val="7"/>
      </iconSet>
    </cfRule>
  </conditionalFormatting>
  <conditionalFormatting sqref="K322">
    <cfRule type="iconSet" priority="31">
      <iconSet iconSet="3Arrows">
        <cfvo type="percent" val="0"/>
        <cfvo type="num" val="-7"/>
        <cfvo type="num" val="7"/>
      </iconSet>
    </cfRule>
  </conditionalFormatting>
  <conditionalFormatting sqref="H318">
    <cfRule type="iconSet" priority="30">
      <iconSet iconSet="3Arrows">
        <cfvo type="percent" val="0"/>
        <cfvo type="num" val="-7"/>
        <cfvo type="num" val="7"/>
      </iconSet>
    </cfRule>
  </conditionalFormatting>
  <conditionalFormatting sqref="K318">
    <cfRule type="iconSet" priority="29">
      <iconSet iconSet="3Arrows">
        <cfvo type="percent" val="0"/>
        <cfvo type="num" val="-7"/>
        <cfvo type="num" val="7"/>
      </iconSet>
    </cfRule>
  </conditionalFormatting>
  <conditionalFormatting sqref="H321">
    <cfRule type="iconSet" priority="28">
      <iconSet iconSet="3Arrows">
        <cfvo type="percent" val="0"/>
        <cfvo type="num" val="-7"/>
        <cfvo type="num" val="7"/>
      </iconSet>
    </cfRule>
  </conditionalFormatting>
  <conditionalFormatting sqref="K321">
    <cfRule type="iconSet" priority="27">
      <iconSet iconSet="3Arrows">
        <cfvo type="percent" val="0"/>
        <cfvo type="num" val="-7"/>
        <cfvo type="num" val="7"/>
      </iconSet>
    </cfRule>
  </conditionalFormatting>
  <conditionalFormatting sqref="H299:H300">
    <cfRule type="iconSet" priority="26">
      <iconSet iconSet="3Arrows">
        <cfvo type="percent" val="0"/>
        <cfvo type="num" val="-7"/>
        <cfvo type="num" val="7"/>
      </iconSet>
    </cfRule>
  </conditionalFormatting>
  <conditionalFormatting sqref="K299:K300">
    <cfRule type="iconSet" priority="25">
      <iconSet iconSet="3Arrows">
        <cfvo type="percent" val="0"/>
        <cfvo type="num" val="-7"/>
        <cfvo type="num" val="7"/>
      </iconSet>
    </cfRule>
  </conditionalFormatting>
  <conditionalFormatting sqref="H296:H297">
    <cfRule type="iconSet" priority="24">
      <iconSet iconSet="3Arrows">
        <cfvo type="percent" val="0"/>
        <cfvo type="num" val="-7"/>
        <cfvo type="num" val="7"/>
      </iconSet>
    </cfRule>
  </conditionalFormatting>
  <conditionalFormatting sqref="K296:K297">
    <cfRule type="iconSet" priority="23">
      <iconSet iconSet="3Arrows">
        <cfvo type="percent" val="0"/>
        <cfvo type="num" val="-7"/>
        <cfvo type="num" val="7"/>
      </iconSet>
    </cfRule>
  </conditionalFormatting>
  <conditionalFormatting sqref="H294:H295">
    <cfRule type="iconSet" priority="22">
      <iconSet iconSet="3Arrows">
        <cfvo type="percent" val="0"/>
        <cfvo type="num" val="-7"/>
        <cfvo type="num" val="7"/>
      </iconSet>
    </cfRule>
  </conditionalFormatting>
  <conditionalFormatting sqref="K294:K295">
    <cfRule type="iconSet" priority="21">
      <iconSet iconSet="3Arrows">
        <cfvo type="percent" val="0"/>
        <cfvo type="num" val="-7"/>
        <cfvo type="num" val="7"/>
      </iconSet>
    </cfRule>
  </conditionalFormatting>
  <conditionalFormatting sqref="H341">
    <cfRule type="iconSet" priority="20">
      <iconSet iconSet="3Arrows">
        <cfvo type="percent" val="0"/>
        <cfvo type="num" val="-7"/>
        <cfvo type="num" val="7"/>
      </iconSet>
    </cfRule>
  </conditionalFormatting>
  <conditionalFormatting sqref="K341">
    <cfRule type="iconSet" priority="19">
      <iconSet iconSet="3Arrows">
        <cfvo type="percent" val="0"/>
        <cfvo type="num" val="-7"/>
        <cfvo type="num" val="7"/>
      </iconSet>
    </cfRule>
  </conditionalFormatting>
  <conditionalFormatting sqref="H344">
    <cfRule type="iconSet" priority="18">
      <iconSet iconSet="3Arrows">
        <cfvo type="percent" val="0"/>
        <cfvo type="num" val="-7"/>
        <cfvo type="num" val="7"/>
      </iconSet>
    </cfRule>
  </conditionalFormatting>
  <conditionalFormatting sqref="K344">
    <cfRule type="iconSet" priority="17">
      <iconSet iconSet="3Arrows">
        <cfvo type="percent" val="0"/>
        <cfvo type="num" val="-7"/>
        <cfvo type="num" val="7"/>
      </iconSet>
    </cfRule>
  </conditionalFormatting>
  <conditionalFormatting sqref="H340">
    <cfRule type="iconSet" priority="16">
      <iconSet iconSet="3Arrows">
        <cfvo type="percent" val="0"/>
        <cfvo type="num" val="-7"/>
        <cfvo type="num" val="7"/>
      </iconSet>
    </cfRule>
  </conditionalFormatting>
  <conditionalFormatting sqref="K340">
    <cfRule type="iconSet" priority="15">
      <iconSet iconSet="3Arrows">
        <cfvo type="percent" val="0"/>
        <cfvo type="num" val="-7"/>
        <cfvo type="num" val="7"/>
      </iconSet>
    </cfRule>
  </conditionalFormatting>
  <conditionalFormatting sqref="H343">
    <cfRule type="iconSet" priority="14">
      <iconSet iconSet="3Arrows">
        <cfvo type="percent" val="0"/>
        <cfvo type="num" val="-7"/>
        <cfvo type="num" val="7"/>
      </iconSet>
    </cfRule>
  </conditionalFormatting>
  <conditionalFormatting sqref="K343">
    <cfRule type="iconSet" priority="13">
      <iconSet iconSet="3Arrows">
        <cfvo type="percent" val="0"/>
        <cfvo type="num" val="-7"/>
        <cfvo type="num" val="7"/>
      </iconSet>
    </cfRule>
  </conditionalFormatting>
  <conditionalFormatting sqref="H362">
    <cfRule type="iconSet" priority="12">
      <iconSet iconSet="3Arrows">
        <cfvo type="percent" val="0"/>
        <cfvo type="num" val="-7"/>
        <cfvo type="num" val="7"/>
      </iconSet>
    </cfRule>
  </conditionalFormatting>
  <conditionalFormatting sqref="K362">
    <cfRule type="iconSet" priority="11">
      <iconSet iconSet="3Arrows">
        <cfvo type="percent" val="0"/>
        <cfvo type="num" val="-7"/>
        <cfvo type="num" val="7"/>
      </iconSet>
    </cfRule>
  </conditionalFormatting>
  <conditionalFormatting sqref="H361">
    <cfRule type="iconSet" priority="10">
      <iconSet iconSet="3Arrows">
        <cfvo type="percent" val="0"/>
        <cfvo type="num" val="-7"/>
        <cfvo type="num" val="7"/>
      </iconSet>
    </cfRule>
  </conditionalFormatting>
  <conditionalFormatting sqref="K361">
    <cfRule type="iconSet" priority="9">
      <iconSet iconSet="3Arrows">
        <cfvo type="percent" val="0"/>
        <cfvo type="num" val="-7"/>
        <cfvo type="num" val="7"/>
      </iconSet>
    </cfRule>
  </conditionalFormatting>
  <conditionalFormatting sqref="H385">
    <cfRule type="iconSet" priority="8">
      <iconSet iconSet="3Arrows">
        <cfvo type="percent" val="0"/>
        <cfvo type="num" val="-7"/>
        <cfvo type="num" val="7"/>
      </iconSet>
    </cfRule>
  </conditionalFormatting>
  <conditionalFormatting sqref="K385">
    <cfRule type="iconSet" priority="7">
      <iconSet iconSet="3Arrows">
        <cfvo type="percent" val="0"/>
        <cfvo type="num" val="-7"/>
        <cfvo type="num" val="7"/>
      </iconSet>
    </cfRule>
  </conditionalFormatting>
  <conditionalFormatting sqref="H384">
    <cfRule type="iconSet" priority="6">
      <iconSet iconSet="3Arrows">
        <cfvo type="percent" val="0"/>
        <cfvo type="num" val="-7"/>
        <cfvo type="num" val="7"/>
      </iconSet>
    </cfRule>
  </conditionalFormatting>
  <conditionalFormatting sqref="K384">
    <cfRule type="iconSet" priority="5">
      <iconSet iconSet="3Arrows">
        <cfvo type="percent" val="0"/>
        <cfvo type="num" val="-7"/>
        <cfvo type="num" val="7"/>
      </iconSet>
    </cfRule>
  </conditionalFormatting>
  <conditionalFormatting sqref="H388">
    <cfRule type="iconSet" priority="4">
      <iconSet iconSet="3Arrows">
        <cfvo type="percent" val="0"/>
        <cfvo type="num" val="-7"/>
        <cfvo type="num" val="7"/>
      </iconSet>
    </cfRule>
  </conditionalFormatting>
  <conditionalFormatting sqref="K388">
    <cfRule type="iconSet" priority="3">
      <iconSet iconSet="3Arrows">
        <cfvo type="percent" val="0"/>
        <cfvo type="num" val="-7"/>
        <cfvo type="num" val="7"/>
      </iconSet>
    </cfRule>
  </conditionalFormatting>
  <conditionalFormatting sqref="H387">
    <cfRule type="iconSet" priority="2">
      <iconSet iconSet="3Arrows">
        <cfvo type="percent" val="0"/>
        <cfvo type="num" val="-7"/>
        <cfvo type="num" val="7"/>
      </iconSet>
    </cfRule>
  </conditionalFormatting>
  <conditionalFormatting sqref="K387">
    <cfRule type="iconSet" priority="1">
      <iconSet iconSet="3Arrows">
        <cfvo type="percent" val="0"/>
        <cfvo type="num" val="-7"/>
        <cfvo type="num" val="7"/>
      </iconSet>
    </cfRule>
  </conditionalFormatting>
  <pageMargins left="0" right="0" top="0" bottom="0" header="0.31496062992125984" footer="0.31496062992125984"/>
  <pageSetup paperSize="9" scale="48" fitToHeight="0" orientation="portrait" r:id="rId1"/>
  <rowBreaks count="3" manualBreakCount="3">
    <brk id="122" max="16" man="1"/>
    <brk id="245" max="16" man="1"/>
    <brk id="35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B1:L31"/>
  <sheetViews>
    <sheetView showGridLines="0" zoomScale="85" zoomScaleNormal="85" workbookViewId="0">
      <selection activeCell="I35" sqref="I35"/>
    </sheetView>
  </sheetViews>
  <sheetFormatPr baseColWidth="10" defaultColWidth="24.5703125" defaultRowHeight="12"/>
  <cols>
    <col min="1" max="1" width="24.5703125" style="291"/>
    <col min="2" max="2" width="58.28515625" style="292" customWidth="1"/>
    <col min="3" max="3" width="2.85546875" style="291" customWidth="1"/>
    <col min="4" max="7" width="10.7109375" style="291" customWidth="1"/>
    <col min="8" max="8" width="2.85546875" style="291" customWidth="1"/>
    <col min="9" max="12" width="10.7109375" style="291" customWidth="1"/>
    <col min="13" max="16384" width="24.5703125" style="291"/>
  </cols>
  <sheetData>
    <row r="1" spans="2:12" ht="14.25">
      <c r="B1" s="355"/>
      <c r="C1" s="353"/>
      <c r="D1" s="374" t="s">
        <v>621</v>
      </c>
      <c r="E1" s="375"/>
      <c r="F1" s="374" t="s">
        <v>622</v>
      </c>
      <c r="G1" s="375"/>
      <c r="H1" s="354"/>
      <c r="I1" s="374" t="s">
        <v>623</v>
      </c>
      <c r="J1" s="375"/>
      <c r="K1" s="374" t="s">
        <v>624</v>
      </c>
      <c r="L1" s="375"/>
    </row>
    <row r="2" spans="2:12" ht="42.75" customHeight="1">
      <c r="B2" s="355" t="s">
        <v>24</v>
      </c>
      <c r="C2" s="353"/>
      <c r="D2" s="355" t="s">
        <v>579</v>
      </c>
      <c r="E2" s="371" t="s">
        <v>580</v>
      </c>
      <c r="F2" s="355" t="s">
        <v>579</v>
      </c>
      <c r="G2" s="355" t="s">
        <v>580</v>
      </c>
      <c r="H2" s="354"/>
      <c r="I2" s="355" t="s">
        <v>579</v>
      </c>
      <c r="J2" s="371" t="s">
        <v>580</v>
      </c>
      <c r="K2" s="355" t="s">
        <v>579</v>
      </c>
      <c r="L2" s="355" t="s">
        <v>580</v>
      </c>
    </row>
    <row r="3" spans="2:12" ht="20.100000000000001" customHeight="1">
      <c r="B3" s="356" t="s">
        <v>581</v>
      </c>
      <c r="C3" s="353"/>
      <c r="D3" s="357">
        <v>-14.844075440462202</v>
      </c>
      <c r="E3" s="357">
        <v>-10.763866575914246</v>
      </c>
      <c r="F3" s="357">
        <v>21.920011193166903</v>
      </c>
      <c r="G3" s="357">
        <v>15.896588849064861</v>
      </c>
      <c r="H3" s="358"/>
      <c r="I3" s="357">
        <v>-22.743516555162536</v>
      </c>
      <c r="J3" s="357">
        <v>-16.49215279994111</v>
      </c>
      <c r="K3" s="357">
        <v>-8.6141654178330995</v>
      </c>
      <c r="L3" s="357">
        <v>-6.2470069076635912</v>
      </c>
    </row>
    <row r="4" spans="2:12" ht="10.5" customHeight="1">
      <c r="B4" s="356" t="s">
        <v>582</v>
      </c>
      <c r="C4" s="353"/>
      <c r="D4" s="357">
        <v>-0.80000000000410154</v>
      </c>
      <c r="E4" s="357">
        <v>-0.58076225950457072</v>
      </c>
      <c r="F4" s="357">
        <v>57.052</v>
      </c>
      <c r="G4" s="357">
        <v>41.371833454899999</v>
      </c>
      <c r="H4" s="358"/>
      <c r="I4" s="357">
        <v>-24.599999999998001</v>
      </c>
      <c r="J4" s="357">
        <v>-17.840851560474125</v>
      </c>
      <c r="K4" s="357">
        <v>73.61</v>
      </c>
      <c r="L4" s="357">
        <v>53.379034224899996</v>
      </c>
    </row>
    <row r="5" spans="2:12" ht="15.75" customHeight="1">
      <c r="B5" s="356" t="s">
        <v>583</v>
      </c>
      <c r="C5" s="353"/>
      <c r="D5" s="357">
        <v>0</v>
      </c>
      <c r="E5" s="357">
        <v>0</v>
      </c>
      <c r="F5" s="357">
        <v>28.635338000000001</v>
      </c>
      <c r="G5" s="357">
        <v>20.295826000000002</v>
      </c>
      <c r="H5" s="358"/>
      <c r="I5" s="359">
        <v>0</v>
      </c>
      <c r="J5" s="359">
        <v>0</v>
      </c>
      <c r="K5" s="357">
        <v>34.436315</v>
      </c>
      <c r="L5" s="357">
        <v>24.407375999999999</v>
      </c>
    </row>
    <row r="6" spans="2:12" ht="14.25">
      <c r="B6" s="356" t="s">
        <v>584</v>
      </c>
      <c r="C6" s="353"/>
      <c r="D6" s="357">
        <v>0</v>
      </c>
      <c r="E6" s="357">
        <v>0</v>
      </c>
      <c r="F6" s="357">
        <v>34.985641000000001</v>
      </c>
      <c r="G6" s="357">
        <v>25.948849929400001</v>
      </c>
      <c r="H6" s="358"/>
      <c r="I6" s="359">
        <v>0</v>
      </c>
      <c r="J6" s="359">
        <v>0</v>
      </c>
      <c r="K6" s="357">
        <v>52.613882000000004</v>
      </c>
      <c r="L6" s="357">
        <v>39.0237162791</v>
      </c>
    </row>
    <row r="7" spans="2:12" ht="14.25">
      <c r="B7" s="356" t="s">
        <v>616</v>
      </c>
      <c r="C7" s="353"/>
      <c r="D7" s="357">
        <v>299.35599999999999</v>
      </c>
      <c r="E7" s="357">
        <v>213.73007999999999</v>
      </c>
      <c r="F7" s="357">
        <v>0</v>
      </c>
      <c r="G7" s="357">
        <v>0</v>
      </c>
      <c r="H7" s="358"/>
      <c r="I7" s="357">
        <v>299.35599999999999</v>
      </c>
      <c r="J7" s="357">
        <v>213.73007999999999</v>
      </c>
      <c r="K7" s="357">
        <v>0</v>
      </c>
      <c r="L7" s="357">
        <v>0</v>
      </c>
    </row>
    <row r="8" spans="2:12" ht="14.25">
      <c r="B8" s="356" t="s">
        <v>617</v>
      </c>
      <c r="C8" s="353"/>
      <c r="D8" s="357">
        <v>41.591000000000001</v>
      </c>
      <c r="E8" s="357">
        <v>41.591000000000001</v>
      </c>
      <c r="F8" s="357">
        <v>0</v>
      </c>
      <c r="G8" s="357">
        <v>0</v>
      </c>
      <c r="H8" s="358"/>
      <c r="I8" s="357">
        <v>41.591000000000001</v>
      </c>
      <c r="J8" s="357">
        <v>41.591000000000001</v>
      </c>
      <c r="K8" s="357">
        <v>0</v>
      </c>
      <c r="L8" s="357">
        <v>0</v>
      </c>
    </row>
    <row r="9" spans="2:12" ht="14.25">
      <c r="B9" s="356" t="s">
        <v>618</v>
      </c>
      <c r="C9" s="353"/>
      <c r="D9" s="357">
        <v>20.944424739999999</v>
      </c>
      <c r="E9" s="357">
        <v>20.014492281499997</v>
      </c>
      <c r="F9" s="357">
        <v>0</v>
      </c>
      <c r="G9" s="357">
        <v>0</v>
      </c>
      <c r="H9" s="358"/>
      <c r="I9" s="357">
        <v>20.944424739999999</v>
      </c>
      <c r="J9" s="357">
        <v>20.014492281499997</v>
      </c>
      <c r="K9" s="360">
        <v>0</v>
      </c>
      <c r="L9" s="360">
        <v>0</v>
      </c>
    </row>
    <row r="10" spans="2:12" ht="15">
      <c r="B10" s="361" t="s">
        <v>585</v>
      </c>
      <c r="C10" s="353"/>
      <c r="D10" s="362">
        <v>346.24734929953371</v>
      </c>
      <c r="E10" s="362">
        <v>263.99094344608119</v>
      </c>
      <c r="F10" s="362">
        <v>142.59299019316691</v>
      </c>
      <c r="G10" s="363">
        <v>103.51309823336486</v>
      </c>
      <c r="H10" s="358"/>
      <c r="I10" s="363">
        <v>314.54790818483946</v>
      </c>
      <c r="J10" s="363">
        <v>241.00256792108476</v>
      </c>
      <c r="K10" s="363">
        <v>152.27903158216691</v>
      </c>
      <c r="L10" s="363">
        <v>110.74648949532053</v>
      </c>
    </row>
    <row r="11" spans="2:12" ht="14.25">
      <c r="B11" s="356" t="s">
        <v>616</v>
      </c>
      <c r="C11" s="353"/>
      <c r="D11" s="357">
        <v>-18.475770000000001</v>
      </c>
      <c r="E11" s="357">
        <v>-13.182833769906981</v>
      </c>
      <c r="F11" s="357">
        <v>0</v>
      </c>
      <c r="G11" s="359">
        <v>0</v>
      </c>
      <c r="H11" s="364"/>
      <c r="I11" s="359">
        <v>-18.475770000000001</v>
      </c>
      <c r="J11" s="359">
        <v>-13.182833769906981</v>
      </c>
      <c r="K11" s="359">
        <v>0</v>
      </c>
      <c r="L11" s="359">
        <v>0</v>
      </c>
    </row>
    <row r="12" spans="2:12" ht="14.25">
      <c r="B12" s="356" t="s">
        <v>586</v>
      </c>
      <c r="C12" s="353"/>
      <c r="D12" s="357">
        <v>0</v>
      </c>
      <c r="E12" s="357">
        <v>0</v>
      </c>
      <c r="F12" s="357">
        <v>-22.353313510000003</v>
      </c>
      <c r="G12" s="357">
        <v>-11.821604890000003</v>
      </c>
      <c r="H12" s="364"/>
      <c r="I12" s="359">
        <v>0</v>
      </c>
      <c r="J12" s="359">
        <v>0</v>
      </c>
      <c r="K12" s="357">
        <v>-30.288498000000004</v>
      </c>
      <c r="L12" s="357">
        <v>-15.836219000000002</v>
      </c>
    </row>
    <row r="13" spans="2:12" ht="14.25">
      <c r="B13" s="356" t="s">
        <v>587</v>
      </c>
      <c r="C13" s="353"/>
      <c r="D13" s="357">
        <v>0</v>
      </c>
      <c r="E13" s="357">
        <v>0</v>
      </c>
      <c r="F13" s="357">
        <v>-40.360298779999987</v>
      </c>
      <c r="G13" s="357">
        <v>-20.63424520746387</v>
      </c>
      <c r="H13" s="364"/>
      <c r="I13" s="359">
        <v>0</v>
      </c>
      <c r="J13" s="359">
        <v>0</v>
      </c>
      <c r="K13" s="357">
        <v>-50.522214479999988</v>
      </c>
      <c r="L13" s="357">
        <v>-25.751494103764969</v>
      </c>
    </row>
    <row r="14" spans="2:12" ht="15">
      <c r="B14" s="361" t="s">
        <v>588</v>
      </c>
      <c r="C14" s="353"/>
      <c r="D14" s="362">
        <v>-18.475770000000001</v>
      </c>
      <c r="E14" s="362">
        <v>-13.182833769906981</v>
      </c>
      <c r="F14" s="362">
        <v>-62.713612289999986</v>
      </c>
      <c r="G14" s="362">
        <v>-32.455850097463873</v>
      </c>
      <c r="H14" s="364"/>
      <c r="I14" s="363">
        <v>-18.475770000000001</v>
      </c>
      <c r="J14" s="363">
        <v>-13.182833769906981</v>
      </c>
      <c r="K14" s="362">
        <v>-81.204712479999984</v>
      </c>
      <c r="L14" s="362">
        <v>-41.897789241961306</v>
      </c>
    </row>
    <row r="15" spans="2:12" ht="14.25">
      <c r="B15" s="356" t="s">
        <v>589</v>
      </c>
      <c r="C15" s="353"/>
      <c r="D15" s="357">
        <v>0</v>
      </c>
      <c r="E15" s="357">
        <v>0</v>
      </c>
      <c r="F15" s="357">
        <v>0</v>
      </c>
      <c r="G15" s="357">
        <v>0</v>
      </c>
      <c r="H15" s="364"/>
      <c r="I15" s="359">
        <v>0</v>
      </c>
      <c r="J15" s="359">
        <v>0</v>
      </c>
      <c r="K15" s="357">
        <v>-195</v>
      </c>
      <c r="L15" s="357">
        <v>-195</v>
      </c>
    </row>
    <row r="16" spans="2:12" ht="14.25">
      <c r="B16" s="356" t="s">
        <v>616</v>
      </c>
      <c r="C16" s="353"/>
      <c r="D16" s="357">
        <v>-84.5</v>
      </c>
      <c r="E16" s="357">
        <v>-61.262500000000003</v>
      </c>
      <c r="F16" s="357">
        <v>0</v>
      </c>
      <c r="G16" s="357">
        <v>0</v>
      </c>
      <c r="H16" s="364"/>
      <c r="I16" s="359">
        <v>-84.5</v>
      </c>
      <c r="J16" s="359">
        <v>-61.262500000000003</v>
      </c>
      <c r="K16" s="357">
        <v>0</v>
      </c>
      <c r="L16" s="357">
        <v>0</v>
      </c>
    </row>
    <row r="17" spans="2:12" ht="15">
      <c r="B17" s="361" t="s">
        <v>590</v>
      </c>
      <c r="C17" s="353"/>
      <c r="D17" s="362">
        <v>-84.5</v>
      </c>
      <c r="E17" s="362">
        <v>-61.262500000000003</v>
      </c>
      <c r="F17" s="362">
        <v>0</v>
      </c>
      <c r="G17" s="362">
        <v>0</v>
      </c>
      <c r="H17" s="364"/>
      <c r="I17" s="363">
        <v>-84.5</v>
      </c>
      <c r="J17" s="363">
        <v>-61.262500000000003</v>
      </c>
      <c r="K17" s="362">
        <v>-195</v>
      </c>
      <c r="L17" s="362">
        <v>-195</v>
      </c>
    </row>
    <row r="18" spans="2:12" ht="14.25">
      <c r="B18" s="356" t="s">
        <v>616</v>
      </c>
      <c r="C18" s="353"/>
      <c r="D18" s="357">
        <v>-12.054499999999999</v>
      </c>
      <c r="E18" s="357">
        <v>-12.054499999999999</v>
      </c>
      <c r="F18" s="357">
        <v>0</v>
      </c>
      <c r="G18" s="357">
        <v>0</v>
      </c>
      <c r="H18" s="364"/>
      <c r="I18" s="359">
        <v>-12.054499999999999</v>
      </c>
      <c r="J18" s="359">
        <v>-12.054499999999999</v>
      </c>
      <c r="K18" s="357">
        <v>0</v>
      </c>
      <c r="L18" s="357">
        <v>0</v>
      </c>
    </row>
    <row r="19" spans="2:12" ht="15">
      <c r="B19" s="361" t="s">
        <v>619</v>
      </c>
      <c r="C19" s="353"/>
      <c r="D19" s="362">
        <v>-12.054499999999999</v>
      </c>
      <c r="E19" s="362">
        <v>-12.054499999999999</v>
      </c>
      <c r="F19" s="362">
        <v>0</v>
      </c>
      <c r="G19" s="362">
        <v>0</v>
      </c>
      <c r="H19" s="364"/>
      <c r="I19" s="363">
        <v>-12.054499999999999</v>
      </c>
      <c r="J19" s="363">
        <v>-12.054499999999999</v>
      </c>
      <c r="K19" s="362">
        <v>0</v>
      </c>
      <c r="L19" s="362">
        <v>0</v>
      </c>
    </row>
    <row r="20" spans="2:12" ht="14.25">
      <c r="B20" s="356" t="s">
        <v>616</v>
      </c>
      <c r="C20" s="353"/>
      <c r="D20" s="357">
        <v>27.882962906616207</v>
      </c>
      <c r="E20" s="357">
        <v>12.332962906616208</v>
      </c>
      <c r="F20" s="357">
        <v>0</v>
      </c>
      <c r="G20" s="357">
        <v>0</v>
      </c>
      <c r="H20" s="364"/>
      <c r="I20" s="359">
        <v>27.882962906616207</v>
      </c>
      <c r="J20" s="359">
        <v>12.332962906616208</v>
      </c>
      <c r="K20" s="357">
        <v>0</v>
      </c>
      <c r="L20" s="357">
        <v>0</v>
      </c>
    </row>
    <row r="21" spans="2:12" ht="15">
      <c r="B21" s="361" t="s">
        <v>620</v>
      </c>
      <c r="C21" s="353"/>
      <c r="D21" s="362">
        <v>27.882962906616207</v>
      </c>
      <c r="E21" s="362">
        <v>12.332962906616208</v>
      </c>
      <c r="F21" s="362">
        <v>0</v>
      </c>
      <c r="G21" s="362">
        <v>0</v>
      </c>
      <c r="H21" s="364"/>
      <c r="I21" s="363">
        <v>27.882962906616207</v>
      </c>
      <c r="J21" s="363">
        <v>12.332962906616208</v>
      </c>
      <c r="K21" s="362">
        <v>0</v>
      </c>
      <c r="L21" s="362">
        <v>0</v>
      </c>
    </row>
    <row r="22" spans="2:12" ht="14.25">
      <c r="B22" s="356" t="s">
        <v>591</v>
      </c>
      <c r="C22" s="353"/>
      <c r="D22" s="357">
        <v>0</v>
      </c>
      <c r="E22" s="357">
        <v>0</v>
      </c>
      <c r="F22" s="357">
        <v>-3.0659999999999998</v>
      </c>
      <c r="G22" s="359">
        <v>-3.0659999999999998</v>
      </c>
      <c r="H22" s="364"/>
      <c r="I22" s="359">
        <v>0</v>
      </c>
      <c r="J22" s="359">
        <v>0</v>
      </c>
      <c r="K22" s="359">
        <v>-6.7249999999999996</v>
      </c>
      <c r="L22" s="359">
        <v>-10.314555632272281</v>
      </c>
    </row>
    <row r="23" spans="2:12" ht="30">
      <c r="B23" s="365" t="s">
        <v>592</v>
      </c>
      <c r="C23" s="353"/>
      <c r="D23" s="366">
        <v>0</v>
      </c>
      <c r="E23" s="366">
        <v>0</v>
      </c>
      <c r="F23" s="366">
        <v>-3.0659999999999998</v>
      </c>
      <c r="G23" s="366">
        <v>-3.0659999999999998</v>
      </c>
      <c r="H23" s="367"/>
      <c r="I23" s="366">
        <v>0</v>
      </c>
      <c r="J23" s="366">
        <v>0</v>
      </c>
      <c r="K23" s="366">
        <v>-6.7249999999999996</v>
      </c>
      <c r="L23" s="366">
        <v>-10.314555632272281</v>
      </c>
    </row>
    <row r="24" spans="2:12" ht="15">
      <c r="B24" s="355" t="s">
        <v>593</v>
      </c>
      <c r="C24" s="368"/>
      <c r="D24" s="355">
        <v>259.10004220614991</v>
      </c>
      <c r="E24" s="370">
        <v>189.82407258279042</v>
      </c>
      <c r="F24" s="355">
        <v>76.813377903166923</v>
      </c>
      <c r="G24" s="355">
        <v>67.991248135900975</v>
      </c>
      <c r="H24" s="367"/>
      <c r="I24" s="355">
        <v>227.40060109145566</v>
      </c>
      <c r="J24" s="370">
        <v>166.83569705779402</v>
      </c>
      <c r="K24" s="355">
        <v>-130.65068089783307</v>
      </c>
      <c r="L24" s="355">
        <v>-136.46585537891306</v>
      </c>
    </row>
    <row r="25" spans="2:12" ht="15">
      <c r="B25" s="355" t="s">
        <v>594</v>
      </c>
      <c r="C25" s="368"/>
      <c r="D25" s="355">
        <v>0</v>
      </c>
      <c r="E25" s="370">
        <v>0</v>
      </c>
      <c r="F25" s="355">
        <v>-40.360298779999987</v>
      </c>
      <c r="G25" s="355">
        <v>-20.63424520746387</v>
      </c>
      <c r="H25" s="367"/>
      <c r="I25" s="355">
        <v>0</v>
      </c>
      <c r="J25" s="370">
        <v>0</v>
      </c>
      <c r="K25" s="355">
        <v>-50.522214479999988</v>
      </c>
      <c r="L25" s="355">
        <v>-25.751494103764969</v>
      </c>
    </row>
    <row r="26" spans="2:12" ht="15">
      <c r="B26" s="355" t="s">
        <v>595</v>
      </c>
      <c r="C26" s="368"/>
      <c r="D26" s="355">
        <v>20.944424739999999</v>
      </c>
      <c r="E26" s="370">
        <v>20.014492281499997</v>
      </c>
      <c r="F26" s="355">
        <v>28.635338000000001</v>
      </c>
      <c r="G26" s="355">
        <v>20.295826000000002</v>
      </c>
      <c r="H26" s="367"/>
      <c r="I26" s="355">
        <v>20.944424739999999</v>
      </c>
      <c r="J26" s="370">
        <v>20.014492281499997</v>
      </c>
      <c r="K26" s="355">
        <v>34.436315</v>
      </c>
      <c r="L26" s="355">
        <v>24.407375999999999</v>
      </c>
    </row>
    <row r="27" spans="2:12" ht="14.25">
      <c r="B27" s="355" t="s">
        <v>596</v>
      </c>
      <c r="C27" s="368"/>
      <c r="D27" s="355">
        <v>0</v>
      </c>
      <c r="E27" s="370">
        <v>0</v>
      </c>
      <c r="F27" s="355">
        <v>-25.419313510000002</v>
      </c>
      <c r="G27" s="355">
        <v>-14.887604890000002</v>
      </c>
      <c r="H27" s="369"/>
      <c r="I27" s="355">
        <v>0</v>
      </c>
      <c r="J27" s="370">
        <v>0</v>
      </c>
      <c r="K27" s="355">
        <v>-232.174498</v>
      </c>
      <c r="L27" s="355">
        <v>-221.2774808714845</v>
      </c>
    </row>
    <row r="28" spans="2:12" ht="14.25">
      <c r="B28" s="355" t="s">
        <v>597</v>
      </c>
      <c r="C28" s="368"/>
      <c r="D28" s="355">
        <v>212.20869290661619</v>
      </c>
      <c r="E28" s="370">
        <v>139.56320913670919</v>
      </c>
      <c r="F28" s="355">
        <v>0</v>
      </c>
      <c r="G28" s="355">
        <v>0</v>
      </c>
      <c r="H28" s="369"/>
      <c r="I28" s="355">
        <v>212.20869290661619</v>
      </c>
      <c r="J28" s="370">
        <v>139.56320913670919</v>
      </c>
      <c r="K28" s="355">
        <v>0</v>
      </c>
      <c r="L28" s="355">
        <v>0</v>
      </c>
    </row>
    <row r="29" spans="2:12" ht="14.25">
      <c r="B29" s="355" t="s">
        <v>598</v>
      </c>
      <c r="C29" s="368"/>
      <c r="D29" s="355">
        <v>-15.644075440466304</v>
      </c>
      <c r="E29" s="370">
        <v>-11.344628835418817</v>
      </c>
      <c r="F29" s="355">
        <v>78.972011193166907</v>
      </c>
      <c r="G29" s="355">
        <v>57.268422303964861</v>
      </c>
      <c r="H29" s="369"/>
      <c r="I29" s="355">
        <v>-47.343516555160534</v>
      </c>
      <c r="J29" s="370">
        <v>-34.333004360415231</v>
      </c>
      <c r="K29" s="355">
        <v>64.995834582166893</v>
      </c>
      <c r="L29" s="355">
        <v>47.132027317236414</v>
      </c>
    </row>
    <row r="30" spans="2:12" ht="14.25">
      <c r="B30" s="355" t="s">
        <v>599</v>
      </c>
      <c r="C30" s="368"/>
      <c r="D30" s="355">
        <v>41.591000000000001</v>
      </c>
      <c r="E30" s="370">
        <v>41.591000000000001</v>
      </c>
      <c r="F30" s="355">
        <v>34.985641000000001</v>
      </c>
      <c r="G30" s="355">
        <v>25.948849929400001</v>
      </c>
      <c r="H30" s="369"/>
      <c r="I30" s="355">
        <v>41.591000000000001</v>
      </c>
      <c r="J30" s="370">
        <v>41.591000000000001</v>
      </c>
      <c r="K30" s="355">
        <v>52.613882000000004</v>
      </c>
      <c r="L30" s="355">
        <v>39.0237162791</v>
      </c>
    </row>
    <row r="31" spans="2:12">
      <c r="B31" s="372" t="s">
        <v>600</v>
      </c>
    </row>
  </sheetData>
  <mergeCells count="4">
    <mergeCell ref="D1:E1"/>
    <mergeCell ref="F1:G1"/>
    <mergeCell ref="I1:J1"/>
    <mergeCell ref="K1:L1"/>
  </mergeCells>
  <conditionalFormatting sqref="D24:G30">
    <cfRule type="expression" dxfId="10" priority="8">
      <formula>$I$9="slides"</formula>
    </cfRule>
  </conditionalFormatting>
  <conditionalFormatting sqref="B1:B2">
    <cfRule type="expression" dxfId="9" priority="22">
      <formula>$I$9="slides"</formula>
    </cfRule>
  </conditionalFormatting>
  <conditionalFormatting sqref="B24">
    <cfRule type="expression" dxfId="8" priority="13">
      <formula>$I$9="slides"</formula>
    </cfRule>
  </conditionalFormatting>
  <conditionalFormatting sqref="B25:B30">
    <cfRule type="expression" dxfId="7" priority="12">
      <formula>$I$9="slides"</formula>
    </cfRule>
  </conditionalFormatting>
  <conditionalFormatting sqref="I24:L30">
    <cfRule type="expression" dxfId="6" priority="7">
      <formula>$I$9="slides"</formula>
    </cfRule>
  </conditionalFormatting>
  <conditionalFormatting sqref="D2:G2">
    <cfRule type="expression" dxfId="5" priority="6">
      <formula>$I$9="slides"</formula>
    </cfRule>
  </conditionalFormatting>
  <conditionalFormatting sqref="I2:L2">
    <cfRule type="expression" dxfId="4" priority="5">
      <formula>$I$9="slides"</formula>
    </cfRule>
  </conditionalFormatting>
  <conditionalFormatting sqref="D1">
    <cfRule type="expression" dxfId="3" priority="4">
      <formula>$I$9="slides"</formula>
    </cfRule>
  </conditionalFormatting>
  <conditionalFormatting sqref="F1">
    <cfRule type="expression" dxfId="2" priority="3">
      <formula>$I$9="slides"</formula>
    </cfRule>
  </conditionalFormatting>
  <conditionalFormatting sqref="I1">
    <cfRule type="expression" dxfId="1" priority="2">
      <formula>$I$9="slides"</formula>
    </cfRule>
  </conditionalFormatting>
  <conditionalFormatting sqref="K1">
    <cfRule type="expression" dxfId="0" priority="1">
      <formula>$I$9="slides"</formula>
    </cfRule>
  </conditionalFormatting>
  <pageMargins left="0.7" right="0.7" top="0.75" bottom="0.75" header="0.3" footer="0.3"/>
  <pageSetup paperSize="9" scale="34"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79998168889431442"/>
    <pageSetUpPr fitToPage="1"/>
  </sheetPr>
  <dimension ref="A1:AP66"/>
  <sheetViews>
    <sheetView showGridLines="0" topLeftCell="B1" zoomScaleNormal="100" workbookViewId="0">
      <pane xSplit="17" ySplit="13" topLeftCell="S36" activePane="bottomRight" state="frozen"/>
      <selection activeCell="B1" sqref="B1"/>
      <selection pane="topRight" activeCell="S1" sqref="S1"/>
      <selection pane="bottomLeft" activeCell="B14" sqref="B14"/>
      <selection pane="bottomRight" activeCell="B61" sqref="B61"/>
    </sheetView>
  </sheetViews>
  <sheetFormatPr baseColWidth="10" defaultColWidth="12.5703125" defaultRowHeight="0" customHeight="1" zeroHeight="1" outlineLevelCol="3"/>
  <cols>
    <col min="1" max="1" width="5.5703125" style="1" hidden="1" customWidth="1" outlineLevel="1"/>
    <col min="2" max="2" width="65.5703125" style="1" customWidth="1" collapsed="1"/>
    <col min="3" max="3" width="12.5703125" style="1" hidden="1" customWidth="1" outlineLevel="1"/>
    <col min="4" max="6" width="12.5703125" style="1" hidden="1" customWidth="1" outlineLevel="3"/>
    <col min="7" max="9" width="11.85546875" style="1" hidden="1" customWidth="1" outlineLevel="3"/>
    <col min="10" max="10" width="8.140625" style="1" hidden="1" customWidth="1" outlineLevel="3"/>
    <col min="11" max="18" width="11.85546875" style="1" hidden="1" customWidth="1" outlineLevel="2"/>
    <col min="19" max="19" width="11.85546875" style="1" customWidth="1" collapsed="1"/>
    <col min="20" max="28" width="11.85546875" style="1" customWidth="1"/>
    <col min="29" max="30" width="11.85546875" style="294" customWidth="1"/>
    <col min="31" max="36" width="12" style="294" customWidth="1"/>
    <col min="37" max="37" width="6" style="294" customWidth="1"/>
    <col min="38" max="38" width="11.85546875" style="294" customWidth="1"/>
    <col min="39" max="41" width="12.5703125" style="1"/>
    <col min="42" max="42" width="11.85546875" style="294" customWidth="1"/>
    <col min="43" max="16384" width="12.5703125" style="1"/>
  </cols>
  <sheetData>
    <row r="1" spans="2:38" ht="13.5" customHeight="1"/>
    <row r="2" spans="2:38" ht="13.5" customHeight="1"/>
    <row r="3" spans="2:38" ht="13.5" customHeight="1"/>
    <row r="4" spans="2:38" ht="13.5" customHeight="1"/>
    <row r="5" spans="2:38" ht="13.5" customHeight="1"/>
    <row r="6" spans="2:38" ht="13.5" customHeight="1"/>
    <row r="7" spans="2:38" ht="13.5" customHeight="1"/>
    <row r="8" spans="2:38" ht="19.5">
      <c r="B8" s="2" t="s">
        <v>1</v>
      </c>
    </row>
    <row r="9" spans="2:38" ht="13.5" customHeight="1">
      <c r="B9" s="2"/>
      <c r="AD9" s="293"/>
      <c r="AE9" s="293"/>
      <c r="AF9" s="293"/>
      <c r="AG9" s="293"/>
      <c r="AH9" s="293"/>
      <c r="AI9" s="293"/>
      <c r="AJ9" s="293"/>
    </row>
    <row r="10" spans="2:38" ht="17.45" customHeight="1" thickBot="1">
      <c r="B10" s="9" t="s">
        <v>2</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295"/>
      <c r="AD10" s="323"/>
      <c r="AE10" s="295"/>
      <c r="AF10" s="295"/>
      <c r="AG10" s="295"/>
      <c r="AH10" s="295"/>
      <c r="AI10" s="295"/>
      <c r="AJ10" s="295"/>
      <c r="AL10" s="321" t="s">
        <v>435</v>
      </c>
    </row>
    <row r="11" spans="2:38" ht="12.75"/>
    <row r="12" spans="2:38" ht="12.75">
      <c r="B12" s="11" t="s">
        <v>3</v>
      </c>
      <c r="C12" s="12">
        <v>42094</v>
      </c>
      <c r="D12" s="12">
        <v>42185</v>
      </c>
      <c r="E12" s="12">
        <v>42277</v>
      </c>
      <c r="F12" s="12">
        <v>42369</v>
      </c>
      <c r="G12" s="12">
        <v>42460</v>
      </c>
      <c r="H12" s="12">
        <v>42551</v>
      </c>
      <c r="I12" s="12">
        <v>42643</v>
      </c>
      <c r="J12" s="12">
        <v>42735</v>
      </c>
      <c r="K12" s="12">
        <v>42825</v>
      </c>
      <c r="L12" s="12">
        <v>42916</v>
      </c>
      <c r="M12" s="12">
        <v>43008</v>
      </c>
      <c r="N12" s="12">
        <v>43100</v>
      </c>
      <c r="O12" s="12">
        <v>43190</v>
      </c>
      <c r="P12" s="12">
        <v>43281</v>
      </c>
      <c r="Q12" s="12">
        <v>43373</v>
      </c>
      <c r="R12" s="12">
        <v>43465</v>
      </c>
      <c r="S12" s="12">
        <v>43555</v>
      </c>
      <c r="T12" s="12">
        <v>43646</v>
      </c>
      <c r="U12" s="12">
        <v>43738</v>
      </c>
      <c r="V12" s="12">
        <v>43830</v>
      </c>
      <c r="W12" s="12">
        <v>43921</v>
      </c>
      <c r="X12" s="12">
        <v>44012</v>
      </c>
      <c r="Y12" s="12">
        <v>44104</v>
      </c>
      <c r="Z12" s="12">
        <v>44196</v>
      </c>
      <c r="AA12" s="12">
        <v>44286</v>
      </c>
      <c r="AB12" s="12">
        <v>44377</v>
      </c>
      <c r="AC12" s="12">
        <v>44469</v>
      </c>
      <c r="AD12" s="12">
        <v>44561</v>
      </c>
      <c r="AE12" s="12">
        <v>44651</v>
      </c>
      <c r="AF12" s="12">
        <v>44742</v>
      </c>
      <c r="AG12" s="12">
        <v>44834</v>
      </c>
      <c r="AH12" s="12">
        <v>44926</v>
      </c>
      <c r="AI12" s="12">
        <v>45016</v>
      </c>
      <c r="AJ12" s="12">
        <v>45107</v>
      </c>
      <c r="AL12" s="12">
        <f>AJ12</f>
        <v>45107</v>
      </c>
    </row>
    <row r="13" spans="2:38" ht="5.0999999999999996" customHeight="1"/>
    <row r="14" spans="2:38" ht="12.75">
      <c r="B14" s="5" t="s">
        <v>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296"/>
      <c r="AD14" s="296"/>
      <c r="AE14" s="296"/>
      <c r="AF14" s="296"/>
      <c r="AG14" s="296"/>
      <c r="AH14" s="296"/>
      <c r="AI14" s="296"/>
      <c r="AJ14" s="296"/>
      <c r="AL14" s="296"/>
    </row>
    <row r="15" spans="2:38" ht="5.0999999999999996" customHeight="1">
      <c r="AL15" s="297"/>
    </row>
    <row r="16" spans="2:38" ht="12.75">
      <c r="B16" s="1" t="s">
        <v>5</v>
      </c>
      <c r="C16" s="14">
        <v>31.7</v>
      </c>
      <c r="D16" s="14">
        <v>30.9</v>
      </c>
      <c r="E16" s="14">
        <v>31.4</v>
      </c>
      <c r="F16" s="14">
        <v>32.799999999999997</v>
      </c>
      <c r="G16" s="14">
        <v>32.9</v>
      </c>
      <c r="H16" s="14">
        <v>35</v>
      </c>
      <c r="I16" s="14">
        <v>36.1</v>
      </c>
      <c r="J16" s="14">
        <v>36.299999999999997</v>
      </c>
      <c r="K16" s="14">
        <v>35.799999999999997</v>
      </c>
      <c r="L16" s="14">
        <v>36.6</v>
      </c>
      <c r="M16" s="14">
        <v>35.235784453135899</v>
      </c>
      <c r="N16" s="14">
        <v>34.765599946822</v>
      </c>
      <c r="O16" s="14">
        <v>33.937768156289735</v>
      </c>
      <c r="P16" s="14">
        <v>34.994999999999997</v>
      </c>
      <c r="Q16" s="14">
        <v>35.404104962925828</v>
      </c>
      <c r="R16" s="14">
        <v>35.351904466093032</v>
      </c>
      <c r="S16" s="14">
        <v>36.914000000000001</v>
      </c>
      <c r="T16" s="14">
        <v>37.391641488242946</v>
      </c>
      <c r="U16" s="14">
        <v>38.502902899118453</v>
      </c>
      <c r="V16" s="14">
        <v>39.210999999999999</v>
      </c>
      <c r="W16" s="14">
        <v>39.446948544623297</v>
      </c>
      <c r="X16" s="14">
        <v>40.589916314918504</v>
      </c>
      <c r="Y16" s="14">
        <v>41.750974739418197</v>
      </c>
      <c r="Z16" s="14">
        <v>43.329568210065695</v>
      </c>
      <c r="AA16" s="14">
        <v>43.463831078374199</v>
      </c>
      <c r="AB16" s="14">
        <v>44.139199132744501</v>
      </c>
      <c r="AC16" s="318" t="s">
        <v>442</v>
      </c>
      <c r="AD16" s="14">
        <v>43.683</v>
      </c>
      <c r="AE16" s="318" t="s">
        <v>442</v>
      </c>
      <c r="AF16" s="318" t="s">
        <v>442</v>
      </c>
      <c r="AG16" s="318" t="s">
        <v>442</v>
      </c>
      <c r="AH16" s="14">
        <v>39.8572730593392</v>
      </c>
      <c r="AI16" s="318" t="s">
        <v>442</v>
      </c>
      <c r="AJ16" s="318" t="s">
        <v>442</v>
      </c>
      <c r="AL16" s="298">
        <v>43.5745631631073</v>
      </c>
    </row>
    <row r="17" spans="2:42" ht="12.75">
      <c r="B17" s="1" t="s">
        <v>6</v>
      </c>
      <c r="C17" s="14">
        <v>4.5</v>
      </c>
      <c r="D17" s="14">
        <v>4.4000000000000004</v>
      </c>
      <c r="E17" s="14">
        <v>4.4000000000000004</v>
      </c>
      <c r="F17" s="14">
        <v>4.4000000000000004</v>
      </c>
      <c r="G17" s="14">
        <v>5.3</v>
      </c>
      <c r="H17" s="14">
        <v>5.4</v>
      </c>
      <c r="I17" s="14">
        <v>5.4</v>
      </c>
      <c r="J17" s="14">
        <v>5.5</v>
      </c>
      <c r="K17" s="14">
        <v>5.5</v>
      </c>
      <c r="L17" s="14">
        <v>5.2</v>
      </c>
      <c r="M17" s="14">
        <v>5.1286181079999995</v>
      </c>
      <c r="N17" s="14">
        <v>5.0549988110000008</v>
      </c>
      <c r="O17" s="14">
        <v>4.9603106609999994</v>
      </c>
      <c r="P17" s="14">
        <v>4.9939999999999998</v>
      </c>
      <c r="Q17" s="14">
        <v>5.0033482810000001</v>
      </c>
      <c r="R17" s="14">
        <v>5.0007845809999996</v>
      </c>
      <c r="S17" s="14">
        <v>6.2140000000000004</v>
      </c>
      <c r="T17" s="14">
        <v>4.5796028099999999</v>
      </c>
      <c r="U17" s="14">
        <v>3.5873372870000004</v>
      </c>
      <c r="V17" s="14">
        <v>3.492</v>
      </c>
      <c r="W17" s="14">
        <v>3.702912086</v>
      </c>
      <c r="X17" s="14">
        <v>3.6258558729999999</v>
      </c>
      <c r="Y17" s="14">
        <v>3.5332172370000001</v>
      </c>
      <c r="Z17" s="14">
        <v>4.1768119480000001</v>
      </c>
      <c r="AA17" s="14">
        <v>4.30695742800342</v>
      </c>
      <c r="AB17" s="14">
        <v>3.13787072900011</v>
      </c>
      <c r="AC17" s="318" t="s">
        <v>442</v>
      </c>
      <c r="AD17" s="14">
        <v>3.2480000000000002</v>
      </c>
      <c r="AE17" s="318" t="s">
        <v>442</v>
      </c>
      <c r="AF17" s="318" t="s">
        <v>442</v>
      </c>
      <c r="AG17" s="318" t="s">
        <v>442</v>
      </c>
      <c r="AH17" s="14">
        <v>4.4933815969999999</v>
      </c>
      <c r="AI17" s="318" t="s">
        <v>442</v>
      </c>
      <c r="AJ17" s="318" t="s">
        <v>442</v>
      </c>
      <c r="AL17" s="298">
        <v>7.356075412</v>
      </c>
    </row>
    <row r="18" spans="2:42" ht="12.75">
      <c r="B18" s="1" t="s">
        <v>7</v>
      </c>
      <c r="C18" s="14">
        <v>36.200000000000003</v>
      </c>
      <c r="D18" s="14">
        <v>35.299999999999997</v>
      </c>
      <c r="E18" s="14">
        <v>35.799999999999997</v>
      </c>
      <c r="F18" s="14">
        <v>37.200000000000003</v>
      </c>
      <c r="G18" s="14">
        <v>38.200000000000003</v>
      </c>
      <c r="H18" s="14">
        <v>40.4</v>
      </c>
      <c r="I18" s="14">
        <v>41.5</v>
      </c>
      <c r="J18" s="14">
        <v>41.8</v>
      </c>
      <c r="K18" s="14">
        <v>41.3</v>
      </c>
      <c r="L18" s="14">
        <v>41.8</v>
      </c>
      <c r="M18" s="14">
        <v>40.364402561135996</v>
      </c>
      <c r="N18" s="14">
        <v>39.820598757821998</v>
      </c>
      <c r="O18" s="14">
        <v>38.898078817289729</v>
      </c>
      <c r="P18" s="14">
        <v>39.988999999999997</v>
      </c>
      <c r="Q18" s="14">
        <v>40.407453243925822</v>
      </c>
      <c r="R18" s="14">
        <v>40.35268904709303</v>
      </c>
      <c r="S18" s="14">
        <v>43.128</v>
      </c>
      <c r="T18" s="14">
        <v>41.971244298242951</v>
      </c>
      <c r="U18" s="14">
        <v>42.090240186118457</v>
      </c>
      <c r="V18" s="14">
        <v>42.703000000000003</v>
      </c>
      <c r="W18" s="14">
        <v>43.149860630623401</v>
      </c>
      <c r="X18" s="14">
        <v>44.215772187918503</v>
      </c>
      <c r="Y18" s="14">
        <v>45.284191976418299</v>
      </c>
      <c r="Z18" s="14">
        <v>47.506380158065596</v>
      </c>
      <c r="AA18" s="14">
        <v>47.770788506377599</v>
      </c>
      <c r="AB18" s="14">
        <v>47.2770698617446</v>
      </c>
      <c r="AC18" s="318" t="s">
        <v>442</v>
      </c>
      <c r="AD18" s="14">
        <v>46.930999999999997</v>
      </c>
      <c r="AE18" s="318" t="s">
        <v>442</v>
      </c>
      <c r="AF18" s="318" t="s">
        <v>442</v>
      </c>
      <c r="AG18" s="318" t="s">
        <v>442</v>
      </c>
      <c r="AH18" s="14">
        <v>44.350654656339195</v>
      </c>
      <c r="AI18" s="318" t="s">
        <v>442</v>
      </c>
      <c r="AJ18" s="318" t="s">
        <v>442</v>
      </c>
      <c r="AL18" s="298">
        <v>50.930638575107302</v>
      </c>
    </row>
    <row r="19" spans="2:42" ht="12.75">
      <c r="B19" s="1" t="s">
        <v>8</v>
      </c>
      <c r="C19" s="14">
        <v>16.7</v>
      </c>
      <c r="D19" s="14">
        <v>15</v>
      </c>
      <c r="E19" s="14">
        <v>16.399999999999999</v>
      </c>
      <c r="F19" s="14">
        <v>17.5</v>
      </c>
      <c r="G19" s="14">
        <v>15.3</v>
      </c>
      <c r="H19" s="14">
        <v>13.6</v>
      </c>
      <c r="I19" s="14">
        <v>14.5</v>
      </c>
      <c r="J19" s="14">
        <v>14.2</v>
      </c>
      <c r="K19" s="14">
        <v>13.5</v>
      </c>
      <c r="L19" s="14">
        <v>12.6</v>
      </c>
      <c r="M19" s="14">
        <v>12.2814365469279</v>
      </c>
      <c r="N19" s="14">
        <v>11.866894442574599</v>
      </c>
      <c r="O19" s="14">
        <v>12.773128854361396</v>
      </c>
      <c r="P19" s="14">
        <v>12.474</v>
      </c>
      <c r="Q19" s="14">
        <v>12.108205327795883</v>
      </c>
      <c r="R19" s="14">
        <v>12.372203335215515</v>
      </c>
      <c r="S19" s="14">
        <v>13.481</v>
      </c>
      <c r="T19" s="14">
        <v>13.624710896091209</v>
      </c>
      <c r="U19" s="14">
        <v>12.270153248791628</v>
      </c>
      <c r="V19" s="14">
        <v>12.071</v>
      </c>
      <c r="W19" s="14">
        <v>13.241852785677299</v>
      </c>
      <c r="X19" s="14">
        <v>14.0772425767609</v>
      </c>
      <c r="Y19" s="14">
        <v>13.749746158082599</v>
      </c>
      <c r="Z19" s="14">
        <v>14.410151967185801</v>
      </c>
      <c r="AA19" s="14">
        <v>15.8328596488915</v>
      </c>
      <c r="AB19" s="14">
        <v>16.324787353070402</v>
      </c>
      <c r="AC19" s="318" t="s">
        <v>442</v>
      </c>
      <c r="AD19" s="14">
        <v>14.792</v>
      </c>
      <c r="AE19" s="318" t="s">
        <v>442</v>
      </c>
      <c r="AF19" s="318" t="s">
        <v>442</v>
      </c>
      <c r="AG19" s="318" t="s">
        <v>442</v>
      </c>
      <c r="AH19" s="14">
        <v>14.3820713899811</v>
      </c>
      <c r="AI19" s="318" t="s">
        <v>442</v>
      </c>
      <c r="AJ19" s="318" t="s">
        <v>442</v>
      </c>
      <c r="AL19" s="298">
        <v>15.255089187611901</v>
      </c>
    </row>
    <row r="20" spans="2:42" ht="5.0999999999999996" customHeight="1">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318"/>
      <c r="AD20" s="14"/>
      <c r="AE20" s="318"/>
      <c r="AF20" s="318"/>
      <c r="AG20" s="318"/>
      <c r="AH20" s="14"/>
      <c r="AI20" s="318"/>
      <c r="AJ20" s="318"/>
      <c r="AL20" s="298"/>
    </row>
    <row r="21" spans="2:42" ht="12.75">
      <c r="B21" s="15" t="s">
        <v>9</v>
      </c>
      <c r="C21" s="16">
        <v>52.9</v>
      </c>
      <c r="D21" s="16">
        <v>50.3</v>
      </c>
      <c r="E21" s="16">
        <v>52.2</v>
      </c>
      <c r="F21" s="16">
        <v>54.7</v>
      </c>
      <c r="G21" s="16">
        <v>53.5</v>
      </c>
      <c r="H21" s="16">
        <v>54</v>
      </c>
      <c r="I21" s="16">
        <v>56</v>
      </c>
      <c r="J21" s="16">
        <v>56</v>
      </c>
      <c r="K21" s="16">
        <v>54.8</v>
      </c>
      <c r="L21" s="16">
        <f>L18+L19</f>
        <v>54.4</v>
      </c>
      <c r="M21" s="16">
        <v>52.6</v>
      </c>
      <c r="N21" s="16">
        <f t="shared" ref="N21:S21" si="0">+N18+N19</f>
        <v>51.687493200396595</v>
      </c>
      <c r="O21" s="16">
        <f t="shared" si="0"/>
        <v>51.671207671651125</v>
      </c>
      <c r="P21" s="16">
        <f t="shared" si="0"/>
        <v>52.462999999999994</v>
      </c>
      <c r="Q21" s="16">
        <f t="shared" si="0"/>
        <v>52.515658571721701</v>
      </c>
      <c r="R21" s="16">
        <f t="shared" si="0"/>
        <v>52.724892382308546</v>
      </c>
      <c r="S21" s="16">
        <f t="shared" si="0"/>
        <v>56.609000000000002</v>
      </c>
      <c r="T21" s="16">
        <v>55.595955194334159</v>
      </c>
      <c r="U21" s="16">
        <f t="shared" ref="U21:X21" si="1">+U18+U19</f>
        <v>54.360393434910087</v>
      </c>
      <c r="V21" s="16">
        <f t="shared" si="1"/>
        <v>54.774000000000001</v>
      </c>
      <c r="W21" s="16">
        <f t="shared" si="1"/>
        <v>56.391713416300703</v>
      </c>
      <c r="X21" s="16">
        <f t="shared" si="1"/>
        <v>58.293014764679405</v>
      </c>
      <c r="Y21" s="16">
        <v>59.0339381345009</v>
      </c>
      <c r="Z21" s="16">
        <v>61.9165321252514</v>
      </c>
      <c r="AA21" s="16">
        <v>63.603648155269099</v>
      </c>
      <c r="AB21" s="16">
        <v>63.601857214815006</v>
      </c>
      <c r="AC21" s="318" t="s">
        <v>442</v>
      </c>
      <c r="AD21" s="16">
        <v>61.722999999999999</v>
      </c>
      <c r="AE21" s="318" t="s">
        <v>442</v>
      </c>
      <c r="AF21" s="318" t="s">
        <v>442</v>
      </c>
      <c r="AG21" s="318" t="s">
        <v>442</v>
      </c>
      <c r="AH21" s="16">
        <v>58.732726046320302</v>
      </c>
      <c r="AI21" s="318" t="s">
        <v>442</v>
      </c>
      <c r="AJ21" s="318" t="s">
        <v>442</v>
      </c>
      <c r="AL21" s="299">
        <f>SUM(AL18:AL19)</f>
        <v>66.18572776271921</v>
      </c>
    </row>
    <row r="22" spans="2:42" ht="12.7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300"/>
      <c r="AD22" s="300"/>
      <c r="AE22" s="300"/>
      <c r="AF22" s="300"/>
      <c r="AG22" s="300"/>
      <c r="AH22" s="300"/>
      <c r="AI22" s="300"/>
      <c r="AJ22" s="300"/>
      <c r="AL22" s="298"/>
    </row>
    <row r="23" spans="2:42" ht="12.75">
      <c r="B23" s="5" t="s">
        <v>10</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301"/>
      <c r="AD23" s="301"/>
      <c r="AE23" s="301"/>
      <c r="AF23" s="301"/>
      <c r="AG23" s="301"/>
      <c r="AH23" s="301"/>
      <c r="AI23" s="301"/>
      <c r="AJ23" s="301"/>
      <c r="AL23" s="302"/>
    </row>
    <row r="24" spans="2:42" ht="5.0999999999999996" customHeight="1">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300"/>
      <c r="AD24" s="300"/>
      <c r="AE24" s="300"/>
      <c r="AF24" s="300"/>
      <c r="AG24" s="300"/>
      <c r="AH24" s="300"/>
      <c r="AI24" s="300"/>
      <c r="AJ24" s="300"/>
      <c r="AL24" s="298"/>
    </row>
    <row r="25" spans="2:42" ht="12.75">
      <c r="B25" s="1" t="s">
        <v>11</v>
      </c>
      <c r="C25" s="14">
        <v>272.2</v>
      </c>
      <c r="D25" s="14">
        <v>265.5</v>
      </c>
      <c r="E25" s="14">
        <v>267</v>
      </c>
      <c r="F25" s="14">
        <v>267.89999999999998</v>
      </c>
      <c r="G25" s="14">
        <v>265.39999999999998</v>
      </c>
      <c r="H25" s="14">
        <v>273</v>
      </c>
      <c r="I25" s="18">
        <v>260.3</v>
      </c>
      <c r="J25" s="18">
        <v>261.60000000000002</v>
      </c>
      <c r="K25" s="18">
        <v>261.2</v>
      </c>
      <c r="L25" s="18">
        <v>256.3</v>
      </c>
      <c r="M25" s="18">
        <v>250.4</v>
      </c>
      <c r="N25" s="18">
        <v>255.04300000000001</v>
      </c>
      <c r="O25" s="18">
        <v>256.64236945406907</v>
      </c>
      <c r="P25" s="18">
        <v>262.77705081441064</v>
      </c>
      <c r="Q25" s="18">
        <v>263.98980495526382</v>
      </c>
      <c r="R25" s="18">
        <v>261.30099999999999</v>
      </c>
      <c r="S25" s="18">
        <f>278.853-S28</f>
        <v>274.89499999999998</v>
      </c>
      <c r="T25" s="18">
        <v>277.26336611817101</v>
      </c>
      <c r="U25" s="18">
        <v>282.37742000000003</v>
      </c>
      <c r="V25" s="18">
        <v>274.37187703612403</v>
      </c>
      <c r="W25" s="18">
        <v>296.39453824605823</v>
      </c>
      <c r="X25" s="288">
        <v>293.63463593264277</v>
      </c>
      <c r="Y25" s="288">
        <v>286.08954005994013</v>
      </c>
      <c r="Z25" s="288">
        <v>285.16299152959027</v>
      </c>
      <c r="AA25" s="288">
        <v>298.95078455617528</v>
      </c>
      <c r="AB25" s="288">
        <v>305.82193508695502</v>
      </c>
      <c r="AC25" s="318" t="s">
        <v>442</v>
      </c>
      <c r="AD25" s="318" t="s">
        <v>442</v>
      </c>
      <c r="AE25" s="318" t="s">
        <v>442</v>
      </c>
      <c r="AF25" s="318" t="s">
        <v>442</v>
      </c>
      <c r="AG25" s="318" t="s">
        <v>442</v>
      </c>
      <c r="AH25" s="318" t="s">
        <v>442</v>
      </c>
      <c r="AI25" s="318" t="s">
        <v>442</v>
      </c>
      <c r="AJ25" s="318" t="s">
        <v>442</v>
      </c>
      <c r="AL25" s="303">
        <v>321.50230826015695</v>
      </c>
    </row>
    <row r="26" spans="2:42" ht="12.75">
      <c r="B26" s="1" t="s">
        <v>12</v>
      </c>
      <c r="C26" s="14">
        <v>10.9</v>
      </c>
      <c r="D26" s="14">
        <v>11.9</v>
      </c>
      <c r="E26" s="14">
        <v>9.3000000000000007</v>
      </c>
      <c r="F26" s="14">
        <v>7.6</v>
      </c>
      <c r="G26" s="14">
        <v>7.6</v>
      </c>
      <c r="H26" s="14">
        <v>7</v>
      </c>
      <c r="I26" s="18">
        <v>7.9</v>
      </c>
      <c r="J26" s="18">
        <v>7.7</v>
      </c>
      <c r="K26" s="18">
        <v>7.9</v>
      </c>
      <c r="L26" s="18">
        <v>6.8</v>
      </c>
      <c r="M26" s="18">
        <v>10.4</v>
      </c>
      <c r="N26" s="18">
        <v>10.522858984439999</v>
      </c>
      <c r="O26" s="18">
        <v>11.191473811374902</v>
      </c>
      <c r="P26" s="18">
        <v>12.525834391868699</v>
      </c>
      <c r="Q26" s="18">
        <v>11.3826431395876</v>
      </c>
      <c r="R26" s="18">
        <v>10.589</v>
      </c>
      <c r="S26" s="18">
        <v>10.281000000000001</v>
      </c>
      <c r="T26" s="18">
        <v>10.257507020498</v>
      </c>
      <c r="U26" s="18">
        <v>11.746</v>
      </c>
      <c r="V26" s="18">
        <v>11.594571535967699</v>
      </c>
      <c r="W26" s="18">
        <v>12.1338913556464</v>
      </c>
      <c r="X26" s="18">
        <v>13.230484195032401</v>
      </c>
      <c r="Y26" s="18">
        <v>11.881126573484501</v>
      </c>
      <c r="Z26" s="18">
        <v>11.833069522338599</v>
      </c>
      <c r="AA26" s="18">
        <v>10.133824551119</v>
      </c>
      <c r="AB26" s="18">
        <v>10.0874890828257</v>
      </c>
      <c r="AC26" s="318" t="s">
        <v>442</v>
      </c>
      <c r="AD26" s="318" t="s">
        <v>442</v>
      </c>
      <c r="AE26" s="318" t="s">
        <v>442</v>
      </c>
      <c r="AF26" s="318" t="s">
        <v>442</v>
      </c>
      <c r="AG26" s="318" t="s">
        <v>442</v>
      </c>
      <c r="AH26" s="318" t="s">
        <v>442</v>
      </c>
      <c r="AI26" s="318" t="s">
        <v>442</v>
      </c>
      <c r="AJ26" s="318" t="s">
        <v>442</v>
      </c>
      <c r="AL26" s="304">
        <v>12.787011158653</v>
      </c>
    </row>
    <row r="27" spans="2:42" ht="12.75">
      <c r="B27" s="1" t="s">
        <v>13</v>
      </c>
      <c r="C27" s="14">
        <v>22.1</v>
      </c>
      <c r="D27" s="14">
        <v>22.1</v>
      </c>
      <c r="E27" s="14">
        <v>23.8</v>
      </c>
      <c r="F27" s="14">
        <v>26.1</v>
      </c>
      <c r="G27" s="14">
        <v>26.6</v>
      </c>
      <c r="H27" s="14">
        <v>26.6</v>
      </c>
      <c r="I27" s="18">
        <v>28.4</v>
      </c>
      <c r="J27" s="18">
        <v>27.5</v>
      </c>
      <c r="K27" s="18">
        <v>27.4</v>
      </c>
      <c r="L27" s="18">
        <v>27.7</v>
      </c>
      <c r="M27" s="18">
        <v>29.1</v>
      </c>
      <c r="N27" s="18">
        <v>27.965423613999999</v>
      </c>
      <c r="O27" s="18">
        <v>28.090134974000001</v>
      </c>
      <c r="P27" s="18">
        <v>28.2688427125</v>
      </c>
      <c r="Q27" s="18">
        <v>28.460917850000001</v>
      </c>
      <c r="R27" s="18">
        <v>31.4</v>
      </c>
      <c r="S27" s="18">
        <v>31.468</v>
      </c>
      <c r="T27" s="18">
        <v>31.980770886999998</v>
      </c>
      <c r="U27" s="18">
        <v>32.179000000000002</v>
      </c>
      <c r="V27" s="18">
        <v>33.972806912999999</v>
      </c>
      <c r="W27" s="18">
        <v>34.052185299999998</v>
      </c>
      <c r="X27" s="18">
        <v>34.574224567999998</v>
      </c>
      <c r="Y27" s="18">
        <v>34.383553223</v>
      </c>
      <c r="Z27" s="18">
        <v>34.166549494000002</v>
      </c>
      <c r="AA27" s="18">
        <v>34.790715224000003</v>
      </c>
      <c r="AB27" s="18">
        <v>35.880994931000004</v>
      </c>
      <c r="AC27" s="318" t="s">
        <v>442</v>
      </c>
      <c r="AD27" s="318" t="s">
        <v>442</v>
      </c>
      <c r="AE27" s="318" t="s">
        <v>442</v>
      </c>
      <c r="AF27" s="318" t="s">
        <v>442</v>
      </c>
      <c r="AG27" s="318" t="s">
        <v>442</v>
      </c>
      <c r="AH27" s="318" t="s">
        <v>442</v>
      </c>
      <c r="AI27" s="318" t="s">
        <v>442</v>
      </c>
      <c r="AJ27" s="318" t="s">
        <v>442</v>
      </c>
      <c r="AL27" s="304">
        <v>37.479002798000003</v>
      </c>
    </row>
    <row r="28" spans="2:42" ht="12.75">
      <c r="B28" s="1" t="s">
        <v>14</v>
      </c>
      <c r="C28" s="14">
        <v>5.9</v>
      </c>
      <c r="D28" s="14">
        <v>4.7</v>
      </c>
      <c r="E28" s="14">
        <v>4.5999999999999996</v>
      </c>
      <c r="F28" s="14">
        <v>4</v>
      </c>
      <c r="G28" s="14">
        <v>4.7</v>
      </c>
      <c r="H28" s="14">
        <v>4.5999999999999996</v>
      </c>
      <c r="I28" s="18">
        <v>4.4000000000000004</v>
      </c>
      <c r="J28" s="18">
        <v>3.9</v>
      </c>
      <c r="K28" s="18">
        <v>3.6</v>
      </c>
      <c r="L28" s="18">
        <v>3.2</v>
      </c>
      <c r="M28" s="18">
        <v>2.7412085117570602</v>
      </c>
      <c r="N28" s="18">
        <v>2.8571240067911301</v>
      </c>
      <c r="O28" s="18">
        <v>2.84860072842794</v>
      </c>
      <c r="P28" s="18">
        <v>3.1749999999999998</v>
      </c>
      <c r="Q28" s="18">
        <v>3.423</v>
      </c>
      <c r="R28" s="18">
        <v>3.6030000000000002</v>
      </c>
      <c r="S28" s="18">
        <v>3.9580000000000002</v>
      </c>
      <c r="T28" s="18">
        <v>3.9</v>
      </c>
      <c r="U28" s="18">
        <v>3.9365800000000002</v>
      </c>
      <c r="V28" s="18">
        <v>3.738585</v>
      </c>
      <c r="W28" s="18">
        <f>4949.26299757915/1000</f>
        <v>4.94926299757915</v>
      </c>
      <c r="X28" s="18">
        <v>5.4732391531692297</v>
      </c>
      <c r="Y28" s="18">
        <v>4.7434729528038799</v>
      </c>
      <c r="Z28" s="18">
        <v>4.3282127356307205</v>
      </c>
      <c r="AA28" s="18">
        <v>4.1584301291786998</v>
      </c>
      <c r="AB28" s="18">
        <v>4.56255012512998</v>
      </c>
      <c r="AC28" s="318" t="s">
        <v>442</v>
      </c>
      <c r="AD28" s="318" t="s">
        <v>442</v>
      </c>
      <c r="AE28" s="318" t="s">
        <v>442</v>
      </c>
      <c r="AF28" s="318" t="s">
        <v>442</v>
      </c>
      <c r="AG28" s="318" t="s">
        <v>442</v>
      </c>
      <c r="AH28" s="318" t="s">
        <v>442</v>
      </c>
      <c r="AI28" s="318" t="s">
        <v>442</v>
      </c>
      <c r="AJ28" s="318" t="s">
        <v>442</v>
      </c>
      <c r="AL28" s="304">
        <v>5.2093743924600506</v>
      </c>
    </row>
    <row r="29" spans="2:42" ht="5.0999999999999996"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318"/>
      <c r="AD29" s="318"/>
      <c r="AE29" s="318"/>
      <c r="AF29" s="318"/>
      <c r="AG29" s="318"/>
      <c r="AH29" s="318"/>
      <c r="AI29" s="318"/>
      <c r="AJ29" s="318"/>
      <c r="AL29" s="298"/>
    </row>
    <row r="30" spans="2:42" ht="12.75">
      <c r="B30" s="15" t="s">
        <v>15</v>
      </c>
      <c r="C30" s="16">
        <v>311.10000000000002</v>
      </c>
      <c r="D30" s="16">
        <v>304.2</v>
      </c>
      <c r="E30" s="16">
        <v>304.7</v>
      </c>
      <c r="F30" s="16">
        <v>305.60000000000002</v>
      </c>
      <c r="G30" s="16">
        <v>304.3</v>
      </c>
      <c r="H30" s="16">
        <v>311.2</v>
      </c>
      <c r="I30" s="16">
        <v>301</v>
      </c>
      <c r="J30" s="16">
        <v>300.7</v>
      </c>
      <c r="K30" s="16">
        <v>300.10000000000002</v>
      </c>
      <c r="L30" s="16">
        <f>SUM(L24:L29)</f>
        <v>294</v>
      </c>
      <c r="M30" s="16">
        <v>292.7</v>
      </c>
      <c r="N30" s="16">
        <f t="shared" ref="N30:R30" si="2">+SUM(N25:N28)</f>
        <v>296.38840660523113</v>
      </c>
      <c r="O30" s="16">
        <f t="shared" si="2"/>
        <v>298.77257896787194</v>
      </c>
      <c r="P30" s="16">
        <f t="shared" si="2"/>
        <v>306.74672791877936</v>
      </c>
      <c r="Q30" s="16">
        <f t="shared" si="2"/>
        <v>307.25636594485138</v>
      </c>
      <c r="R30" s="16">
        <f t="shared" si="2"/>
        <v>306.89299999999997</v>
      </c>
      <c r="S30" s="16">
        <f t="shared" ref="S30" si="3">+SUM(S25:S28)</f>
        <v>320.60200000000003</v>
      </c>
      <c r="T30" s="16">
        <v>323.40164402566899</v>
      </c>
      <c r="U30" s="16">
        <f t="shared" ref="U30:X30" si="4">+SUM(U25:U28)</f>
        <v>330.23899999999998</v>
      </c>
      <c r="V30" s="16">
        <f t="shared" si="4"/>
        <v>323.67784048509174</v>
      </c>
      <c r="W30" s="16">
        <f t="shared" si="4"/>
        <v>347.5298778992838</v>
      </c>
      <c r="X30" s="16">
        <f t="shared" si="4"/>
        <v>346.91258384884435</v>
      </c>
      <c r="Y30" s="16">
        <v>337.09769280922904</v>
      </c>
      <c r="Z30" s="16">
        <v>335.49082328155998</v>
      </c>
      <c r="AA30" s="16">
        <v>348.03375446047301</v>
      </c>
      <c r="AB30" s="16">
        <v>356.35296922591004</v>
      </c>
      <c r="AC30" s="318" t="s">
        <v>442</v>
      </c>
      <c r="AD30" s="318" t="s">
        <v>442</v>
      </c>
      <c r="AE30" s="318" t="s">
        <v>442</v>
      </c>
      <c r="AF30" s="318" t="s">
        <v>442</v>
      </c>
      <c r="AG30" s="318" t="s">
        <v>442</v>
      </c>
      <c r="AH30" s="318" t="s">
        <v>442</v>
      </c>
      <c r="AI30" s="318" t="s">
        <v>442</v>
      </c>
      <c r="AJ30" s="318" t="s">
        <v>442</v>
      </c>
      <c r="AL30" s="299">
        <f>+SUM(AL25:AL28)</f>
        <v>376.97769660927003</v>
      </c>
    </row>
    <row r="31" spans="2:42" ht="12.75">
      <c r="AL31" s="305"/>
    </row>
    <row r="32" spans="2:42" ht="12.75">
      <c r="B32" s="5" t="s">
        <v>16</v>
      </c>
      <c r="C32" s="13"/>
      <c r="D32" s="13"/>
      <c r="E32" s="13"/>
      <c r="F32" s="13"/>
      <c r="G32" s="13"/>
      <c r="H32" s="13"/>
      <c r="I32" s="13"/>
      <c r="J32" s="13"/>
      <c r="K32" s="13"/>
      <c r="L32" s="19"/>
      <c r="M32" s="19"/>
      <c r="N32" s="19"/>
      <c r="O32" s="19"/>
      <c r="P32" s="19"/>
      <c r="Q32" s="19"/>
      <c r="R32" s="19"/>
      <c r="S32" s="19"/>
      <c r="T32" s="19"/>
      <c r="U32" s="19"/>
      <c r="V32" s="19"/>
      <c r="W32" s="19"/>
      <c r="X32" s="19"/>
      <c r="Y32" s="19"/>
      <c r="Z32" s="19"/>
      <c r="AA32" s="19"/>
      <c r="AB32" s="19"/>
      <c r="AC32" s="306"/>
      <c r="AD32" s="306"/>
      <c r="AE32" s="306"/>
      <c r="AF32" s="306"/>
      <c r="AG32" s="306"/>
      <c r="AH32" s="306"/>
      <c r="AI32" s="306"/>
      <c r="AJ32" s="306"/>
      <c r="AL32" s="307"/>
      <c r="AP32" s="305"/>
    </row>
    <row r="33" spans="2:42" ht="5.0999999999999996" customHeight="1">
      <c r="AL33" s="305"/>
      <c r="AP33" s="305"/>
    </row>
    <row r="34" spans="2:42" ht="12.75">
      <c r="B34" s="1" t="s">
        <v>17</v>
      </c>
      <c r="C34" s="20">
        <v>0.10199999999999999</v>
      </c>
      <c r="D34" s="20">
        <v>0.10199999999999999</v>
      </c>
      <c r="E34" s="20">
        <v>0.10299999999999999</v>
      </c>
      <c r="F34" s="20">
        <v>0.107</v>
      </c>
      <c r="G34" s="20">
        <v>0.108</v>
      </c>
      <c r="H34" s="20">
        <v>0.112</v>
      </c>
      <c r="I34" s="20">
        <v>0.12</v>
      </c>
      <c r="J34" s="20">
        <v>0.1207</v>
      </c>
      <c r="K34" s="20">
        <v>0.1192</v>
      </c>
      <c r="L34" s="20">
        <v>0.1245</v>
      </c>
      <c r="M34" s="20">
        <v>0.120389700881322</v>
      </c>
      <c r="N34" s="20">
        <v>0.1173</v>
      </c>
      <c r="O34" s="20">
        <v>0.1135904789130535</v>
      </c>
      <c r="P34" s="20">
        <v>0.11410172807303554</v>
      </c>
      <c r="Q34" s="20">
        <v>0.11522653762701546</v>
      </c>
      <c r="R34" s="20">
        <v>0.11519293195378531</v>
      </c>
      <c r="S34" s="20">
        <v>0.11513998148637</v>
      </c>
      <c r="T34" s="20">
        <f t="shared" ref="T34:Z34" si="5">+T16/T30</f>
        <v>0.11561982500396659</v>
      </c>
      <c r="U34" s="20">
        <f t="shared" si="5"/>
        <v>0.11659102316539978</v>
      </c>
      <c r="V34" s="20">
        <f t="shared" si="5"/>
        <v>0.12114205884849882</v>
      </c>
      <c r="W34" s="20">
        <f t="shared" si="5"/>
        <v>0.11350663943793418</v>
      </c>
      <c r="X34" s="20">
        <f t="shared" si="5"/>
        <v>0.11700329767398757</v>
      </c>
      <c r="Y34" s="20">
        <f t="shared" si="5"/>
        <v>0.1238542286999454</v>
      </c>
      <c r="Z34" s="20">
        <f t="shared" si="5"/>
        <v>0.12915276723888641</v>
      </c>
      <c r="AA34" s="20">
        <v>0.12488395312619163</v>
      </c>
      <c r="AB34" s="20">
        <f>+AB16/AB30</f>
        <v>0.12386370521515831</v>
      </c>
      <c r="AC34" s="308">
        <v>0.125</v>
      </c>
      <c r="AD34" s="308">
        <v>0.11600000000000001</v>
      </c>
      <c r="AE34" s="322">
        <v>0.108</v>
      </c>
      <c r="AF34" s="322" t="s">
        <v>565</v>
      </c>
      <c r="AG34" s="322">
        <v>0.107</v>
      </c>
      <c r="AH34" s="308">
        <v>0.110400055308877</v>
      </c>
      <c r="AI34" s="308">
        <v>0.115125811697284</v>
      </c>
      <c r="AJ34" s="308">
        <v>0.114585629881806</v>
      </c>
      <c r="AL34" s="308">
        <v>0.11558923393887501</v>
      </c>
      <c r="AP34" s="305"/>
    </row>
    <row r="35" spans="2:42" ht="12.75">
      <c r="B35" s="1" t="s">
        <v>18</v>
      </c>
      <c r="C35" s="20">
        <v>0.11600000000000001</v>
      </c>
      <c r="D35" s="20">
        <v>0.11600000000000001</v>
      </c>
      <c r="E35" s="20">
        <v>0.11700000000000001</v>
      </c>
      <c r="F35" s="20">
        <v>0.122</v>
      </c>
      <c r="G35" s="20">
        <v>0.126</v>
      </c>
      <c r="H35" s="20">
        <v>0.13</v>
      </c>
      <c r="I35" s="20">
        <v>0.13800000000000001</v>
      </c>
      <c r="J35" s="20">
        <v>0.1391</v>
      </c>
      <c r="K35" s="20">
        <v>0.13750000000000001</v>
      </c>
      <c r="L35" s="20">
        <v>0.14219999999999999</v>
      </c>
      <c r="M35" s="20">
        <v>0.137912591588575</v>
      </c>
      <c r="N35" s="20">
        <v>0.13439999999999999</v>
      </c>
      <c r="O35" s="20">
        <v>0.13019275107620074</v>
      </c>
      <c r="P35" s="20">
        <v>0.13038474078904466</v>
      </c>
      <c r="Q35" s="20">
        <v>0.13151048265444723</v>
      </c>
      <c r="R35" s="20">
        <v>0.1314878118663281</v>
      </c>
      <c r="S35" s="20">
        <v>0.134522049550928</v>
      </c>
      <c r="T35" s="20">
        <f t="shared" ref="T35:AB35" si="6">+T18/T30</f>
        <v>0.12978055329524427</v>
      </c>
      <c r="U35" s="20">
        <f t="shared" si="6"/>
        <v>0.12745387487885579</v>
      </c>
      <c r="V35" s="20">
        <f t="shared" si="6"/>
        <v>0.13193056384706958</v>
      </c>
      <c r="W35" s="20">
        <f t="shared" si="6"/>
        <v>0.12416158544828333</v>
      </c>
      <c r="X35" s="20">
        <f t="shared" si="6"/>
        <v>0.12745508305684311</v>
      </c>
      <c r="Y35" s="20">
        <f t="shared" si="6"/>
        <v>0.13433551442918246</v>
      </c>
      <c r="Z35" s="20">
        <f t="shared" si="6"/>
        <v>0.14160262177483157</v>
      </c>
      <c r="AA35" s="20">
        <v>0.13725906724315454</v>
      </c>
      <c r="AB35" s="20">
        <f t="shared" si="6"/>
        <v>0.13266921828781869</v>
      </c>
      <c r="AC35" s="351"/>
      <c r="AD35" s="351"/>
      <c r="AE35" s="351"/>
      <c r="AF35" s="351"/>
      <c r="AG35" s="351"/>
      <c r="AH35" s="351"/>
      <c r="AI35" s="351"/>
      <c r="AJ35" s="351"/>
      <c r="AL35" s="308">
        <v>0.13510252472017201</v>
      </c>
      <c r="AP35" s="305"/>
    </row>
    <row r="36" spans="2:42" ht="12.75">
      <c r="B36" s="1" t="s">
        <v>19</v>
      </c>
      <c r="C36" s="20">
        <v>0.17</v>
      </c>
      <c r="D36" s="20">
        <v>0.16500000000000001</v>
      </c>
      <c r="E36" s="20">
        <v>0.17100000000000001</v>
      </c>
      <c r="F36" s="20">
        <v>0.17899999999999999</v>
      </c>
      <c r="G36" s="20">
        <v>0.17599999999999999</v>
      </c>
      <c r="H36" s="20">
        <v>0.17399999999999999</v>
      </c>
      <c r="I36" s="20">
        <v>0.186</v>
      </c>
      <c r="J36" s="20">
        <v>0.1862</v>
      </c>
      <c r="K36" s="20">
        <v>0.18240000000000001</v>
      </c>
      <c r="L36" s="20">
        <v>0.1852</v>
      </c>
      <c r="M36" s="20">
        <v>0.17987443507311801</v>
      </c>
      <c r="N36" s="20">
        <v>0.1744</v>
      </c>
      <c r="O36" s="20">
        <v>0.17294470273970913</v>
      </c>
      <c r="P36" s="20">
        <v>0.17105640691229215</v>
      </c>
      <c r="Q36" s="20">
        <v>0.17091796317852492</v>
      </c>
      <c r="R36" s="20">
        <v>0.17180219940600974</v>
      </c>
      <c r="S36" s="20">
        <v>0.17656964673130701</v>
      </c>
      <c r="T36" s="20">
        <f t="shared" ref="T36:AB36" si="7">+T21/T30</f>
        <v>0.17190993373528246</v>
      </c>
      <c r="U36" s="20">
        <f t="shared" si="7"/>
        <v>0.16460924795348245</v>
      </c>
      <c r="V36" s="20">
        <f t="shared" si="7"/>
        <v>0.16922381809613821</v>
      </c>
      <c r="W36" s="20">
        <f t="shared" si="7"/>
        <v>0.16226436057000934</v>
      </c>
      <c r="X36" s="20">
        <f t="shared" si="7"/>
        <v>0.16803372803010988</v>
      </c>
      <c r="Y36" s="20">
        <f t="shared" si="7"/>
        <v>0.17512412393729879</v>
      </c>
      <c r="Z36" s="20">
        <f t="shared" si="7"/>
        <v>0.18455506925531634</v>
      </c>
      <c r="AA36" s="20">
        <v>0.18275137781928191</v>
      </c>
      <c r="AB36" s="20">
        <f t="shared" si="7"/>
        <v>0.17847994181997287</v>
      </c>
      <c r="AC36" s="351"/>
      <c r="AD36" s="351"/>
      <c r="AE36" s="351"/>
      <c r="AF36" s="351"/>
      <c r="AG36" s="351"/>
      <c r="AH36" s="351"/>
      <c r="AI36" s="351"/>
      <c r="AJ36" s="351"/>
      <c r="AL36" s="308">
        <v>0.175569346298276</v>
      </c>
      <c r="AP36" s="305"/>
    </row>
    <row r="37" spans="2:42" ht="12.75">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308"/>
      <c r="AD37" s="308"/>
      <c r="AE37" s="308"/>
      <c r="AF37" s="308"/>
      <c r="AG37" s="308"/>
      <c r="AH37" s="308"/>
      <c r="AI37" s="308"/>
      <c r="AJ37" s="308"/>
      <c r="AL37" s="309"/>
      <c r="AP37" s="305"/>
    </row>
    <row r="38" spans="2:42" ht="12.75">
      <c r="AP38" s="305"/>
    </row>
    <row r="39" spans="2:42" ht="18.600000000000001" customHeight="1" thickBot="1">
      <c r="B39" s="9" t="s">
        <v>20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295"/>
      <c r="AD39" s="295"/>
      <c r="AE39" s="295"/>
      <c r="AF39" s="295"/>
      <c r="AG39" s="295"/>
      <c r="AH39" s="295"/>
      <c r="AI39" s="295"/>
      <c r="AJ39" s="295"/>
      <c r="AL39" s="321" t="s">
        <v>436</v>
      </c>
      <c r="AP39" s="305"/>
    </row>
    <row r="40" spans="2:42" ht="12.75">
      <c r="AP40" s="305"/>
    </row>
    <row r="41" spans="2:42" ht="12.75">
      <c r="B41" s="11" t="s">
        <v>3</v>
      </c>
      <c r="C41" s="12">
        <f t="shared" ref="C41:X41" si="8">C12</f>
        <v>42094</v>
      </c>
      <c r="D41" s="12">
        <f t="shared" si="8"/>
        <v>42185</v>
      </c>
      <c r="E41" s="12">
        <f t="shared" si="8"/>
        <v>42277</v>
      </c>
      <c r="F41" s="12">
        <f t="shared" si="8"/>
        <v>42369</v>
      </c>
      <c r="G41" s="12">
        <f t="shared" si="8"/>
        <v>42460</v>
      </c>
      <c r="H41" s="12">
        <f t="shared" si="8"/>
        <v>42551</v>
      </c>
      <c r="I41" s="12">
        <f t="shared" si="8"/>
        <v>42643</v>
      </c>
      <c r="J41" s="12">
        <f t="shared" si="8"/>
        <v>42735</v>
      </c>
      <c r="K41" s="12">
        <f t="shared" si="8"/>
        <v>42825</v>
      </c>
      <c r="L41" s="12">
        <f t="shared" si="8"/>
        <v>42916</v>
      </c>
      <c r="M41" s="12">
        <f t="shared" si="8"/>
        <v>43008</v>
      </c>
      <c r="N41" s="12">
        <f t="shared" si="8"/>
        <v>43100</v>
      </c>
      <c r="O41" s="12">
        <f t="shared" si="8"/>
        <v>43190</v>
      </c>
      <c r="P41" s="12">
        <f t="shared" si="8"/>
        <v>43281</v>
      </c>
      <c r="Q41" s="12">
        <f t="shared" si="8"/>
        <v>43373</v>
      </c>
      <c r="R41" s="12">
        <f t="shared" si="8"/>
        <v>43465</v>
      </c>
      <c r="S41" s="12">
        <f t="shared" si="8"/>
        <v>43555</v>
      </c>
      <c r="T41" s="12">
        <f t="shared" si="8"/>
        <v>43646</v>
      </c>
      <c r="U41" s="12">
        <f t="shared" si="8"/>
        <v>43738</v>
      </c>
      <c r="V41" s="12">
        <f t="shared" si="8"/>
        <v>43830</v>
      </c>
      <c r="W41" s="12">
        <f t="shared" si="8"/>
        <v>43921</v>
      </c>
      <c r="X41" s="12">
        <f t="shared" si="8"/>
        <v>44012</v>
      </c>
      <c r="Y41" s="12">
        <v>44104</v>
      </c>
      <c r="Z41" s="12">
        <v>44196</v>
      </c>
      <c r="AA41" s="12">
        <v>44286</v>
      </c>
      <c r="AB41" s="12">
        <f>AB12</f>
        <v>44377</v>
      </c>
      <c r="AC41" s="12">
        <f>AC12</f>
        <v>44469</v>
      </c>
      <c r="AD41" s="12">
        <v>44561</v>
      </c>
      <c r="AE41" s="12">
        <f>AE12</f>
        <v>44651</v>
      </c>
      <c r="AF41" s="12">
        <f>AF12</f>
        <v>44742</v>
      </c>
      <c r="AG41" s="12">
        <v>44834</v>
      </c>
      <c r="AH41" s="12">
        <v>44926</v>
      </c>
      <c r="AI41" s="12">
        <v>45016</v>
      </c>
      <c r="AJ41" s="12">
        <f>AJ12</f>
        <v>45107</v>
      </c>
      <c r="AL41" s="12">
        <f>+AL12</f>
        <v>45107</v>
      </c>
      <c r="AP41" s="305"/>
    </row>
    <row r="42" spans="2:42" ht="5.0999999999999996" customHeight="1">
      <c r="AP42" s="305"/>
    </row>
    <row r="43" spans="2:42" ht="12.75">
      <c r="B43" s="5" t="s">
        <v>4</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296"/>
      <c r="AD43" s="296"/>
      <c r="AE43" s="296"/>
      <c r="AF43" s="296"/>
      <c r="AG43" s="296"/>
      <c r="AH43" s="296"/>
      <c r="AI43" s="296"/>
      <c r="AJ43" s="296"/>
      <c r="AL43" s="296"/>
      <c r="AP43" s="305"/>
    </row>
    <row r="44" spans="2:42" ht="5.0999999999999996" customHeight="1"/>
    <row r="45" spans="2:42" ht="13.35" customHeight="1">
      <c r="B45" s="1" t="s">
        <v>5</v>
      </c>
      <c r="C45" s="14">
        <v>66.900000000000006</v>
      </c>
      <c r="D45" s="14">
        <v>66.7</v>
      </c>
      <c r="E45" s="14">
        <v>67.8</v>
      </c>
      <c r="F45" s="14">
        <v>69.7</v>
      </c>
      <c r="G45" s="14">
        <v>70.400000000000006</v>
      </c>
      <c r="H45" s="14">
        <v>73.5</v>
      </c>
      <c r="I45" s="14">
        <v>74.8</v>
      </c>
      <c r="J45" s="14">
        <v>75.5</v>
      </c>
      <c r="K45" s="14">
        <v>76.099999999999994</v>
      </c>
      <c r="L45" s="14">
        <v>77.900000000000006</v>
      </c>
      <c r="M45" s="14">
        <v>77.3</v>
      </c>
      <c r="N45" s="14">
        <v>77.598534557531195</v>
      </c>
      <c r="O45" s="14">
        <v>76.692372667923706</v>
      </c>
      <c r="P45" s="14">
        <v>78.814999999999998</v>
      </c>
      <c r="Q45" s="14">
        <v>80.176812591717635</v>
      </c>
      <c r="R45" s="14">
        <v>80.998999999999995</v>
      </c>
      <c r="S45" s="14">
        <v>83.533000000000001</v>
      </c>
      <c r="T45" s="14">
        <v>85.011958670099887</v>
      </c>
      <c r="U45" s="14">
        <v>87.104138089062829</v>
      </c>
      <c r="V45" s="14">
        <v>89.052000000000007</v>
      </c>
      <c r="W45" s="14">
        <v>88.598654314658702</v>
      </c>
      <c r="X45" s="14">
        <v>90.612821958587404</v>
      </c>
      <c r="Y45" s="14">
        <v>93.517074354377101</v>
      </c>
      <c r="Z45" s="14">
        <v>95.123309820082</v>
      </c>
      <c r="AA45" s="14">
        <v>96.240037366970199</v>
      </c>
      <c r="AB45" s="14">
        <v>98.40931571432229</v>
      </c>
      <c r="AC45" s="318" t="s">
        <v>442</v>
      </c>
      <c r="AD45" s="14">
        <v>100.521</v>
      </c>
      <c r="AE45" s="318" t="s">
        <v>442</v>
      </c>
      <c r="AF45" s="318" t="s">
        <v>442</v>
      </c>
      <c r="AG45" s="318" t="s">
        <v>442</v>
      </c>
      <c r="AH45" s="14">
        <v>99.060262915000095</v>
      </c>
      <c r="AI45" s="318" t="s">
        <v>442</v>
      </c>
      <c r="AJ45" s="318" t="s">
        <v>442</v>
      </c>
      <c r="AL45" s="298">
        <v>104.73548189934</v>
      </c>
    </row>
    <row r="46" spans="2:42" ht="13.35" customHeight="1">
      <c r="B46" s="1" t="s">
        <v>6</v>
      </c>
      <c r="C46" s="14">
        <v>4.5</v>
      </c>
      <c r="D46" s="14">
        <v>4.4000000000000004</v>
      </c>
      <c r="E46" s="14">
        <v>4.4000000000000004</v>
      </c>
      <c r="F46" s="14">
        <v>4.4000000000000004</v>
      </c>
      <c r="G46" s="14">
        <v>5.2</v>
      </c>
      <c r="H46" s="14">
        <v>5.3</v>
      </c>
      <c r="I46" s="14">
        <v>5.3</v>
      </c>
      <c r="J46" s="14">
        <v>5.4</v>
      </c>
      <c r="K46" s="14">
        <v>5.4</v>
      </c>
      <c r="L46" s="14">
        <v>5.0999999999999996</v>
      </c>
      <c r="M46" s="14">
        <v>5</v>
      </c>
      <c r="N46" s="14">
        <v>4.9630468160000003</v>
      </c>
      <c r="O46" s="14">
        <v>4.8703147529999997</v>
      </c>
      <c r="P46" s="14">
        <v>4.9779999999999998</v>
      </c>
      <c r="Q46" s="14">
        <v>4.9919248639999996</v>
      </c>
      <c r="R46" s="14">
        <v>5.009766333</v>
      </c>
      <c r="S46" s="14">
        <v>6.226</v>
      </c>
      <c r="T46" s="14">
        <v>4.6130629570000004</v>
      </c>
      <c r="U46" s="14">
        <v>3.6214552469999997</v>
      </c>
      <c r="V46" s="14">
        <v>3.5139999999999998</v>
      </c>
      <c r="W46" s="14">
        <v>3.645851205</v>
      </c>
      <c r="X46" s="14">
        <v>3.5622740249999998</v>
      </c>
      <c r="Y46" s="14">
        <v>3.4669283229999999</v>
      </c>
      <c r="Z46" s="14">
        <v>4.1103242959999999</v>
      </c>
      <c r="AA46" s="14">
        <v>4.2434549250034195</v>
      </c>
      <c r="AB46" s="14">
        <v>3.06904259300011</v>
      </c>
      <c r="AC46" s="318" t="s">
        <v>442</v>
      </c>
      <c r="AD46" s="14">
        <v>3.1840000000000002</v>
      </c>
      <c r="AE46" s="318" t="s">
        <v>442</v>
      </c>
      <c r="AF46" s="318" t="s">
        <v>442</v>
      </c>
      <c r="AG46" s="318" t="s">
        <v>442</v>
      </c>
      <c r="AH46" s="14">
        <v>4.4464955739999992</v>
      </c>
      <c r="AI46" s="318" t="s">
        <v>442</v>
      </c>
      <c r="AJ46" s="318" t="s">
        <v>442</v>
      </c>
      <c r="AL46" s="298">
        <v>7.3286039179999998</v>
      </c>
    </row>
    <row r="47" spans="2:42" ht="13.35" customHeight="1">
      <c r="B47" s="1" t="s">
        <v>7</v>
      </c>
      <c r="C47" s="14">
        <v>71.400000000000006</v>
      </c>
      <c r="D47" s="14">
        <v>71.099999999999994</v>
      </c>
      <c r="E47" s="14">
        <v>72.2</v>
      </c>
      <c r="F47" s="14">
        <v>74.099999999999994</v>
      </c>
      <c r="G47" s="14">
        <v>75.599999999999994</v>
      </c>
      <c r="H47" s="14">
        <v>78.8</v>
      </c>
      <c r="I47" s="14">
        <v>80.099999999999994</v>
      </c>
      <c r="J47" s="14">
        <v>80.900000000000006</v>
      </c>
      <c r="K47" s="14">
        <v>81.5</v>
      </c>
      <c r="L47" s="14">
        <v>83</v>
      </c>
      <c r="M47" s="14">
        <v>82.3</v>
      </c>
      <c r="N47" s="14">
        <v>82.561581373531197</v>
      </c>
      <c r="O47" s="14">
        <v>81.562687420923695</v>
      </c>
      <c r="P47" s="14">
        <v>83.793000000000006</v>
      </c>
      <c r="Q47" s="14">
        <v>85.168737455717604</v>
      </c>
      <c r="R47" s="14">
        <v>86.008766332999997</v>
      </c>
      <c r="S47" s="14">
        <f>+S45+S46</f>
        <v>89.759</v>
      </c>
      <c r="T47" s="14">
        <v>89.625021627099883</v>
      </c>
      <c r="U47" s="14">
        <f>+U45+U46</f>
        <v>90.725593336062829</v>
      </c>
      <c r="V47" s="14">
        <v>92.566000000000003</v>
      </c>
      <c r="W47" s="14">
        <v>92.244505519658802</v>
      </c>
      <c r="X47" s="14">
        <v>94.175095983587397</v>
      </c>
      <c r="Y47" s="14">
        <v>96.984002677376992</v>
      </c>
      <c r="Z47" s="14">
        <v>99.233634116082001</v>
      </c>
      <c r="AA47" s="14">
        <v>100.483492291974</v>
      </c>
      <c r="AB47" s="14">
        <v>101.47835830732201</v>
      </c>
      <c r="AC47" s="318" t="s">
        <v>442</v>
      </c>
      <c r="AD47" s="14">
        <v>103.70399999999999</v>
      </c>
      <c r="AE47" s="318" t="s">
        <v>442</v>
      </c>
      <c r="AF47" s="318" t="s">
        <v>442</v>
      </c>
      <c r="AG47" s="318" t="s">
        <v>442</v>
      </c>
      <c r="AH47" s="14">
        <v>103.50675848900001</v>
      </c>
      <c r="AI47" s="318" t="s">
        <v>442</v>
      </c>
      <c r="AJ47" s="318" t="s">
        <v>442</v>
      </c>
      <c r="AL47" s="298">
        <v>112.06408581734</v>
      </c>
    </row>
    <row r="48" spans="2:42" ht="13.35" customHeight="1">
      <c r="B48" s="1" t="s">
        <v>8</v>
      </c>
      <c r="C48" s="14">
        <v>17.600000000000001</v>
      </c>
      <c r="D48" s="14">
        <v>16</v>
      </c>
      <c r="E48" s="14">
        <v>17.399999999999999</v>
      </c>
      <c r="F48" s="14">
        <v>18.399999999999999</v>
      </c>
      <c r="G48" s="14">
        <v>16.399999999999999</v>
      </c>
      <c r="H48" s="14">
        <v>15.4</v>
      </c>
      <c r="I48" s="14">
        <v>16.399999999999999</v>
      </c>
      <c r="J48" s="14">
        <v>15.8</v>
      </c>
      <c r="K48" s="14">
        <v>15.1</v>
      </c>
      <c r="L48" s="14">
        <v>13.5</v>
      </c>
      <c r="M48" s="14">
        <v>12.8</v>
      </c>
      <c r="N48" s="14">
        <v>12.3497757390401</v>
      </c>
      <c r="O48" s="14">
        <v>13.420169241013138</v>
      </c>
      <c r="P48" s="14">
        <v>13.212</v>
      </c>
      <c r="Q48" s="14">
        <v>12.81972477342862</v>
      </c>
      <c r="R48" s="14">
        <v>13.1929253541789</v>
      </c>
      <c r="S48" s="14">
        <v>14.31</v>
      </c>
      <c r="T48" s="14">
        <v>14.567502298905637</v>
      </c>
      <c r="U48" s="14">
        <v>13.496724315138209</v>
      </c>
      <c r="V48" s="14">
        <v>13.32</v>
      </c>
      <c r="W48" s="14">
        <v>14.5328514552606</v>
      </c>
      <c r="X48" s="14">
        <v>15.040056079605302</v>
      </c>
      <c r="Y48" s="14">
        <v>14.8140481475891</v>
      </c>
      <c r="Z48" s="14">
        <v>15.5372632907245</v>
      </c>
      <c r="AA48" s="14">
        <v>16.8833443956451</v>
      </c>
      <c r="AB48" s="14">
        <v>17.239295140151601</v>
      </c>
      <c r="AC48" s="318" t="s">
        <v>442</v>
      </c>
      <c r="AD48" s="14">
        <v>15.412000000000001</v>
      </c>
      <c r="AE48" s="318" t="s">
        <v>442</v>
      </c>
      <c r="AF48" s="318" t="s">
        <v>442</v>
      </c>
      <c r="AG48" s="318" t="s">
        <v>442</v>
      </c>
      <c r="AH48" s="14">
        <v>15.1402608500462</v>
      </c>
      <c r="AI48" s="318" t="s">
        <v>442</v>
      </c>
      <c r="AJ48" s="318" t="s">
        <v>442</v>
      </c>
      <c r="AL48" s="298">
        <v>16.030793997270703</v>
      </c>
    </row>
    <row r="49" spans="2:38" ht="5.0999999999999996" customHeight="1">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319"/>
      <c r="AD49" s="14"/>
      <c r="AE49" s="319"/>
      <c r="AF49" s="319"/>
      <c r="AG49" s="319"/>
      <c r="AH49" s="14"/>
      <c r="AI49" s="319"/>
      <c r="AJ49" s="319"/>
      <c r="AL49" s="298"/>
    </row>
    <row r="50" spans="2:38" ht="12.75">
      <c r="B50" s="15" t="s">
        <v>9</v>
      </c>
      <c r="C50" s="16">
        <v>89</v>
      </c>
      <c r="D50" s="16">
        <v>87.1</v>
      </c>
      <c r="E50" s="16">
        <v>89.6</v>
      </c>
      <c r="F50" s="16">
        <v>92.5</v>
      </c>
      <c r="G50" s="16">
        <v>92</v>
      </c>
      <c r="H50" s="16">
        <v>94.3</v>
      </c>
      <c r="I50" s="16">
        <v>96.5</v>
      </c>
      <c r="J50" s="16">
        <v>96.7</v>
      </c>
      <c r="K50" s="16">
        <v>96.5</v>
      </c>
      <c r="L50" s="16">
        <f>L47+L48</f>
        <v>96.5</v>
      </c>
      <c r="M50" s="16">
        <v>95.1</v>
      </c>
      <c r="N50" s="16">
        <f t="shared" ref="N50:Z50" si="9">+N47+N48</f>
        <v>94.911357112571295</v>
      </c>
      <c r="O50" s="16">
        <f t="shared" si="9"/>
        <v>94.982856661936836</v>
      </c>
      <c r="P50" s="16">
        <f t="shared" si="9"/>
        <v>97.00500000000001</v>
      </c>
      <c r="Q50" s="16">
        <f t="shared" si="9"/>
        <v>97.988462229146222</v>
      </c>
      <c r="R50" s="16">
        <f t="shared" si="9"/>
        <v>99.201691687178894</v>
      </c>
      <c r="S50" s="16">
        <f t="shared" si="9"/>
        <v>104.069</v>
      </c>
      <c r="T50" s="16">
        <f t="shared" si="9"/>
        <v>104.19252392600552</v>
      </c>
      <c r="U50" s="16">
        <f t="shared" si="9"/>
        <v>104.22231765120104</v>
      </c>
      <c r="V50" s="16">
        <f t="shared" si="9"/>
        <v>105.886</v>
      </c>
      <c r="W50" s="16">
        <f t="shared" si="9"/>
        <v>106.7773569749194</v>
      </c>
      <c r="X50" s="16">
        <f t="shared" si="9"/>
        <v>109.2151520631927</v>
      </c>
      <c r="Y50" s="16">
        <f t="shared" si="9"/>
        <v>111.7980508249661</v>
      </c>
      <c r="Z50" s="16">
        <f t="shared" si="9"/>
        <v>114.7708974068065</v>
      </c>
      <c r="AA50" s="16">
        <v>117.366836687619</v>
      </c>
      <c r="AB50" s="16">
        <v>118.71765344747399</v>
      </c>
      <c r="AC50" s="318" t="s">
        <v>442</v>
      </c>
      <c r="AD50" s="16">
        <f>+AD47+AD48</f>
        <v>119.116</v>
      </c>
      <c r="AE50" s="318" t="s">
        <v>442</v>
      </c>
      <c r="AF50" s="318" t="s">
        <v>442</v>
      </c>
      <c r="AG50" s="318" t="s">
        <v>442</v>
      </c>
      <c r="AH50" s="16">
        <v>118.64701933904621</v>
      </c>
      <c r="AI50" s="318" t="s">
        <v>442</v>
      </c>
      <c r="AJ50" s="318" t="s">
        <v>442</v>
      </c>
      <c r="AL50" s="299">
        <f>+AL47+AL48</f>
        <v>128.09487981461069</v>
      </c>
    </row>
    <row r="51" spans="2:38" ht="13.35" customHeight="1">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318"/>
      <c r="AD51" s="318"/>
      <c r="AE51" s="318"/>
      <c r="AF51" s="318"/>
      <c r="AG51" s="318"/>
      <c r="AH51" s="318"/>
      <c r="AI51" s="318"/>
      <c r="AJ51" s="318"/>
      <c r="AL51" s="310"/>
    </row>
    <row r="52" spans="2:38" ht="12.75">
      <c r="B52" s="5" t="s">
        <v>10</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320"/>
      <c r="AD52" s="320"/>
      <c r="AE52" s="320"/>
      <c r="AF52" s="320"/>
      <c r="AG52" s="320"/>
      <c r="AH52" s="320"/>
      <c r="AI52" s="320"/>
      <c r="AJ52" s="320"/>
      <c r="AL52" s="311"/>
    </row>
    <row r="53" spans="2:38" ht="5.0999999999999996" customHeight="1">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319"/>
      <c r="AD53" s="319"/>
      <c r="AE53" s="319"/>
      <c r="AF53" s="319"/>
      <c r="AG53" s="319"/>
      <c r="AH53" s="319"/>
      <c r="AI53" s="319"/>
      <c r="AJ53" s="319"/>
      <c r="AL53" s="310"/>
    </row>
    <row r="54" spans="2:38" ht="12.75">
      <c r="B54" s="15" t="s">
        <v>15</v>
      </c>
      <c r="C54" s="16">
        <v>513.4</v>
      </c>
      <c r="D54" s="16">
        <v>506.5</v>
      </c>
      <c r="E54" s="16">
        <v>507</v>
      </c>
      <c r="F54" s="16">
        <v>509.4</v>
      </c>
      <c r="G54" s="16">
        <v>509</v>
      </c>
      <c r="H54" s="16">
        <v>518.5</v>
      </c>
      <c r="I54" s="16">
        <v>520.79999999999995</v>
      </c>
      <c r="J54" s="16">
        <v>521</v>
      </c>
      <c r="K54" s="16">
        <v>523.6</v>
      </c>
      <c r="L54" s="16">
        <v>519.9</v>
      </c>
      <c r="M54" s="16">
        <v>517.31851636884596</v>
      </c>
      <c r="N54" s="16">
        <v>521.51612547277603</v>
      </c>
      <c r="O54" s="16">
        <v>524.65700000000004</v>
      </c>
      <c r="P54" s="16">
        <v>533.29999999999995</v>
      </c>
      <c r="Q54" s="16">
        <v>538.04295999999999</v>
      </c>
      <c r="R54" s="16">
        <v>541.77</v>
      </c>
      <c r="S54" s="16">
        <v>547.72799999999995</v>
      </c>
      <c r="T54" s="16">
        <v>552.29999999999995</v>
      </c>
      <c r="U54" s="16">
        <v>562.95600000000002</v>
      </c>
      <c r="V54" s="16">
        <v>559.00931069015201</v>
      </c>
      <c r="W54" s="16">
        <v>571.50343511043297</v>
      </c>
      <c r="X54" s="16">
        <v>572.32322374741796</v>
      </c>
      <c r="Y54" s="16">
        <v>559.835333685808</v>
      </c>
      <c r="Z54" s="16">
        <v>561.46726983728195</v>
      </c>
      <c r="AA54" s="16">
        <v>567.63281885436299</v>
      </c>
      <c r="AB54" s="16">
        <v>579.20089784733204</v>
      </c>
      <c r="AC54" s="318" t="s">
        <v>442</v>
      </c>
      <c r="AD54" s="318" t="s">
        <v>442</v>
      </c>
      <c r="AE54" s="318" t="s">
        <v>442</v>
      </c>
      <c r="AF54" s="318" t="s">
        <v>442</v>
      </c>
      <c r="AG54" s="318" t="s">
        <v>442</v>
      </c>
      <c r="AH54" s="318" t="s">
        <v>442</v>
      </c>
      <c r="AI54" s="318" t="s">
        <v>442</v>
      </c>
      <c r="AJ54" s="318" t="s">
        <v>442</v>
      </c>
      <c r="AL54" s="299">
        <v>595.94407538407097</v>
      </c>
    </row>
    <row r="55" spans="2:38" ht="12.75">
      <c r="AL55" s="305"/>
    </row>
    <row r="56" spans="2:38" ht="12.75">
      <c r="B56" s="5" t="s">
        <v>16</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296"/>
      <c r="AD56" s="296"/>
      <c r="AE56" s="296"/>
      <c r="AF56" s="296"/>
      <c r="AG56" s="296"/>
      <c r="AH56" s="296"/>
      <c r="AI56" s="296"/>
      <c r="AJ56" s="296"/>
      <c r="AL56" s="312"/>
    </row>
    <row r="57" spans="2:38" ht="5.0999999999999996" customHeight="1">
      <c r="AL57" s="305"/>
    </row>
    <row r="58" spans="2:38" ht="13.35" customHeight="1">
      <c r="B58" s="1" t="s">
        <v>17</v>
      </c>
      <c r="C58" s="20">
        <v>0.13</v>
      </c>
      <c r="D58" s="20">
        <v>0.13200000000000001</v>
      </c>
      <c r="E58" s="20">
        <v>0.13400000000000001</v>
      </c>
      <c r="F58" s="20">
        <v>0.13700000000000001</v>
      </c>
      <c r="G58" s="20">
        <v>0.13900000000000001</v>
      </c>
      <c r="H58" s="20">
        <v>0.14199999999999999</v>
      </c>
      <c r="I58" s="20">
        <v>0.14399999999999999</v>
      </c>
      <c r="J58" s="20">
        <v>0.1449</v>
      </c>
      <c r="K58" s="20">
        <v>0.14530000000000001</v>
      </c>
      <c r="L58" s="20">
        <v>0.14979999999999999</v>
      </c>
      <c r="M58" s="20">
        <v>0.14899999999999999</v>
      </c>
      <c r="N58" s="20">
        <v>0.14879999999999999</v>
      </c>
      <c r="O58" s="20">
        <v>0.1461762116352659</v>
      </c>
      <c r="P58" s="20">
        <v>0.1477873617101069</v>
      </c>
      <c r="Q58" s="20">
        <v>0.14901563360612996</v>
      </c>
      <c r="R58" s="20">
        <v>0.14950809384055963</v>
      </c>
      <c r="S58" s="20">
        <v>0.15250816408422299</v>
      </c>
      <c r="T58" s="20">
        <f t="shared" ref="T58:AB58" si="10">+T45/T54</f>
        <v>0.15392351741825075</v>
      </c>
      <c r="U58" s="20">
        <f t="shared" si="10"/>
        <v>0.15472636953698482</v>
      </c>
      <c r="V58" s="20">
        <f t="shared" si="10"/>
        <v>0.15930325004794024</v>
      </c>
      <c r="W58" s="20">
        <f t="shared" si="10"/>
        <v>0.15502733469578983</v>
      </c>
      <c r="X58" s="20">
        <f t="shared" si="10"/>
        <v>0.15832455891843616</v>
      </c>
      <c r="Y58" s="20">
        <f t="shared" si="10"/>
        <v>0.1670438943870966</v>
      </c>
      <c r="Z58" s="20">
        <f t="shared" si="10"/>
        <v>0.16941915393866067</v>
      </c>
      <c r="AA58" s="20">
        <v>0.16954628797046778</v>
      </c>
      <c r="AB58" s="20">
        <f t="shared" si="10"/>
        <v>0.1699053231444772</v>
      </c>
      <c r="AC58" s="308">
        <v>0.17100000000000001</v>
      </c>
      <c r="AD58" s="308">
        <v>0.17199999999999999</v>
      </c>
      <c r="AE58" s="322">
        <v>0.16700000000000001</v>
      </c>
      <c r="AF58" s="322" t="s">
        <v>566</v>
      </c>
      <c r="AG58" s="322">
        <v>0.16900000000000001</v>
      </c>
      <c r="AH58" s="322">
        <v>0.17244936429951899</v>
      </c>
      <c r="AI58" s="322">
        <v>0.17443937931656001</v>
      </c>
      <c r="AJ58" s="322">
        <v>0.17396131517423399</v>
      </c>
      <c r="AL58" s="313">
        <v>0.17574716525513101</v>
      </c>
    </row>
    <row r="59" spans="2:38" ht="12.75">
      <c r="B59" s="1" t="s">
        <v>18</v>
      </c>
      <c r="C59" s="20">
        <v>0.13900000000000001</v>
      </c>
      <c r="D59" s="20">
        <v>0.14000000000000001</v>
      </c>
      <c r="E59" s="20">
        <v>0.14199999999999999</v>
      </c>
      <c r="F59" s="20">
        <v>0.14499999999999999</v>
      </c>
      <c r="G59" s="20">
        <v>0.14899999999999999</v>
      </c>
      <c r="H59" s="20">
        <v>0.152</v>
      </c>
      <c r="I59" s="20">
        <v>0.154</v>
      </c>
      <c r="J59" s="20">
        <v>0.15529999999999999</v>
      </c>
      <c r="K59" s="20">
        <v>0.1555</v>
      </c>
      <c r="L59" s="20">
        <v>0.15959999999999999</v>
      </c>
      <c r="M59" s="20">
        <v>0.159</v>
      </c>
      <c r="N59" s="20">
        <v>0.1583</v>
      </c>
      <c r="O59" s="20">
        <v>0.15545906643945223</v>
      </c>
      <c r="P59" s="20">
        <v>0.15712169510594415</v>
      </c>
      <c r="Q59" s="20">
        <v>0.15829356350228546</v>
      </c>
      <c r="R59" s="20">
        <v>0.15875512917474205</v>
      </c>
      <c r="S59" s="20">
        <v>0.16387568440269101</v>
      </c>
      <c r="T59" s="20">
        <f t="shared" ref="T59:AB59" si="11">+T47/T54</f>
        <v>0.16227597614901301</v>
      </c>
      <c r="U59" s="20">
        <f t="shared" si="11"/>
        <v>0.16115929723826164</v>
      </c>
      <c r="V59" s="20">
        <f t="shared" si="11"/>
        <v>0.16558937074897404</v>
      </c>
      <c r="W59" s="20">
        <f t="shared" si="11"/>
        <v>0.16140673852963661</v>
      </c>
      <c r="X59" s="20">
        <f t="shared" si="11"/>
        <v>0.16454879354179322</v>
      </c>
      <c r="Y59" s="20">
        <f t="shared" si="11"/>
        <v>0.17323665878475361</v>
      </c>
      <c r="Z59" s="20">
        <f t="shared" si="11"/>
        <v>0.17673983764866785</v>
      </c>
      <c r="AA59" s="20">
        <v>0.17702199195384252</v>
      </c>
      <c r="AB59" s="20">
        <f t="shared" si="11"/>
        <v>0.17520407631355236</v>
      </c>
      <c r="AC59" s="352"/>
      <c r="AD59" s="352"/>
      <c r="AE59" s="352"/>
      <c r="AF59" s="352"/>
      <c r="AG59" s="352"/>
      <c r="AH59" s="352"/>
      <c r="AI59" s="352"/>
      <c r="AJ59" s="352"/>
      <c r="AL59" s="313">
        <v>0.18804463446526901</v>
      </c>
    </row>
    <row r="60" spans="2:38" ht="12.75">
      <c r="B60" s="1" t="s">
        <v>19</v>
      </c>
      <c r="C60" s="20">
        <v>0.17299999999999999</v>
      </c>
      <c r="D60" s="20">
        <v>0.17199999999999999</v>
      </c>
      <c r="E60" s="20">
        <v>0.17699999999999999</v>
      </c>
      <c r="F60" s="20">
        <v>0.18099999999999999</v>
      </c>
      <c r="G60" s="20">
        <v>0.18099999999999999</v>
      </c>
      <c r="H60" s="20">
        <v>0.182</v>
      </c>
      <c r="I60" s="20">
        <v>0.185</v>
      </c>
      <c r="J60" s="20">
        <v>0.1855</v>
      </c>
      <c r="K60" s="20">
        <v>0.18429999999999999</v>
      </c>
      <c r="L60" s="20">
        <v>0.18559999999999999</v>
      </c>
      <c r="M60" s="20">
        <v>0.184</v>
      </c>
      <c r="N60" s="20">
        <v>0.182</v>
      </c>
      <c r="O60" s="20">
        <v>0.1810380051384749</v>
      </c>
      <c r="P60" s="20">
        <v>0.18189574348396775</v>
      </c>
      <c r="Q60" s="20">
        <v>0.18212014562767675</v>
      </c>
      <c r="R60" s="20">
        <v>0.18310665353780922</v>
      </c>
      <c r="S60" s="20">
        <v>0.19000187383113101</v>
      </c>
      <c r="T60" s="20">
        <f t="shared" ref="T60:AB60" si="12">+T50/T54</f>
        <v>0.18865204404491315</v>
      </c>
      <c r="U60" s="20">
        <f t="shared" si="12"/>
        <v>0.18513403827510683</v>
      </c>
      <c r="V60" s="20">
        <f t="shared" si="12"/>
        <v>0.18941723863109419</v>
      </c>
      <c r="W60" s="20">
        <f t="shared" si="12"/>
        <v>0.18683589706558204</v>
      </c>
      <c r="X60" s="20">
        <f t="shared" si="12"/>
        <v>0.19082774825749926</v>
      </c>
      <c r="Y60" s="20">
        <f t="shared" si="12"/>
        <v>0.1996980970974398</v>
      </c>
      <c r="Z60" s="20">
        <f t="shared" si="12"/>
        <v>0.20441244498556094</v>
      </c>
      <c r="AA60" s="20">
        <v>0.20676541734231843</v>
      </c>
      <c r="AB60" s="20">
        <f t="shared" si="12"/>
        <v>0.20496800659098088</v>
      </c>
      <c r="AC60" s="352"/>
      <c r="AD60" s="352"/>
      <c r="AE60" s="352"/>
      <c r="AF60" s="352"/>
      <c r="AG60" s="352"/>
      <c r="AH60" s="352"/>
      <c r="AI60" s="352"/>
      <c r="AJ60" s="352"/>
      <c r="AL60" s="313">
        <v>0.214944463928192</v>
      </c>
    </row>
    <row r="61" spans="2:38" ht="12.75">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308"/>
      <c r="AD61" s="308"/>
      <c r="AE61" s="308"/>
      <c r="AF61" s="308"/>
      <c r="AG61" s="308"/>
      <c r="AH61" s="308"/>
      <c r="AI61" s="308"/>
      <c r="AJ61" s="308"/>
      <c r="AL61" s="309"/>
    </row>
    <row r="62" spans="2:38" ht="12.75"/>
    <row r="63" spans="2:38" ht="12.75"/>
    <row r="64" spans="2:38" ht="12.75">
      <c r="B64" s="21"/>
    </row>
    <row r="65" ht="12.75"/>
    <row r="66" ht="12.75"/>
  </sheetData>
  <pageMargins left="0" right="0" top="0" bottom="0" header="0.31496062992125984" footer="0.31496062992125984"/>
  <pageSetup paperSize="9" scale="39" fitToHeight="0" orientation="portrait" r:id="rId1"/>
  <ignoredErrors>
    <ignoredError sqref="AF3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6A4E"/>
    <pageSetUpPr fitToPage="1"/>
  </sheetPr>
  <dimension ref="A1:AW74"/>
  <sheetViews>
    <sheetView showGridLines="0" topLeftCell="B5" zoomScale="80" zoomScaleNormal="80" workbookViewId="0">
      <pane xSplit="11" ySplit="12" topLeftCell="AH17" activePane="bottomRight" state="frozen"/>
      <selection activeCell="B5" sqref="B5"/>
      <selection pane="topRight" activeCell="M5" sqref="M5"/>
      <selection pane="bottomLeft" activeCell="B17" sqref="B17"/>
      <selection pane="bottomRight" activeCell="AW7" sqref="AW7"/>
    </sheetView>
  </sheetViews>
  <sheetFormatPr baseColWidth="10" defaultColWidth="11.42578125" defaultRowHeight="12.75" outlineLevelRow="1" outlineLevelCol="1"/>
  <cols>
    <col min="1" max="1" width="27.42578125" style="51" hidden="1" customWidth="1" outlineLevel="1"/>
    <col min="2" max="2" width="55.28515625" customWidth="1" collapsed="1"/>
    <col min="3" max="12" width="11.42578125" hidden="1" customWidth="1" outlineLevel="1"/>
    <col min="13" max="13" width="11.42578125" customWidth="1" collapsed="1"/>
    <col min="14" max="44" width="11.42578125" customWidth="1"/>
    <col min="48" max="48" width="2" customWidth="1"/>
    <col min="49" max="49" width="11.42578125" customWidth="1"/>
  </cols>
  <sheetData>
    <row r="1" spans="1:49" s="1" customFormat="1" ht="13.5" hidden="1" customHeight="1" outlineLevel="1">
      <c r="A1" s="22"/>
      <c r="C1" s="52" t="s">
        <v>74</v>
      </c>
      <c r="D1" s="52" t="s">
        <v>75</v>
      </c>
      <c r="E1" s="52" t="s">
        <v>76</v>
      </c>
      <c r="F1" s="52" t="s">
        <v>77</v>
      </c>
      <c r="G1" s="53">
        <v>42369</v>
      </c>
      <c r="H1" s="52" t="s">
        <v>78</v>
      </c>
      <c r="I1" s="52" t="s">
        <v>79</v>
      </c>
      <c r="J1" s="52" t="s">
        <v>80</v>
      </c>
      <c r="K1" s="52" t="s">
        <v>81</v>
      </c>
      <c r="L1" s="53">
        <v>42735</v>
      </c>
      <c r="M1" s="52" t="s">
        <v>82</v>
      </c>
      <c r="N1" s="52" t="s">
        <v>83</v>
      </c>
      <c r="O1" s="52" t="s">
        <v>84</v>
      </c>
      <c r="P1" s="52" t="s">
        <v>85</v>
      </c>
      <c r="Q1" s="53">
        <v>43100</v>
      </c>
      <c r="R1" s="52" t="s">
        <v>86</v>
      </c>
      <c r="S1" s="52" t="s">
        <v>87</v>
      </c>
      <c r="T1" s="52" t="s">
        <v>88</v>
      </c>
      <c r="U1" s="52" t="s">
        <v>89</v>
      </c>
      <c r="V1" s="53">
        <v>43465</v>
      </c>
      <c r="W1" s="52" t="s">
        <v>90</v>
      </c>
      <c r="X1" s="52" t="s">
        <v>430</v>
      </c>
      <c r="Y1" s="52" t="s">
        <v>431</v>
      </c>
      <c r="Z1" s="52" t="s">
        <v>432</v>
      </c>
      <c r="AA1" s="53">
        <v>43830</v>
      </c>
      <c r="AB1" s="52" t="s">
        <v>433</v>
      </c>
      <c r="AC1" s="52" t="s">
        <v>434</v>
      </c>
      <c r="AD1" s="52" t="s">
        <v>437</v>
      </c>
      <c r="AE1" s="52" t="s">
        <v>438</v>
      </c>
      <c r="AF1" s="53">
        <v>44196</v>
      </c>
      <c r="AG1" s="52" t="s">
        <v>439</v>
      </c>
      <c r="AH1" s="52" t="s">
        <v>440</v>
      </c>
      <c r="AI1" s="52" t="s">
        <v>441</v>
      </c>
      <c r="AJ1" s="52" t="s">
        <v>443</v>
      </c>
      <c r="AK1" s="53">
        <v>44561</v>
      </c>
      <c r="AL1" s="52" t="s">
        <v>444</v>
      </c>
      <c r="AM1" s="52" t="s">
        <v>444</v>
      </c>
      <c r="AN1" s="52" t="s">
        <v>445</v>
      </c>
      <c r="AO1" s="52" t="s">
        <v>445</v>
      </c>
      <c r="AP1" s="52" t="s">
        <v>567</v>
      </c>
      <c r="AQ1" s="52" t="s">
        <v>574</v>
      </c>
      <c r="AR1" s="53">
        <v>44926</v>
      </c>
      <c r="AS1" s="53">
        <v>44926</v>
      </c>
      <c r="AT1" s="52" t="s">
        <v>602</v>
      </c>
      <c r="AU1" s="52" t="s">
        <v>613</v>
      </c>
      <c r="AV1" s="52"/>
      <c r="AW1" s="314" t="s">
        <v>91</v>
      </c>
    </row>
    <row r="2" spans="1:49" s="1" customFormat="1" ht="13.5" hidden="1" customHeight="1" outlineLevel="1">
      <c r="A2" s="22"/>
      <c r="C2" s="55" t="str">
        <f>LEFT(C$1,3)&amp;RIGHT(C$1,2)&amp;"_"&amp;$3:$3</f>
        <v>T1-15_Stated</v>
      </c>
      <c r="D2" s="55" t="str">
        <f>LEFT(D$1,3)&amp;RIGHT(D$1,2)&amp;"_"&amp;$3:$3</f>
        <v>T2-15_Stated</v>
      </c>
      <c r="E2" s="55" t="str">
        <f>LEFT(E$1,3)&amp;RIGHT(E$1,2)&amp;"_"&amp;$3:$3</f>
        <v>T3-15_Stated</v>
      </c>
      <c r="F2" s="55" t="str">
        <f>LEFT(F$1,3)&amp;RIGHT(F$1,2)&amp;"_"&amp;$3:$3</f>
        <v>T4-15_Stated</v>
      </c>
      <c r="G2" s="55"/>
      <c r="H2" s="55" t="str">
        <f>LEFT(H$1,3)&amp;RIGHT(H$1,2)&amp;"_"&amp;$3:$3</f>
        <v>T1-16_Stated</v>
      </c>
      <c r="I2" s="55" t="str">
        <f>LEFT(I$1,3)&amp;RIGHT(I$1,2)&amp;"_"&amp;$3:$3</f>
        <v>T2-16_Stated</v>
      </c>
      <c r="J2" s="55" t="str">
        <f>LEFT(J$1,3)&amp;RIGHT(J$1,2)&amp;"_"&amp;$3:$3</f>
        <v>T3-16_Stated</v>
      </c>
      <c r="K2" s="55" t="str">
        <f>LEFT(K$1,3)&amp;RIGHT(K$1,2)&amp;"_"&amp;$3:$3</f>
        <v>T4-16_Stated</v>
      </c>
      <c r="L2" s="53"/>
      <c r="M2" s="55" t="s">
        <v>456</v>
      </c>
      <c r="N2" s="55" t="s">
        <v>457</v>
      </c>
      <c r="O2" s="55" t="s">
        <v>458</v>
      </c>
      <c r="P2" s="55" t="s">
        <v>459</v>
      </c>
      <c r="Q2" s="55"/>
      <c r="R2" s="55" t="s">
        <v>461</v>
      </c>
      <c r="S2" s="55" t="s">
        <v>462</v>
      </c>
      <c r="T2" s="55" t="s">
        <v>463</v>
      </c>
      <c r="U2" s="55" t="s">
        <v>464</v>
      </c>
      <c r="V2" s="55"/>
      <c r="W2" s="55" t="s">
        <v>466</v>
      </c>
      <c r="X2" s="55" t="s">
        <v>467</v>
      </c>
      <c r="Y2" s="55" t="s">
        <v>468</v>
      </c>
      <c r="Z2" s="55" t="s">
        <v>469</v>
      </c>
      <c r="AA2" s="55"/>
      <c r="AB2" s="55" t="s">
        <v>471</v>
      </c>
      <c r="AC2" s="55" t="s">
        <v>472</v>
      </c>
      <c r="AD2" s="55" t="s">
        <v>473</v>
      </c>
      <c r="AE2" s="55" t="s">
        <v>474</v>
      </c>
      <c r="AF2" s="55"/>
      <c r="AG2" s="55" t="s">
        <v>476</v>
      </c>
      <c r="AH2" s="55" t="s">
        <v>477</v>
      </c>
      <c r="AI2" s="55" t="s">
        <v>478</v>
      </c>
      <c r="AJ2" s="55" t="s">
        <v>479</v>
      </c>
      <c r="AK2" s="55"/>
      <c r="AL2" s="55" t="s">
        <v>481</v>
      </c>
      <c r="AM2" s="55" t="s">
        <v>481</v>
      </c>
      <c r="AN2" s="55" t="s">
        <v>568</v>
      </c>
      <c r="AO2" s="55" t="s">
        <v>568</v>
      </c>
      <c r="AP2" s="55" t="s">
        <v>572</v>
      </c>
      <c r="AQ2" s="55" t="str">
        <f>LEFT(AQ$1,3)&amp;RIGHT(AQ$1,2)&amp;"_"&amp;$3:$3</f>
        <v>T4-22_Stated</v>
      </c>
      <c r="AR2" s="55"/>
      <c r="AS2" s="53" t="s">
        <v>577</v>
      </c>
      <c r="AT2" s="55" t="s">
        <v>609</v>
      </c>
      <c r="AU2" s="55" t="str">
        <f>LEFT(AU$1,3)&amp;RIGHT(AU$1,2)&amp;"_"&amp;$3:$3</f>
        <v>T2-23_Stated</v>
      </c>
      <c r="AV2" s="52"/>
      <c r="AW2" s="315" t="s">
        <v>92</v>
      </c>
    </row>
    <row r="3" spans="1:49" s="1" customFormat="1" ht="13.5" hidden="1" customHeight="1" outlineLevel="1">
      <c r="A3" s="22"/>
      <c r="B3" s="23" t="s">
        <v>21</v>
      </c>
      <c r="C3" s="57" t="str">
        <f t="shared" ref="C3:AU3" si="0">$B$3</f>
        <v>Stated</v>
      </c>
      <c r="D3" s="57" t="str">
        <f t="shared" si="0"/>
        <v>Stated</v>
      </c>
      <c r="E3" s="57" t="str">
        <f t="shared" si="0"/>
        <v>Stated</v>
      </c>
      <c r="F3" s="57" t="str">
        <f t="shared" si="0"/>
        <v>Stated</v>
      </c>
      <c r="G3" s="57" t="str">
        <f t="shared" si="0"/>
        <v>Stated</v>
      </c>
      <c r="H3" s="57" t="str">
        <f t="shared" si="0"/>
        <v>Stated</v>
      </c>
      <c r="I3" s="57" t="str">
        <f t="shared" si="0"/>
        <v>Stated</v>
      </c>
      <c r="J3" s="57" t="str">
        <f t="shared" si="0"/>
        <v>Stated</v>
      </c>
      <c r="K3" s="57" t="str">
        <f t="shared" si="0"/>
        <v>Stated</v>
      </c>
      <c r="L3" s="57" t="str">
        <f t="shared" si="0"/>
        <v>Stated</v>
      </c>
      <c r="M3" s="57" t="s">
        <v>21</v>
      </c>
      <c r="N3" s="57" t="s">
        <v>21</v>
      </c>
      <c r="O3" s="57" t="s">
        <v>21</v>
      </c>
      <c r="P3" s="57" t="s">
        <v>21</v>
      </c>
      <c r="Q3" s="57" t="s">
        <v>21</v>
      </c>
      <c r="R3" s="57" t="s">
        <v>21</v>
      </c>
      <c r="S3" s="57" t="s">
        <v>21</v>
      </c>
      <c r="T3" s="57" t="s">
        <v>21</v>
      </c>
      <c r="U3" s="57" t="s">
        <v>21</v>
      </c>
      <c r="V3" s="57" t="s">
        <v>21</v>
      </c>
      <c r="W3" s="57" t="s">
        <v>21</v>
      </c>
      <c r="X3" s="57" t="s">
        <v>21</v>
      </c>
      <c r="Y3" s="57" t="s">
        <v>21</v>
      </c>
      <c r="Z3" s="57" t="s">
        <v>21</v>
      </c>
      <c r="AA3" s="57" t="s">
        <v>21</v>
      </c>
      <c r="AB3" s="57" t="s">
        <v>21</v>
      </c>
      <c r="AC3" s="57" t="s">
        <v>21</v>
      </c>
      <c r="AD3" s="57" t="s">
        <v>21</v>
      </c>
      <c r="AE3" s="57" t="s">
        <v>21</v>
      </c>
      <c r="AF3" s="57" t="s">
        <v>21</v>
      </c>
      <c r="AG3" s="57" t="s">
        <v>21</v>
      </c>
      <c r="AH3" s="57" t="s">
        <v>21</v>
      </c>
      <c r="AI3" s="57" t="s">
        <v>21</v>
      </c>
      <c r="AJ3" s="57" t="s">
        <v>21</v>
      </c>
      <c r="AK3" s="57" t="s">
        <v>21</v>
      </c>
      <c r="AL3" s="57" t="s">
        <v>21</v>
      </c>
      <c r="AM3" s="57" t="s">
        <v>21</v>
      </c>
      <c r="AN3" s="57" t="s">
        <v>21</v>
      </c>
      <c r="AO3" s="57" t="s">
        <v>21</v>
      </c>
      <c r="AP3" s="57" t="s">
        <v>21</v>
      </c>
      <c r="AQ3" s="57" t="str">
        <f t="shared" si="0"/>
        <v>Stated</v>
      </c>
      <c r="AR3" s="57" t="str">
        <f t="shared" si="0"/>
        <v>Stated</v>
      </c>
      <c r="AS3" s="57" t="s">
        <v>21</v>
      </c>
      <c r="AT3" s="57" t="s">
        <v>21</v>
      </c>
      <c r="AU3" s="57" t="str">
        <f t="shared" si="0"/>
        <v>Stated</v>
      </c>
      <c r="AV3" s="52"/>
      <c r="AW3" s="315" t="s">
        <v>93</v>
      </c>
    </row>
    <row r="4" spans="1:49"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52"/>
      <c r="AW4" s="316" t="s">
        <v>94</v>
      </c>
    </row>
    <row r="5" spans="1:49" s="1" customFormat="1" ht="13.5" customHeight="1" collapsed="1">
      <c r="A5" s="22"/>
      <c r="AV5" s="52"/>
      <c r="AW5" s="6"/>
    </row>
    <row r="6" spans="1:49" s="1" customFormat="1" ht="13.5" customHeight="1">
      <c r="A6" s="22"/>
      <c r="C6"/>
      <c r="AV6" s="52"/>
      <c r="AW6" s="6"/>
    </row>
    <row r="7" spans="1:49" s="1" customFormat="1" ht="13.5" customHeight="1">
      <c r="A7" s="22"/>
      <c r="C7"/>
      <c r="AV7" s="52"/>
      <c r="AW7" s="6"/>
    </row>
    <row r="8" spans="1:49" s="1" customFormat="1" ht="13.5" customHeight="1">
      <c r="A8" s="22"/>
      <c r="C8"/>
      <c r="AV8" s="52"/>
      <c r="AW8" s="6"/>
    </row>
    <row r="9" spans="1:49" s="1" customFormat="1" ht="13.5" customHeight="1">
      <c r="A9" s="22"/>
      <c r="C9"/>
      <c r="AV9" s="52"/>
      <c r="AW9" s="6"/>
    </row>
    <row r="10" spans="1:49" s="1" customFormat="1" ht="13.5" customHeight="1">
      <c r="A10" s="22"/>
      <c r="AV10" s="52"/>
      <c r="AW10" s="6"/>
    </row>
    <row r="11" spans="1:49" s="1" customFormat="1" ht="13.5" customHeight="1">
      <c r="A11" s="22"/>
      <c r="AV11" s="52"/>
      <c r="AW11" s="6"/>
    </row>
    <row r="12" spans="1:49" s="1" customFormat="1" ht="19.5">
      <c r="A12" s="22"/>
      <c r="B12" s="2" t="s">
        <v>22</v>
      </c>
      <c r="AV12" s="52"/>
      <c r="AW12" s="6"/>
    </row>
    <row r="13" spans="1:49" s="1" customFormat="1" ht="13.5" customHeight="1">
      <c r="A13" s="22"/>
      <c r="AV13" s="52"/>
      <c r="AW13" s="6"/>
    </row>
    <row r="14" spans="1:49" s="1" customFormat="1" ht="16.5" thickBot="1">
      <c r="A14" s="22"/>
      <c r="B14" s="24" t="s">
        <v>23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52"/>
      <c r="AW14" s="6"/>
    </row>
    <row r="15" spans="1:49">
      <c r="A15" s="22"/>
      <c r="B15" s="1"/>
      <c r="AM15" s="61" t="s">
        <v>601</v>
      </c>
      <c r="AO15" s="61" t="s">
        <v>601</v>
      </c>
      <c r="AS15" s="61" t="s">
        <v>601</v>
      </c>
      <c r="AV15" s="52"/>
    </row>
    <row r="16" spans="1:49" ht="25.5">
      <c r="A16" s="22"/>
      <c r="B16" s="25" t="s">
        <v>24</v>
      </c>
      <c r="C16" s="60" t="str">
        <f>SUBSTITUTE(SUBSTITUTE($1:$1,"T","Q"),"-20","-")&amp;"
"&amp;$3:$3</f>
        <v>Q1-15
Stated</v>
      </c>
      <c r="D16" s="61" t="str">
        <f>SUBSTITUTE(SUBSTITUTE($1:$1,"T","Q"),"-20","-")&amp;"
"&amp;$3:$3</f>
        <v>Q2-15
Stated</v>
      </c>
      <c r="E16" s="61" t="str">
        <f>SUBSTITUTE(SUBSTITUTE($1:$1,"T","Q"),"-20","-")&amp;"
"&amp;$3:$3</f>
        <v>Q3-15
Stated</v>
      </c>
      <c r="F16" s="61" t="str">
        <f>SUBSTITUTE(SUBSTITUTE($1:$1,"T","Q"),"-20","-")&amp;"
"&amp;$3:$3</f>
        <v>Q4-15
Stated</v>
      </c>
      <c r="G16" s="61" t="str">
        <f>INDEX($AW$1:$AW$4,MONTH($1:$1)/3,1)&amp;RIGHT(YEAR($1:$1),2)&amp;"
"&amp;$3:$3</f>
        <v>FY-2015
Stated</v>
      </c>
      <c r="H16" s="61" t="str">
        <f>SUBSTITUTE(SUBSTITUTE($1:$1,"T","Q"),"-20","-")&amp;"
"&amp;$3:$3</f>
        <v>Q1-16
Stated</v>
      </c>
      <c r="I16" s="61" t="str">
        <f>SUBSTITUTE(SUBSTITUTE($1:$1,"T","Q"),"-20","-")&amp;"
"&amp;$3:$3</f>
        <v>Q2-16
Stated</v>
      </c>
      <c r="J16" s="61" t="str">
        <f>SUBSTITUTE(SUBSTITUTE($1:$1,"T","Q"),"-20","-")&amp;"
"&amp;$3:$3</f>
        <v>Q3-16
Stated</v>
      </c>
      <c r="K16" s="61" t="str">
        <f>SUBSTITUTE(SUBSTITUTE($1:$1,"T","Q"),"-20","-")&amp;"
"&amp;$3:$3</f>
        <v>Q4-16
Stated</v>
      </c>
      <c r="L16" s="61" t="str">
        <f>INDEX($AW$1:$AW$4,MONTH($1:$1)/3,1)&amp;RIGHT(YEAR($1:$1),2)&amp;"
"&amp;$3:$3</f>
        <v>FY-2016
Stated</v>
      </c>
      <c r="M16" s="61" t="s">
        <v>487</v>
      </c>
      <c r="N16" s="61" t="s">
        <v>488</v>
      </c>
      <c r="O16" s="61" t="s">
        <v>489</v>
      </c>
      <c r="P16" s="61" t="s">
        <v>490</v>
      </c>
      <c r="Q16" s="61" t="s">
        <v>491</v>
      </c>
      <c r="R16" s="61" t="s">
        <v>492</v>
      </c>
      <c r="S16" s="61" t="s">
        <v>493</v>
      </c>
      <c r="T16" s="61" t="s">
        <v>494</v>
      </c>
      <c r="U16" s="61" t="s">
        <v>495</v>
      </c>
      <c r="V16" s="61" t="s">
        <v>496</v>
      </c>
      <c r="W16" s="61" t="s">
        <v>497</v>
      </c>
      <c r="X16" s="61" t="s">
        <v>498</v>
      </c>
      <c r="Y16" s="61" t="s">
        <v>499</v>
      </c>
      <c r="Z16" s="61" t="s">
        <v>500</v>
      </c>
      <c r="AA16" s="61" t="s">
        <v>501</v>
      </c>
      <c r="AB16" s="61" t="s">
        <v>502</v>
      </c>
      <c r="AC16" s="61" t="s">
        <v>503</v>
      </c>
      <c r="AD16" s="61" t="s">
        <v>504</v>
      </c>
      <c r="AE16" s="61" t="s">
        <v>505</v>
      </c>
      <c r="AF16" s="61" t="s">
        <v>506</v>
      </c>
      <c r="AG16" s="61" t="s">
        <v>507</v>
      </c>
      <c r="AH16" s="61" t="s">
        <v>508</v>
      </c>
      <c r="AI16" s="61" t="s">
        <v>509</v>
      </c>
      <c r="AJ16" s="61" t="s">
        <v>510</v>
      </c>
      <c r="AK16" s="61" t="s">
        <v>511</v>
      </c>
      <c r="AL16" s="61" t="s">
        <v>512</v>
      </c>
      <c r="AM16" s="61" t="s">
        <v>512</v>
      </c>
      <c r="AN16" s="61" t="s">
        <v>569</v>
      </c>
      <c r="AO16" s="61" t="s">
        <v>569</v>
      </c>
      <c r="AP16" s="61" t="s">
        <v>573</v>
      </c>
      <c r="AQ16" s="61" t="str">
        <f>SUBSTITUTE(SUBSTITUTE($1:$1,"T","Q"),"-20","-")&amp;"
"&amp;$3:$3</f>
        <v>Q4-22
Stated</v>
      </c>
      <c r="AR16" s="61" t="str">
        <f>INDEX($AW$1:$AW$4,MONTH($1:$1)/3,1)&amp;RIGHT(YEAR($1:$1),2)&amp;"
"&amp;$3:$3</f>
        <v>FY-2022
Stated</v>
      </c>
      <c r="AS16" s="61" t="s">
        <v>615</v>
      </c>
      <c r="AT16" s="61" t="s">
        <v>610</v>
      </c>
      <c r="AU16" s="61" t="str">
        <f>SUBSTITUTE(SUBSTITUTE($1:$1,"T","Q"),"-20","-")&amp;"
"&amp;$3:$3</f>
        <v>Q2-23
Stated</v>
      </c>
      <c r="AV16" s="52"/>
    </row>
    <row r="17" spans="1:48">
      <c r="A17" s="22"/>
      <c r="B17" s="26"/>
      <c r="AV17" s="52"/>
    </row>
    <row r="18" spans="1:48">
      <c r="A18" s="27" t="s">
        <v>25</v>
      </c>
      <c r="B18" s="28" t="s">
        <v>26</v>
      </c>
      <c r="C18" s="63">
        <v>8035</v>
      </c>
      <c r="D18" s="63">
        <v>8257</v>
      </c>
      <c r="E18" s="63">
        <v>7513</v>
      </c>
      <c r="F18" s="63">
        <v>8031</v>
      </c>
      <c r="G18" s="64">
        <f>C18+D18+E18+F18</f>
        <v>31836</v>
      </c>
      <c r="H18" s="77">
        <v>7158.4562680261597</v>
      </c>
      <c r="I18" s="77">
        <v>8266.7430446650797</v>
      </c>
      <c r="J18" s="77">
        <v>7098.6656842882003</v>
      </c>
      <c r="K18" s="77">
        <v>7903.7149944030398</v>
      </c>
      <c r="L18" s="64">
        <f>H18+I18+J18+K18</f>
        <v>30427.579991382478</v>
      </c>
      <c r="M18" s="77">
        <v>8248.7929046788995</v>
      </c>
      <c r="N18" s="77">
        <v>7928.04258626722</v>
      </c>
      <c r="O18" s="77">
        <v>7885.4988711698597</v>
      </c>
      <c r="P18" s="77">
        <v>8045.4382787494897</v>
      </c>
      <c r="Q18" s="64">
        <v>32107.772640865471</v>
      </c>
      <c r="R18" s="77">
        <v>8258.0863045374208</v>
      </c>
      <c r="S18" s="77">
        <v>8427.8462735723497</v>
      </c>
      <c r="T18" s="77">
        <v>8042.8890295546098</v>
      </c>
      <c r="U18" s="77">
        <v>8110.02338254592</v>
      </c>
      <c r="V18" s="64">
        <v>32838.844990210302</v>
      </c>
      <c r="W18" s="77">
        <v>8196.2652259700408</v>
      </c>
      <c r="X18" s="77">
        <v>8485.3586419535095</v>
      </c>
      <c r="Y18" s="77">
        <v>8216.2552567750899</v>
      </c>
      <c r="Z18" s="77">
        <v>8399.2863064227404</v>
      </c>
      <c r="AA18" s="64">
        <v>33297.165431121379</v>
      </c>
      <c r="AB18" s="77">
        <v>8366.2490374429508</v>
      </c>
      <c r="AC18" s="77">
        <v>8095.6660626521098</v>
      </c>
      <c r="AD18" s="77">
        <v>8468.3805236799399</v>
      </c>
      <c r="AE18" s="77">
        <v>8665.4086943929597</v>
      </c>
      <c r="AF18" s="64">
        <v>33595.704318167955</v>
      </c>
      <c r="AG18" s="77">
        <v>9049.3517780648799</v>
      </c>
      <c r="AH18" s="77">
        <v>9303.8859012127996</v>
      </c>
      <c r="AI18" s="77">
        <v>8968.5791126428594</v>
      </c>
      <c r="AJ18" s="77">
        <v>9499.9726108622399</v>
      </c>
      <c r="AK18" s="64">
        <v>36821.789402782779</v>
      </c>
      <c r="AL18" s="77">
        <v>9680.1556994717394</v>
      </c>
      <c r="AM18" s="77">
        <v>8881.6994464441595</v>
      </c>
      <c r="AN18" s="77">
        <v>10121.161526297101</v>
      </c>
      <c r="AO18" s="77">
        <v>8848.5783266280414</v>
      </c>
      <c r="AP18" s="77">
        <v>8926.9849495101498</v>
      </c>
      <c r="AQ18" s="77">
        <v>9433.9859353710908</v>
      </c>
      <c r="AR18" s="64">
        <v>38162.288110650086</v>
      </c>
      <c r="AS18" s="64">
        <v>34804.3362461254</v>
      </c>
      <c r="AT18" s="77">
        <v>8927.0189539807998</v>
      </c>
      <c r="AU18" s="77">
        <v>9546.4385688003495</v>
      </c>
      <c r="AV18" s="52"/>
    </row>
    <row r="19" spans="1:48">
      <c r="A19" s="27" t="s">
        <v>27</v>
      </c>
      <c r="B19" s="29" t="s">
        <v>28</v>
      </c>
      <c r="C19" s="65">
        <v>-5330</v>
      </c>
      <c r="D19" s="65">
        <v>-4806</v>
      </c>
      <c r="E19" s="65">
        <v>-4728</v>
      </c>
      <c r="F19" s="65">
        <v>-4971</v>
      </c>
      <c r="G19" s="66">
        <f t="shared" ref="G19:G30" si="1">C19+D19+E19+F19</f>
        <v>-19835</v>
      </c>
      <c r="H19" s="65">
        <v>-5359.7387207114298</v>
      </c>
      <c r="I19" s="65">
        <v>-4969.0949185545896</v>
      </c>
      <c r="J19" s="65">
        <v>-4710.0582205954297</v>
      </c>
      <c r="K19" s="65">
        <v>-5187.4123741671501</v>
      </c>
      <c r="L19" s="66">
        <f t="shared" ref="L19:L30" si="2">H19+I19+J19+K19</f>
        <v>-20226.304234028601</v>
      </c>
      <c r="M19" s="65">
        <v>-5479.7201212937198</v>
      </c>
      <c r="N19" s="65">
        <v>-4998.0899054619003</v>
      </c>
      <c r="O19" s="65">
        <v>-4974.12098222238</v>
      </c>
      <c r="P19" s="65">
        <v>-5459.2522867206098</v>
      </c>
      <c r="Q19" s="66">
        <v>-20911.183295698611</v>
      </c>
      <c r="R19" s="65">
        <v>-5702.0617689092896</v>
      </c>
      <c r="S19" s="65">
        <v>-5170.5910414373002</v>
      </c>
      <c r="T19" s="65">
        <v>-5102.4996566979098</v>
      </c>
      <c r="U19" s="65">
        <v>-5478.2218548190804</v>
      </c>
      <c r="V19" s="66">
        <v>-21453.374321863579</v>
      </c>
      <c r="W19" s="65">
        <v>-5699.1846701947998</v>
      </c>
      <c r="X19" s="65">
        <v>-5311.6958708443599</v>
      </c>
      <c r="Y19" s="65">
        <v>-5219.5579934487196</v>
      </c>
      <c r="Z19" s="65">
        <v>-5581.7400762304396</v>
      </c>
      <c r="AA19" s="66">
        <v>-21812.178610718318</v>
      </c>
      <c r="AB19" s="65">
        <v>-6002.9010740863296</v>
      </c>
      <c r="AC19" s="65">
        <v>-5142.8871438753104</v>
      </c>
      <c r="AD19" s="65">
        <v>-5096.2462407922203</v>
      </c>
      <c r="AE19" s="65">
        <v>-5585.4119993513305</v>
      </c>
      <c r="AF19" s="66">
        <v>-21827.446458105191</v>
      </c>
      <c r="AG19" s="65">
        <v>-5971.6020809685897</v>
      </c>
      <c r="AH19" s="65">
        <v>-5547.9410236769399</v>
      </c>
      <c r="AI19" s="65">
        <v>-5452.4541833165404</v>
      </c>
      <c r="AJ19" s="65">
        <v>-6108.6727709483002</v>
      </c>
      <c r="AK19" s="66">
        <v>-23080.670058910371</v>
      </c>
      <c r="AL19" s="65">
        <v>-6705.0586054958203</v>
      </c>
      <c r="AM19" s="65">
        <v>-5876.9736054958303</v>
      </c>
      <c r="AN19" s="65">
        <v>-5894.5352786711101</v>
      </c>
      <c r="AO19" s="65">
        <v>-5003.6684808483706</v>
      </c>
      <c r="AP19" s="65">
        <v>-5689.10374645714</v>
      </c>
      <c r="AQ19" s="65">
        <v>-6164.3848476364401</v>
      </c>
      <c r="AR19" s="66">
        <v>-24453.082478260509</v>
      </c>
      <c r="AS19" s="66">
        <v>-21106.591114985298</v>
      </c>
      <c r="AT19" s="65">
        <v>-5909.4021207531496</v>
      </c>
      <c r="AU19" s="65">
        <v>-5227.0587784043601</v>
      </c>
      <c r="AV19" s="52"/>
    </row>
    <row r="20" spans="1:48">
      <c r="A20" s="30" t="s">
        <v>29</v>
      </c>
      <c r="B20" s="31" t="s">
        <v>30</v>
      </c>
      <c r="C20" s="67">
        <v>0</v>
      </c>
      <c r="D20" s="67">
        <v>0</v>
      </c>
      <c r="E20" s="67">
        <v>0</v>
      </c>
      <c r="F20" s="67">
        <v>0</v>
      </c>
      <c r="G20" s="68">
        <f t="shared" si="1"/>
        <v>0</v>
      </c>
      <c r="H20" s="67">
        <v>-232.01</v>
      </c>
      <c r="I20" s="67">
        <v>-49.949999999999989</v>
      </c>
      <c r="J20" s="67">
        <v>0</v>
      </c>
      <c r="K20" s="67">
        <v>0</v>
      </c>
      <c r="L20" s="68">
        <f t="shared" si="2"/>
        <v>-281.95999999999998</v>
      </c>
      <c r="M20" s="67">
        <v>-273.7753019184301</v>
      </c>
      <c r="N20" s="67">
        <v>-12.364698081569857</v>
      </c>
      <c r="O20" s="67">
        <v>0</v>
      </c>
      <c r="P20" s="67">
        <v>0</v>
      </c>
      <c r="Q20" s="68">
        <v>-286.14</v>
      </c>
      <c r="R20" s="67">
        <v>-359.35256387412971</v>
      </c>
      <c r="S20" s="67">
        <v>-29.921374726370459</v>
      </c>
      <c r="T20" s="67">
        <v>0</v>
      </c>
      <c r="U20" s="67">
        <v>0</v>
      </c>
      <c r="V20" s="68">
        <v>-389.27393860050017</v>
      </c>
      <c r="W20" s="67">
        <v>-421.99900396668568</v>
      </c>
      <c r="X20" s="67">
        <v>-3.8986711717985081</v>
      </c>
      <c r="Y20" s="67">
        <v>0</v>
      </c>
      <c r="Z20" s="67">
        <v>0</v>
      </c>
      <c r="AA20" s="68">
        <v>-425.8976751384842</v>
      </c>
      <c r="AB20" s="67">
        <v>-454.42877207942445</v>
      </c>
      <c r="AC20" s="67">
        <v>-107.11822424559915</v>
      </c>
      <c r="AD20" s="67">
        <v>0</v>
      </c>
      <c r="AE20" s="67">
        <v>0</v>
      </c>
      <c r="AF20" s="68">
        <v>-561.54699632502366</v>
      </c>
      <c r="AG20" s="67">
        <v>-467.01716979546256</v>
      </c>
      <c r="AH20" s="67">
        <v>-11.835725846015997</v>
      </c>
      <c r="AI20" s="67">
        <v>0</v>
      </c>
      <c r="AJ20" s="67">
        <v>0</v>
      </c>
      <c r="AK20" s="68">
        <v>-478.85289564147854</v>
      </c>
      <c r="AL20" s="67">
        <v>-794.49337445477931</v>
      </c>
      <c r="AM20" s="67">
        <v>-794.49337445477931</v>
      </c>
      <c r="AN20" s="67">
        <v>-8.1081371843511363</v>
      </c>
      <c r="AO20" s="67">
        <v>-8.1081371843511363</v>
      </c>
      <c r="AP20" s="67">
        <v>0</v>
      </c>
      <c r="AQ20" s="67">
        <v>0</v>
      </c>
      <c r="AR20" s="68">
        <v>-802.60151163913042</v>
      </c>
      <c r="AS20" s="68">
        <v>-802.60151163913042</v>
      </c>
      <c r="AT20" s="67">
        <v>-625.86224216409096</v>
      </c>
      <c r="AU20" s="67">
        <v>5.9899645940909121</v>
      </c>
      <c r="AV20" s="52"/>
    </row>
    <row r="21" spans="1:48">
      <c r="A21" s="32" t="s">
        <v>31</v>
      </c>
      <c r="B21" s="28" t="s">
        <v>32</v>
      </c>
      <c r="C21" s="63">
        <v>2705</v>
      </c>
      <c r="D21" s="63">
        <v>3451</v>
      </c>
      <c r="E21" s="63">
        <v>2785</v>
      </c>
      <c r="F21" s="63">
        <v>3060</v>
      </c>
      <c r="G21" s="64">
        <f t="shared" si="1"/>
        <v>12001</v>
      </c>
      <c r="H21" s="63">
        <v>1798.7175473147299</v>
      </c>
      <c r="I21" s="63">
        <v>3297.64812611049</v>
      </c>
      <c r="J21" s="63">
        <v>2388.6074636927701</v>
      </c>
      <c r="K21" s="63">
        <v>2716.3026202358901</v>
      </c>
      <c r="L21" s="64">
        <f t="shared" si="2"/>
        <v>10201.27575735388</v>
      </c>
      <c r="M21" s="63">
        <v>2769.0727833851702</v>
      </c>
      <c r="N21" s="63">
        <v>2929.9526808053201</v>
      </c>
      <c r="O21" s="63">
        <v>2911.3778889474802</v>
      </c>
      <c r="P21" s="63">
        <v>2586.1859920288798</v>
      </c>
      <c r="Q21" s="64">
        <v>11196.589345166849</v>
      </c>
      <c r="R21" s="63">
        <v>2556.0245356281298</v>
      </c>
      <c r="S21" s="63">
        <v>3257.2552321350599</v>
      </c>
      <c r="T21" s="63">
        <v>2940.38937285668</v>
      </c>
      <c r="U21" s="63">
        <v>2631.80152772682</v>
      </c>
      <c r="V21" s="64">
        <v>11385.47066834669</v>
      </c>
      <c r="W21" s="63">
        <v>2497.0805557752301</v>
      </c>
      <c r="X21" s="63">
        <v>3173.6627711091401</v>
      </c>
      <c r="Y21" s="63">
        <v>2996.6972633263699</v>
      </c>
      <c r="Z21" s="63">
        <v>2817.5462301922998</v>
      </c>
      <c r="AA21" s="64">
        <v>11484.986820403041</v>
      </c>
      <c r="AB21" s="63">
        <v>2363.3479633566199</v>
      </c>
      <c r="AC21" s="63">
        <v>2952.7789187767999</v>
      </c>
      <c r="AD21" s="63">
        <v>3372.13428288772</v>
      </c>
      <c r="AE21" s="63">
        <v>3079.9966950416301</v>
      </c>
      <c r="AF21" s="64">
        <v>11768.257860062771</v>
      </c>
      <c r="AG21" s="63">
        <v>3077.7496970962902</v>
      </c>
      <c r="AH21" s="63">
        <v>3755.9448775358601</v>
      </c>
      <c r="AI21" s="63">
        <v>3516.1249293263099</v>
      </c>
      <c r="AJ21" s="63">
        <v>3391.2998399139401</v>
      </c>
      <c r="AK21" s="64">
        <v>13741.1193438724</v>
      </c>
      <c r="AL21" s="63">
        <v>2975.09709397592</v>
      </c>
      <c r="AM21" s="63">
        <v>3004.7258409483402</v>
      </c>
      <c r="AN21" s="63">
        <v>4226.6262476260099</v>
      </c>
      <c r="AO21" s="63">
        <v>3844.9098457796599</v>
      </c>
      <c r="AP21" s="63">
        <v>3237.8812030530098</v>
      </c>
      <c r="AQ21" s="63">
        <v>3269.6010877346398</v>
      </c>
      <c r="AR21" s="64">
        <v>13709.205632389579</v>
      </c>
      <c r="AS21" s="64">
        <v>13697.7451311401</v>
      </c>
      <c r="AT21" s="63">
        <v>3017.6168332276602</v>
      </c>
      <c r="AU21" s="63">
        <v>4319.3797903959903</v>
      </c>
      <c r="AV21" s="52"/>
    </row>
    <row r="22" spans="1:48">
      <c r="A22" s="27" t="s">
        <v>33</v>
      </c>
      <c r="B22" s="29" t="s">
        <v>34</v>
      </c>
      <c r="C22" s="65">
        <v>-683</v>
      </c>
      <c r="D22" s="65">
        <v>-963</v>
      </c>
      <c r="E22" s="65">
        <v>-542</v>
      </c>
      <c r="F22" s="65">
        <v>-843</v>
      </c>
      <c r="G22" s="66">
        <f t="shared" si="1"/>
        <v>-3031</v>
      </c>
      <c r="H22" s="65">
        <v>-554.08015809093899</v>
      </c>
      <c r="I22" s="65">
        <v>-753.935736520717</v>
      </c>
      <c r="J22" s="65">
        <v>-646.62929723861203</v>
      </c>
      <c r="K22" s="65">
        <v>-457.31156777600501</v>
      </c>
      <c r="L22" s="66">
        <f t="shared" si="2"/>
        <v>-2411.9567596262732</v>
      </c>
      <c r="M22" s="65">
        <v>-517.89325142331302</v>
      </c>
      <c r="N22" s="65">
        <v>-317.86967419690399</v>
      </c>
      <c r="O22" s="65">
        <v>-392.17925955753998</v>
      </c>
      <c r="P22" s="65">
        <v>-422.74804284088998</v>
      </c>
      <c r="Q22" s="66">
        <v>-1650.6902280186468</v>
      </c>
      <c r="R22" s="65">
        <v>-420.59804585281802</v>
      </c>
      <c r="S22" s="65">
        <v>-401.88857532582301</v>
      </c>
      <c r="T22" s="65">
        <v>-323.06361741502099</v>
      </c>
      <c r="U22" s="65">
        <v>-573.86975396114497</v>
      </c>
      <c r="V22" s="66">
        <v>-1719.4199925548069</v>
      </c>
      <c r="W22" s="65">
        <v>-281.04382264095102</v>
      </c>
      <c r="X22" s="65">
        <v>-597.89771588991698</v>
      </c>
      <c r="Y22" s="65">
        <v>-384.12869758898302</v>
      </c>
      <c r="Z22" s="65">
        <v>-493.74135046411499</v>
      </c>
      <c r="AA22" s="66">
        <v>-1756.8115865839659</v>
      </c>
      <c r="AB22" s="65">
        <v>-929.56134850137005</v>
      </c>
      <c r="AC22" s="65">
        <v>-1207.6625060305901</v>
      </c>
      <c r="AD22" s="65">
        <v>-595.50695197567597</v>
      </c>
      <c r="AE22" s="65">
        <v>-918.75815867514495</v>
      </c>
      <c r="AF22" s="66">
        <v>-3651.4889651827807</v>
      </c>
      <c r="AG22" s="65">
        <v>-536.62438963062095</v>
      </c>
      <c r="AH22" s="65">
        <v>-470.33670926900299</v>
      </c>
      <c r="AI22" s="65">
        <v>-403.00491543921902</v>
      </c>
      <c r="AJ22" s="65">
        <v>-783.32118272218997</v>
      </c>
      <c r="AK22" s="66">
        <v>-2193.2871970610331</v>
      </c>
      <c r="AL22" s="65">
        <v>-888.275062453224</v>
      </c>
      <c r="AM22" s="65">
        <v>-887.95706245322401</v>
      </c>
      <c r="AN22" s="65">
        <v>-615.42737865326399</v>
      </c>
      <c r="AO22" s="65">
        <v>-615.25137865326599</v>
      </c>
      <c r="AP22" s="65">
        <v>-635.94479955392899</v>
      </c>
      <c r="AQ22" s="65">
        <v>-752.90903683853401</v>
      </c>
      <c r="AR22" s="66">
        <v>-2892.5562774989512</v>
      </c>
      <c r="AS22" s="66">
        <v>-2892.2942774989501</v>
      </c>
      <c r="AT22" s="65">
        <v>-547.77699785584696</v>
      </c>
      <c r="AU22" s="65">
        <v>-938.31377818612998</v>
      </c>
      <c r="AV22" s="52"/>
    </row>
    <row r="23" spans="1:48">
      <c r="A23" s="30" t="s">
        <v>35</v>
      </c>
      <c r="B23" s="31" t="s">
        <v>36</v>
      </c>
      <c r="C23" s="67"/>
      <c r="D23" s="67"/>
      <c r="E23" s="67"/>
      <c r="F23" s="67"/>
      <c r="G23" s="68"/>
      <c r="H23" s="67">
        <v>0</v>
      </c>
      <c r="I23" s="67">
        <v>-50</v>
      </c>
      <c r="J23" s="67">
        <v>-50</v>
      </c>
      <c r="K23" s="67">
        <v>0</v>
      </c>
      <c r="L23" s="68">
        <f>SUM(H23:K23)</f>
        <v>-100</v>
      </c>
      <c r="M23" s="67">
        <v>-40</v>
      </c>
      <c r="N23" s="67">
        <v>0</v>
      </c>
      <c r="O23" s="67">
        <v>-75</v>
      </c>
      <c r="P23" s="67">
        <v>0</v>
      </c>
      <c r="Q23" s="68">
        <v>-115</v>
      </c>
      <c r="R23" s="67">
        <v>0</v>
      </c>
      <c r="S23" s="67">
        <v>-4.5999999999999996</v>
      </c>
      <c r="T23" s="67">
        <v>0</v>
      </c>
      <c r="U23" s="67">
        <v>-75</v>
      </c>
      <c r="V23" s="68">
        <v>-79.599999999999994</v>
      </c>
      <c r="W23" s="67">
        <v>0</v>
      </c>
      <c r="X23" s="67">
        <v>0</v>
      </c>
      <c r="Y23" s="67">
        <v>0</v>
      </c>
      <c r="Z23" s="67">
        <v>0</v>
      </c>
      <c r="AA23" s="68">
        <v>0</v>
      </c>
      <c r="AB23" s="67">
        <v>0</v>
      </c>
      <c r="AC23" s="67">
        <v>0</v>
      </c>
      <c r="AD23" s="67">
        <v>0</v>
      </c>
      <c r="AE23" s="67">
        <v>0</v>
      </c>
      <c r="AF23" s="68">
        <v>0</v>
      </c>
      <c r="AG23" s="67">
        <v>0</v>
      </c>
      <c r="AH23" s="67">
        <v>0</v>
      </c>
      <c r="AI23" s="67">
        <v>0</v>
      </c>
      <c r="AJ23" s="67">
        <v>0</v>
      </c>
      <c r="AK23" s="68">
        <v>0</v>
      </c>
      <c r="AL23" s="67">
        <v>0</v>
      </c>
      <c r="AM23" s="67">
        <v>0</v>
      </c>
      <c r="AN23" s="67">
        <v>0</v>
      </c>
      <c r="AO23" s="67">
        <v>0</v>
      </c>
      <c r="AP23" s="67">
        <v>0</v>
      </c>
      <c r="AQ23" s="67">
        <v>0</v>
      </c>
      <c r="AR23" s="68">
        <v>0</v>
      </c>
      <c r="AS23" s="68">
        <v>0</v>
      </c>
      <c r="AT23" s="67">
        <v>0</v>
      </c>
      <c r="AU23" s="67">
        <v>0</v>
      </c>
      <c r="AV23" s="52"/>
    </row>
    <row r="24" spans="1:48">
      <c r="A24" s="27" t="s">
        <v>37</v>
      </c>
      <c r="B24" s="29" t="s">
        <v>38</v>
      </c>
      <c r="C24" s="65">
        <v>113</v>
      </c>
      <c r="D24" s="65">
        <v>5</v>
      </c>
      <c r="E24" s="65">
        <v>298</v>
      </c>
      <c r="F24" s="65">
        <v>59</v>
      </c>
      <c r="G24" s="66">
        <f t="shared" si="1"/>
        <v>475</v>
      </c>
      <c r="H24" s="65">
        <v>126.149524580427</v>
      </c>
      <c r="I24" s="65">
        <v>123.689413874327</v>
      </c>
      <c r="J24" s="65">
        <v>137.91234289657001</v>
      </c>
      <c r="K24" s="65">
        <v>111.14098186434499</v>
      </c>
      <c r="L24" s="66">
        <f t="shared" si="2"/>
        <v>498.892263215669</v>
      </c>
      <c r="M24" s="65">
        <v>217.52520813262399</v>
      </c>
      <c r="N24" s="65">
        <v>225.720770406724</v>
      </c>
      <c r="O24" s="65">
        <v>239.83526792353999</v>
      </c>
      <c r="P24" s="65">
        <v>49.259608121727098</v>
      </c>
      <c r="Q24" s="66">
        <v>732.34085458461504</v>
      </c>
      <c r="R24" s="65">
        <v>98.517807239027306</v>
      </c>
      <c r="S24" s="65">
        <v>80.156701065415405</v>
      </c>
      <c r="T24" s="65">
        <v>76.953563773192997</v>
      </c>
      <c r="U24" s="65">
        <v>10.4093505418584</v>
      </c>
      <c r="V24" s="66">
        <v>266.03742261949412</v>
      </c>
      <c r="W24" s="65">
        <v>94.938593174051803</v>
      </c>
      <c r="X24" s="65">
        <v>93.525086421307094</v>
      </c>
      <c r="Y24" s="65">
        <v>84.620155525102106</v>
      </c>
      <c r="Z24" s="65">
        <v>83.186258597426104</v>
      </c>
      <c r="AA24" s="66">
        <v>356.27009371788711</v>
      </c>
      <c r="AB24" s="65">
        <v>90.550039888854002</v>
      </c>
      <c r="AC24" s="65">
        <v>77.641757268492896</v>
      </c>
      <c r="AD24" s="65">
        <v>87.549868218682604</v>
      </c>
      <c r="AE24" s="65">
        <v>163.389061504333</v>
      </c>
      <c r="AF24" s="66">
        <v>419.13072688036254</v>
      </c>
      <c r="AG24" s="65">
        <v>93.854065680010194</v>
      </c>
      <c r="AH24" s="65">
        <v>98.340486881963798</v>
      </c>
      <c r="AI24" s="65">
        <v>106.954271861789</v>
      </c>
      <c r="AJ24" s="65">
        <v>92.405516045398301</v>
      </c>
      <c r="AK24" s="66">
        <v>391.55434046916127</v>
      </c>
      <c r="AL24" s="65">
        <v>107.802563878588</v>
      </c>
      <c r="AM24" s="65">
        <v>107.802563878588</v>
      </c>
      <c r="AN24" s="65">
        <v>103.457583459587</v>
      </c>
      <c r="AO24" s="65">
        <v>103.45858345958699</v>
      </c>
      <c r="AP24" s="65">
        <v>111.267175625489</v>
      </c>
      <c r="AQ24" s="65">
        <v>96.667664145371006</v>
      </c>
      <c r="AR24" s="66">
        <v>419.19498710903503</v>
      </c>
      <c r="AS24" s="66">
        <v>419.194987109034</v>
      </c>
      <c r="AT24" s="65">
        <v>107.528039083614</v>
      </c>
      <c r="AU24" s="65">
        <v>45.860601129982904</v>
      </c>
      <c r="AV24" s="52"/>
    </row>
    <row r="25" spans="1:48">
      <c r="A25" s="27" t="s">
        <v>39</v>
      </c>
      <c r="B25" s="29" t="s">
        <v>40</v>
      </c>
      <c r="C25" s="65">
        <v>-4</v>
      </c>
      <c r="D25" s="65">
        <v>5</v>
      </c>
      <c r="E25" s="65">
        <v>0</v>
      </c>
      <c r="F25" s="65">
        <v>-6</v>
      </c>
      <c r="G25" s="66">
        <f t="shared" si="1"/>
        <v>-5</v>
      </c>
      <c r="H25" s="65">
        <v>24.829182991055099</v>
      </c>
      <c r="I25" s="65">
        <v>3.4452511336512002</v>
      </c>
      <c r="J25" s="65">
        <v>-47.081211263497103</v>
      </c>
      <c r="K25" s="65">
        <v>-6.1259785693719797</v>
      </c>
      <c r="L25" s="66">
        <f t="shared" si="2"/>
        <v>-24.932755708162784</v>
      </c>
      <c r="M25" s="65">
        <v>-4.3824586913585803E-2</v>
      </c>
      <c r="N25" s="65">
        <v>-1.30233027959334</v>
      </c>
      <c r="O25" s="65">
        <v>1.05329553194876</v>
      </c>
      <c r="P25" s="65">
        <v>5.34732828074939</v>
      </c>
      <c r="Q25" s="66">
        <v>5.054468946191224</v>
      </c>
      <c r="R25" s="65">
        <v>20.229719940993601</v>
      </c>
      <c r="S25" s="65">
        <v>17.462572318324199</v>
      </c>
      <c r="T25" s="65">
        <v>1.68866484210878</v>
      </c>
      <c r="U25" s="65">
        <v>47.541791516654101</v>
      </c>
      <c r="V25" s="66">
        <v>86.922748618080675</v>
      </c>
      <c r="W25" s="65">
        <v>10.4127120681677</v>
      </c>
      <c r="X25" s="65">
        <v>-7.5507678515841903</v>
      </c>
      <c r="Y25" s="65">
        <v>18.163570325172799</v>
      </c>
      <c r="Z25" s="65">
        <v>14.6487695559644</v>
      </c>
      <c r="AA25" s="66">
        <v>35.674284097720708</v>
      </c>
      <c r="AB25" s="65">
        <v>5.2715181455545901</v>
      </c>
      <c r="AC25" s="65">
        <v>78.257212487329596</v>
      </c>
      <c r="AD25" s="65">
        <v>-5.9046817161994696</v>
      </c>
      <c r="AE25" s="65">
        <v>-25.549729798846499</v>
      </c>
      <c r="AF25" s="66">
        <v>52.074319117838229</v>
      </c>
      <c r="AG25" s="65">
        <v>12.826700502579801</v>
      </c>
      <c r="AH25" s="65">
        <v>-35.407779120243902</v>
      </c>
      <c r="AI25" s="65">
        <v>-13.976596659746701</v>
      </c>
      <c r="AJ25" s="65">
        <v>9.5426735926693098</v>
      </c>
      <c r="AK25" s="66">
        <v>-27.015001684741492</v>
      </c>
      <c r="AL25" s="65">
        <v>13.122724567334499</v>
      </c>
      <c r="AM25" s="65">
        <v>13.122724567334499</v>
      </c>
      <c r="AN25" s="65">
        <v>21.557902823179301</v>
      </c>
      <c r="AO25" s="65">
        <v>21.557902823179298</v>
      </c>
      <c r="AP25" s="65">
        <v>6.4683217330207103</v>
      </c>
      <c r="AQ25" s="65">
        <v>-12.9955453928319</v>
      </c>
      <c r="AR25" s="66">
        <v>28.153403730702607</v>
      </c>
      <c r="AS25" s="66">
        <v>28.135403730702599</v>
      </c>
      <c r="AT25" s="65">
        <v>4.0907567479466698</v>
      </c>
      <c r="AU25" s="65">
        <v>33.349954767179597</v>
      </c>
      <c r="AV25" s="52"/>
    </row>
    <row r="26" spans="1:48">
      <c r="A26" s="33" t="s">
        <v>41</v>
      </c>
      <c r="B26" s="29" t="s">
        <v>42</v>
      </c>
      <c r="C26" s="65">
        <v>0</v>
      </c>
      <c r="D26" s="65">
        <v>0</v>
      </c>
      <c r="E26" s="65">
        <v>0</v>
      </c>
      <c r="F26" s="65">
        <v>0</v>
      </c>
      <c r="G26" s="66">
        <f t="shared" si="1"/>
        <v>0</v>
      </c>
      <c r="H26" s="65">
        <v>0</v>
      </c>
      <c r="I26" s="65">
        <v>0</v>
      </c>
      <c r="J26" s="65">
        <v>0</v>
      </c>
      <c r="K26" s="65">
        <v>-540</v>
      </c>
      <c r="L26" s="66">
        <f t="shared" si="2"/>
        <v>-540</v>
      </c>
      <c r="M26" s="65">
        <v>0</v>
      </c>
      <c r="N26" s="65">
        <v>0</v>
      </c>
      <c r="O26" s="65">
        <v>0</v>
      </c>
      <c r="P26" s="65">
        <v>186.45135570414499</v>
      </c>
      <c r="Q26" s="66">
        <v>186.45135570414499</v>
      </c>
      <c r="R26" s="65">
        <v>85.569000000000003</v>
      </c>
      <c r="S26" s="65">
        <v>0</v>
      </c>
      <c r="T26" s="65">
        <v>0</v>
      </c>
      <c r="U26" s="65">
        <v>0</v>
      </c>
      <c r="V26" s="66">
        <v>85.569000000000003</v>
      </c>
      <c r="W26" s="65">
        <v>0</v>
      </c>
      <c r="X26" s="65">
        <v>0</v>
      </c>
      <c r="Y26" s="65">
        <v>0</v>
      </c>
      <c r="Z26" s="65">
        <v>-642.10299999999995</v>
      </c>
      <c r="AA26" s="66">
        <v>-642.10299999999995</v>
      </c>
      <c r="AB26" s="65">
        <v>0</v>
      </c>
      <c r="AC26" s="65">
        <v>-3.0939999999999999</v>
      </c>
      <c r="AD26" s="65">
        <v>0</v>
      </c>
      <c r="AE26" s="65">
        <v>-965</v>
      </c>
      <c r="AF26" s="66">
        <v>-968.09400000000005</v>
      </c>
      <c r="AG26" s="65">
        <v>0</v>
      </c>
      <c r="AH26" s="65">
        <v>379.25</v>
      </c>
      <c r="AI26" s="65">
        <v>-1.55626537687375</v>
      </c>
      <c r="AJ26" s="65">
        <v>119.234282879273</v>
      </c>
      <c r="AK26" s="66">
        <v>496.92801750239926</v>
      </c>
      <c r="AL26" s="65">
        <v>0</v>
      </c>
      <c r="AM26" s="65">
        <v>0</v>
      </c>
      <c r="AN26" s="65">
        <v>0</v>
      </c>
      <c r="AO26" s="65">
        <v>0</v>
      </c>
      <c r="AP26" s="65">
        <v>0</v>
      </c>
      <c r="AQ26" s="65">
        <v>0</v>
      </c>
      <c r="AR26" s="66">
        <v>0</v>
      </c>
      <c r="AS26" s="66">
        <v>0</v>
      </c>
      <c r="AT26" s="65">
        <v>0</v>
      </c>
      <c r="AU26" s="65">
        <v>0</v>
      </c>
      <c r="AV26" s="52"/>
    </row>
    <row r="27" spans="1:48">
      <c r="A27" s="34" t="s">
        <v>43</v>
      </c>
      <c r="B27" s="28" t="s">
        <v>44</v>
      </c>
      <c r="C27" s="63">
        <v>2131</v>
      </c>
      <c r="D27" s="63">
        <v>2498</v>
      </c>
      <c r="E27" s="63">
        <v>2541</v>
      </c>
      <c r="F27" s="63">
        <v>2270</v>
      </c>
      <c r="G27" s="64">
        <f t="shared" si="1"/>
        <v>9440</v>
      </c>
      <c r="H27" s="63">
        <v>1395.6160967952701</v>
      </c>
      <c r="I27" s="63">
        <v>2670.8470545977498</v>
      </c>
      <c r="J27" s="63">
        <v>1832.80929808723</v>
      </c>
      <c r="K27" s="63">
        <v>1824.00605575486</v>
      </c>
      <c r="L27" s="64">
        <f t="shared" si="2"/>
        <v>7723.2785052351101</v>
      </c>
      <c r="M27" s="63">
        <v>2468.6609155075698</v>
      </c>
      <c r="N27" s="63">
        <v>2836.50144673554</v>
      </c>
      <c r="O27" s="63">
        <v>2760.0871928454299</v>
      </c>
      <c r="P27" s="63">
        <v>2404.4962412946102</v>
      </c>
      <c r="Q27" s="64">
        <v>10469.745796383149</v>
      </c>
      <c r="R27" s="63">
        <v>2339.7430169553199</v>
      </c>
      <c r="S27" s="63">
        <v>2952.98593019297</v>
      </c>
      <c r="T27" s="63">
        <v>2695.9679840569602</v>
      </c>
      <c r="U27" s="63">
        <v>2115.8829158241901</v>
      </c>
      <c r="V27" s="64">
        <v>10104.579847029439</v>
      </c>
      <c r="W27" s="63">
        <v>2321.3880383764999</v>
      </c>
      <c r="X27" s="63">
        <v>2661.7393737889502</v>
      </c>
      <c r="Y27" s="63">
        <v>2715.3522915876702</v>
      </c>
      <c r="Z27" s="63">
        <v>1779.53690788158</v>
      </c>
      <c r="AA27" s="64">
        <v>9478.0166116346991</v>
      </c>
      <c r="AB27" s="63">
        <v>1529.60817288966</v>
      </c>
      <c r="AC27" s="63">
        <v>1897.9213825020399</v>
      </c>
      <c r="AD27" s="63">
        <v>2858.2725174145298</v>
      </c>
      <c r="AE27" s="63">
        <v>1334.07786807197</v>
      </c>
      <c r="AF27" s="64">
        <v>7619.8799408781997</v>
      </c>
      <c r="AG27" s="63">
        <v>2647.8060736482598</v>
      </c>
      <c r="AH27" s="63">
        <v>3727.79087602858</v>
      </c>
      <c r="AI27" s="63">
        <v>3204.54142371226</v>
      </c>
      <c r="AJ27" s="63">
        <v>2829.1611297090999</v>
      </c>
      <c r="AK27" s="64">
        <v>12409.2995030982</v>
      </c>
      <c r="AL27" s="63">
        <v>2207.7473199686201</v>
      </c>
      <c r="AM27" s="63">
        <v>2237.6940669410401</v>
      </c>
      <c r="AN27" s="63">
        <v>3736.2143552555099</v>
      </c>
      <c r="AO27" s="63">
        <v>3354.67495340917</v>
      </c>
      <c r="AP27" s="63">
        <v>2719.6719008575901</v>
      </c>
      <c r="AQ27" s="63">
        <v>2600.3641696486502</v>
      </c>
      <c r="AR27" s="64">
        <v>11263.99774573037</v>
      </c>
      <c r="AS27" s="64">
        <v>11252.781244480901</v>
      </c>
      <c r="AT27" s="63">
        <v>2581.4586312033698</v>
      </c>
      <c r="AU27" s="63">
        <v>3460.27656810702</v>
      </c>
      <c r="AV27" s="52"/>
    </row>
    <row r="28" spans="1:48">
      <c r="A28" s="35" t="s">
        <v>45</v>
      </c>
      <c r="B28" s="29" t="s">
        <v>46</v>
      </c>
      <c r="C28" s="65">
        <v>-790</v>
      </c>
      <c r="D28" s="65">
        <v>-886</v>
      </c>
      <c r="E28" s="65">
        <v>-700</v>
      </c>
      <c r="F28" s="65">
        <v>-612</v>
      </c>
      <c r="G28" s="66">
        <f t="shared" si="1"/>
        <v>-2988</v>
      </c>
      <c r="H28" s="65">
        <v>-487.61845397046199</v>
      </c>
      <c r="I28" s="65">
        <v>-655.34843845796297</v>
      </c>
      <c r="J28" s="65">
        <v>-347.94148560995501</v>
      </c>
      <c r="K28" s="65">
        <v>-1090.84052663174</v>
      </c>
      <c r="L28" s="66">
        <f t="shared" si="2"/>
        <v>-2581.7489046701198</v>
      </c>
      <c r="M28" s="65">
        <v>-788.67076519852503</v>
      </c>
      <c r="N28" s="65">
        <v>-653.57814115574104</v>
      </c>
      <c r="O28" s="65">
        <v>-742.80009585400501</v>
      </c>
      <c r="P28" s="65">
        <v>-1294.34644930237</v>
      </c>
      <c r="Q28" s="66">
        <v>-3479.3954515106416</v>
      </c>
      <c r="R28" s="65">
        <v>-767.14482091955301</v>
      </c>
      <c r="S28" s="65">
        <v>-734.27858686186505</v>
      </c>
      <c r="T28" s="65">
        <v>-815.76813314529795</v>
      </c>
      <c r="U28" s="65">
        <v>-415.62586866347903</v>
      </c>
      <c r="V28" s="66">
        <v>-2732.817409590195</v>
      </c>
      <c r="W28" s="65">
        <v>-848.28144054768597</v>
      </c>
      <c r="X28" s="65">
        <v>-727.59909955638898</v>
      </c>
      <c r="Y28" s="65">
        <v>-747.59959276598602</v>
      </c>
      <c r="Z28" s="65">
        <v>586.86227254182097</v>
      </c>
      <c r="AA28" s="66">
        <v>-1736.6178603282401</v>
      </c>
      <c r="AB28" s="65">
        <v>-480.91315331985999</v>
      </c>
      <c r="AC28" s="65">
        <v>-307.67716276681398</v>
      </c>
      <c r="AD28" s="65">
        <v>-742.76064850295904</v>
      </c>
      <c r="AE28" s="65">
        <v>-633.80890897889503</v>
      </c>
      <c r="AF28" s="66">
        <v>-2165.1598735685279</v>
      </c>
      <c r="AG28" s="65">
        <v>-720.49217962957096</v>
      </c>
      <c r="AH28" s="65">
        <v>-680.83509652308396</v>
      </c>
      <c r="AI28" s="65">
        <v>-791.99704889144596</v>
      </c>
      <c r="AJ28" s="65">
        <v>-269.22781807615098</v>
      </c>
      <c r="AK28" s="66">
        <v>-2462.5521431202519</v>
      </c>
      <c r="AL28" s="65">
        <v>-693.94102211502002</v>
      </c>
      <c r="AM28" s="65">
        <v>-703.03602211502005</v>
      </c>
      <c r="AN28" s="65">
        <v>-807.956454243704</v>
      </c>
      <c r="AO28" s="65">
        <v>-771.43661484956999</v>
      </c>
      <c r="AP28" s="65">
        <v>-661.80545419840098</v>
      </c>
      <c r="AQ28" s="65">
        <v>-343.904742630736</v>
      </c>
      <c r="AR28" s="66">
        <v>-2507.6076731878611</v>
      </c>
      <c r="AS28" s="66">
        <v>-2646.63958735695</v>
      </c>
      <c r="AT28" s="65">
        <v>-710.78026793655704</v>
      </c>
      <c r="AU28" s="65">
        <v>-772.11383355174303</v>
      </c>
      <c r="AV28" s="52"/>
    </row>
    <row r="29" spans="1:48">
      <c r="A29" s="33" t="s">
        <v>47</v>
      </c>
      <c r="B29" s="29" t="s">
        <v>48</v>
      </c>
      <c r="C29" s="65">
        <v>-17</v>
      </c>
      <c r="D29" s="65">
        <v>-1</v>
      </c>
      <c r="E29" s="65">
        <v>-5</v>
      </c>
      <c r="F29" s="65">
        <v>2</v>
      </c>
      <c r="G29" s="66">
        <f t="shared" si="1"/>
        <v>-21</v>
      </c>
      <c r="H29" s="65">
        <v>-2.1000000000000001E-2</v>
      </c>
      <c r="I29" s="65">
        <v>11.278</v>
      </c>
      <c r="J29" s="65">
        <v>-6.6000000000000003E-2</v>
      </c>
      <c r="K29" s="65">
        <v>19.619996564005302</v>
      </c>
      <c r="L29" s="66">
        <f t="shared" si="2"/>
        <v>30.810996564005301</v>
      </c>
      <c r="M29" s="65">
        <v>14.6943888296945</v>
      </c>
      <c r="N29" s="65">
        <v>30.775124597533999</v>
      </c>
      <c r="O29" s="65">
        <v>-2.4632340958300198</v>
      </c>
      <c r="P29" s="65">
        <v>-22.941269675061999</v>
      </c>
      <c r="Q29" s="66">
        <v>20.065009656336482</v>
      </c>
      <c r="R29" s="65">
        <v>-0.76100000000000001</v>
      </c>
      <c r="S29" s="65">
        <v>-1.0740000000000001</v>
      </c>
      <c r="T29" s="65">
        <v>-1.161</v>
      </c>
      <c r="U29" s="65">
        <v>-2.5999999999999999E-2</v>
      </c>
      <c r="V29" s="66">
        <v>-3.0219999999999998</v>
      </c>
      <c r="W29" s="65">
        <v>-4.0000000000000001E-3</v>
      </c>
      <c r="X29" s="65">
        <v>8.2469999999999999</v>
      </c>
      <c r="Y29" s="65">
        <v>4.0000000000000001E-3</v>
      </c>
      <c r="Z29" s="65">
        <v>-45.971107891886398</v>
      </c>
      <c r="AA29" s="66">
        <v>-37.724107891886398</v>
      </c>
      <c r="AB29" s="65">
        <v>-0.40873503782352999</v>
      </c>
      <c r="AC29" s="65">
        <v>-0.147858773948361</v>
      </c>
      <c r="AD29" s="65">
        <v>-170.27499486648</v>
      </c>
      <c r="AE29" s="65">
        <v>-91.017757232926698</v>
      </c>
      <c r="AF29" s="66">
        <v>-261.8493459111786</v>
      </c>
      <c r="AG29" s="65">
        <v>-5.9676024695151</v>
      </c>
      <c r="AH29" s="65">
        <v>10.7891985583859</v>
      </c>
      <c r="AI29" s="65">
        <v>-2.8058269620740299</v>
      </c>
      <c r="AJ29" s="65">
        <v>4.0194798744467297</v>
      </c>
      <c r="AK29" s="66">
        <v>6.0352490012434998</v>
      </c>
      <c r="AL29" s="65">
        <v>1.8780194115440401</v>
      </c>
      <c r="AM29" s="65">
        <v>1.4020194115440601</v>
      </c>
      <c r="AN29" s="65">
        <v>18.678593985557399</v>
      </c>
      <c r="AO29" s="65">
        <v>23.31459398555744</v>
      </c>
      <c r="AP29" s="65">
        <v>123.101183574014</v>
      </c>
      <c r="AQ29" s="65">
        <v>-27.2090118527775</v>
      </c>
      <c r="AR29" s="66">
        <v>116.44878511833792</v>
      </c>
      <c r="AS29" s="66">
        <v>120.60878511833801</v>
      </c>
      <c r="AT29" s="65">
        <v>1.81</v>
      </c>
      <c r="AU29" s="65">
        <v>3.907</v>
      </c>
      <c r="AV29" s="52"/>
    </row>
    <row r="30" spans="1:48">
      <c r="A30" s="34" t="s">
        <v>49</v>
      </c>
      <c r="B30" s="28" t="s">
        <v>50</v>
      </c>
      <c r="C30" s="63">
        <v>1324</v>
      </c>
      <c r="D30" s="63">
        <v>1611</v>
      </c>
      <c r="E30" s="63">
        <v>1836</v>
      </c>
      <c r="F30" s="63">
        <v>1660</v>
      </c>
      <c r="G30" s="64">
        <f t="shared" si="1"/>
        <v>6431</v>
      </c>
      <c r="H30" s="63">
        <v>907.97664282481003</v>
      </c>
      <c r="I30" s="63">
        <v>2026.7766161397799</v>
      </c>
      <c r="J30" s="63">
        <v>1484.80181247728</v>
      </c>
      <c r="K30" s="63">
        <v>752.78552568711598</v>
      </c>
      <c r="L30" s="64">
        <f t="shared" si="2"/>
        <v>5172.3405971289858</v>
      </c>
      <c r="M30" s="63">
        <v>1694.6845391387401</v>
      </c>
      <c r="N30" s="63">
        <v>2213.69843017734</v>
      </c>
      <c r="O30" s="63">
        <v>2014.8238628955901</v>
      </c>
      <c r="P30" s="63">
        <v>1087.20852231718</v>
      </c>
      <c r="Q30" s="64">
        <v>7010.41535452885</v>
      </c>
      <c r="R30" s="63">
        <v>1571.8371960357699</v>
      </c>
      <c r="S30" s="63">
        <v>2217.6333433311001</v>
      </c>
      <c r="T30" s="63">
        <v>1879.0388509116699</v>
      </c>
      <c r="U30" s="63">
        <v>1700.23104716072</v>
      </c>
      <c r="V30" s="64">
        <v>7368.7404374392599</v>
      </c>
      <c r="W30" s="63">
        <v>1473.1025978288101</v>
      </c>
      <c r="X30" s="63">
        <v>1942.38727423256</v>
      </c>
      <c r="Y30" s="63">
        <v>1967.7566988216799</v>
      </c>
      <c r="Z30" s="63">
        <v>2320.4280725315102</v>
      </c>
      <c r="AA30" s="64">
        <v>7703.6746434145598</v>
      </c>
      <c r="AB30" s="63">
        <v>1048.2862845319801</v>
      </c>
      <c r="AC30" s="63">
        <v>1590.09636096128</v>
      </c>
      <c r="AD30" s="63">
        <v>1945.23687404509</v>
      </c>
      <c r="AE30" s="63">
        <v>609.25120186014897</v>
      </c>
      <c r="AF30" s="64">
        <v>5192.870721398499</v>
      </c>
      <c r="AG30" s="63">
        <v>1921.34629154917</v>
      </c>
      <c r="AH30" s="63">
        <v>3057.7449780638699</v>
      </c>
      <c r="AI30" s="63">
        <v>2409.7385478587498</v>
      </c>
      <c r="AJ30" s="63">
        <v>2563.95279150739</v>
      </c>
      <c r="AK30" s="64">
        <v>9952.7826089791797</v>
      </c>
      <c r="AL30" s="63">
        <v>1515.68431726514</v>
      </c>
      <c r="AM30" s="63">
        <v>1536.06006423756</v>
      </c>
      <c r="AN30" s="63">
        <v>2946.9364949973601</v>
      </c>
      <c r="AO30" s="63">
        <v>2606.5529325451598</v>
      </c>
      <c r="AP30" s="63">
        <v>2180.9676302332</v>
      </c>
      <c r="AQ30" s="63">
        <v>2229.2504151651301</v>
      </c>
      <c r="AR30" s="64">
        <v>8872.8388576608304</v>
      </c>
      <c r="AS30" s="64">
        <v>8726.7504422422498</v>
      </c>
      <c r="AT30" s="63">
        <v>1872.48836326682</v>
      </c>
      <c r="AU30" s="63">
        <v>2692.0697345552799</v>
      </c>
      <c r="AV30" s="52"/>
    </row>
    <row r="31" spans="1:48">
      <c r="A31" s="27" t="s">
        <v>51</v>
      </c>
      <c r="B31" s="29" t="s">
        <v>52</v>
      </c>
      <c r="C31" s="65">
        <v>-96</v>
      </c>
      <c r="D31" s="65">
        <v>-111</v>
      </c>
      <c r="E31" s="65">
        <v>-85</v>
      </c>
      <c r="F31" s="65">
        <v>-96</v>
      </c>
      <c r="G31" s="66">
        <f>(C31+D31+E31+F31)</f>
        <v>-388</v>
      </c>
      <c r="H31" s="65">
        <v>-89.841803250522105</v>
      </c>
      <c r="I31" s="65">
        <v>-84.704300185988004</v>
      </c>
      <c r="J31" s="65">
        <v>-90.814828669931202</v>
      </c>
      <c r="K31" s="65">
        <v>-81.593898706473595</v>
      </c>
      <c r="L31" s="66">
        <f>(H31+I31+J31+K31)</f>
        <v>-346.95483081291491</v>
      </c>
      <c r="M31" s="65">
        <v>-94.556714303499703</v>
      </c>
      <c r="N31" s="65">
        <v>-107.48081878849599</v>
      </c>
      <c r="O31" s="65">
        <v>-107.5115609384</v>
      </c>
      <c r="P31" s="65">
        <v>-164.74429132991901</v>
      </c>
      <c r="Q31" s="66">
        <v>-474.29338536031469</v>
      </c>
      <c r="R31" s="65">
        <v>-143.30396199942001</v>
      </c>
      <c r="S31" s="65">
        <v>-141.50223922958099</v>
      </c>
      <c r="T31" s="65">
        <v>-110.212151083479</v>
      </c>
      <c r="U31" s="65">
        <v>-129.53758410359001</v>
      </c>
      <c r="V31" s="66">
        <v>-524.55593641606993</v>
      </c>
      <c r="W31" s="65">
        <v>-122.964580454483</v>
      </c>
      <c r="X31" s="65">
        <v>-129.82503452595901</v>
      </c>
      <c r="Y31" s="65">
        <v>-118.953568118449</v>
      </c>
      <c r="Z31" s="65">
        <v>-134.29367533881501</v>
      </c>
      <c r="AA31" s="66">
        <v>-506.03685843770597</v>
      </c>
      <c r="AB31" s="65">
        <v>-140.41808807379601</v>
      </c>
      <c r="AC31" s="65">
        <v>-107.18988607268</v>
      </c>
      <c r="AD31" s="65">
        <v>-176.55970697788601</v>
      </c>
      <c r="AE31" s="65">
        <v>-79.718989642124498</v>
      </c>
      <c r="AF31" s="66">
        <v>-503.88667076648653</v>
      </c>
      <c r="AG31" s="65">
        <v>-167.70810859928099</v>
      </c>
      <c r="AH31" s="65">
        <v>-287.34080588555099</v>
      </c>
      <c r="AI31" s="65">
        <v>-187.355237370553</v>
      </c>
      <c r="AJ31" s="65">
        <v>-209.657532805069</v>
      </c>
      <c r="AK31" s="66">
        <v>-852.06168466045392</v>
      </c>
      <c r="AL31" s="65">
        <v>-184.822027474431</v>
      </c>
      <c r="AM31" s="65">
        <v>-185.890756621306</v>
      </c>
      <c r="AN31" s="65">
        <v>-177.607625473773</v>
      </c>
      <c r="AO31" s="65">
        <v>-176.00049118230501</v>
      </c>
      <c r="AP31" s="65">
        <v>-177.17922238847601</v>
      </c>
      <c r="AQ31" s="65">
        <v>-189.16586312583999</v>
      </c>
      <c r="AR31" s="66">
        <v>-728.77473846251996</v>
      </c>
      <c r="AS31" s="66">
        <v>-729.28176678721002</v>
      </c>
      <c r="AT31" s="65">
        <v>-203.596400403719</v>
      </c>
      <c r="AU31" s="65">
        <v>-211.418410358492</v>
      </c>
      <c r="AV31" s="52"/>
    </row>
    <row r="32" spans="1:48">
      <c r="A32" s="32" t="s">
        <v>53</v>
      </c>
      <c r="B32" s="36" t="s">
        <v>54</v>
      </c>
      <c r="C32" s="64">
        <v>1228</v>
      </c>
      <c r="D32" s="64">
        <v>1500</v>
      </c>
      <c r="E32" s="64">
        <v>1751</v>
      </c>
      <c r="F32" s="64">
        <v>1564</v>
      </c>
      <c r="G32" s="64">
        <f>C32+D32+E32+F32</f>
        <v>6043</v>
      </c>
      <c r="H32" s="64">
        <v>818.13483957428798</v>
      </c>
      <c r="I32" s="64">
        <v>1942.0723159537999</v>
      </c>
      <c r="J32" s="64">
        <v>1393.98698380735</v>
      </c>
      <c r="K32" s="64">
        <v>671.19162698064395</v>
      </c>
      <c r="L32" s="64">
        <f>H32+I32+J32+K32</f>
        <v>4825.3857663160825</v>
      </c>
      <c r="M32" s="64">
        <v>1600.1278248352401</v>
      </c>
      <c r="N32" s="64">
        <v>2106.2176113888399</v>
      </c>
      <c r="O32" s="64">
        <v>1907.3123019571999</v>
      </c>
      <c r="P32" s="64">
        <v>922.46423098725995</v>
      </c>
      <c r="Q32" s="64">
        <v>6536.1219691685401</v>
      </c>
      <c r="R32" s="64">
        <v>1428.53323403635</v>
      </c>
      <c r="S32" s="64">
        <v>2076.1311041015201</v>
      </c>
      <c r="T32" s="64">
        <v>1768.8266998281899</v>
      </c>
      <c r="U32" s="64">
        <v>1570.69346305712</v>
      </c>
      <c r="V32" s="64">
        <v>6844.1845010231791</v>
      </c>
      <c r="W32" s="64">
        <v>1350.13801737433</v>
      </c>
      <c r="X32" s="64">
        <v>1812.5622397065999</v>
      </c>
      <c r="Y32" s="64">
        <v>1848.80313070323</v>
      </c>
      <c r="Z32" s="64">
        <v>2186.1343971926999</v>
      </c>
      <c r="AA32" s="64">
        <v>7197.6377849768596</v>
      </c>
      <c r="AB32" s="64">
        <v>907.86819645818105</v>
      </c>
      <c r="AC32" s="64">
        <v>1482.9064748886001</v>
      </c>
      <c r="AD32" s="64">
        <v>1768.6771670672099</v>
      </c>
      <c r="AE32" s="64">
        <v>529.53221221802301</v>
      </c>
      <c r="AF32" s="64">
        <v>4688.9840506320143</v>
      </c>
      <c r="AG32" s="64">
        <v>1753.6381829498901</v>
      </c>
      <c r="AH32" s="64">
        <v>2770.4041721783201</v>
      </c>
      <c r="AI32" s="64">
        <v>2222.3833104881901</v>
      </c>
      <c r="AJ32" s="64">
        <v>2354.2952587023201</v>
      </c>
      <c r="AK32" s="64">
        <v>9100.7209243187208</v>
      </c>
      <c r="AL32" s="64">
        <v>1330.8622897907101</v>
      </c>
      <c r="AM32" s="64">
        <v>1350.1693076162601</v>
      </c>
      <c r="AN32" s="64">
        <v>2769.3288695235901</v>
      </c>
      <c r="AO32" s="64">
        <v>2430.55244136285</v>
      </c>
      <c r="AP32" s="64">
        <v>2003.78840784473</v>
      </c>
      <c r="AQ32" s="64">
        <v>2040.08455203929</v>
      </c>
      <c r="AR32" s="64">
        <v>8144.0641191983214</v>
      </c>
      <c r="AS32" s="64">
        <v>7997.4686754550403</v>
      </c>
      <c r="AT32" s="64">
        <v>1668.8919628630999</v>
      </c>
      <c r="AU32" s="64">
        <v>2480.65132419679</v>
      </c>
      <c r="AV32" s="52"/>
    </row>
    <row r="33" spans="1:48">
      <c r="A33" s="22"/>
      <c r="B33" s="1"/>
      <c r="C33" s="65"/>
      <c r="D33" s="1"/>
      <c r="E33" s="1"/>
      <c r="F33" s="1"/>
      <c r="G33" s="1"/>
      <c r="H33" s="1"/>
      <c r="I33" s="1"/>
      <c r="J33" s="1"/>
      <c r="K33" s="79"/>
      <c r="L33" s="1"/>
      <c r="M33" s="1"/>
      <c r="N33" s="1"/>
      <c r="O33" s="1"/>
      <c r="P33" s="79"/>
      <c r="Q33" s="1"/>
      <c r="R33" s="1"/>
      <c r="S33" s="1"/>
      <c r="T33" s="1"/>
      <c r="U33" s="79"/>
      <c r="V33" s="1"/>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52"/>
    </row>
    <row r="34" spans="1:48">
      <c r="A34" s="22"/>
      <c r="B34" s="21"/>
      <c r="C34" s="69"/>
      <c r="D34" s="69"/>
      <c r="E34" s="69"/>
      <c r="F34" s="69"/>
      <c r="G34" s="69"/>
      <c r="H34" s="69"/>
      <c r="I34" s="69"/>
      <c r="J34" s="69"/>
      <c r="K34" s="1"/>
      <c r="L34" s="69"/>
      <c r="M34" s="69"/>
      <c r="N34" s="69"/>
      <c r="O34" s="69"/>
      <c r="P34" s="1"/>
      <c r="Q34" s="69"/>
      <c r="R34" s="69"/>
      <c r="S34" s="69"/>
      <c r="T34" s="69"/>
      <c r="U34" s="1"/>
      <c r="V34" s="69"/>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52"/>
    </row>
    <row r="35" spans="1:48">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52"/>
    </row>
    <row r="36" spans="1:48" ht="16.5" thickBot="1">
      <c r="A36" s="22"/>
      <c r="B36" s="24" t="s">
        <v>55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52"/>
    </row>
    <row r="37" spans="1:48">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70" t="s">
        <v>601</v>
      </c>
      <c r="AN37" s="1"/>
      <c r="AO37" s="70" t="s">
        <v>601</v>
      </c>
      <c r="AP37" s="1"/>
      <c r="AQ37" s="1"/>
      <c r="AR37" s="1"/>
      <c r="AS37" s="61" t="s">
        <v>601</v>
      </c>
      <c r="AT37" s="1"/>
      <c r="AU37" s="1"/>
      <c r="AV37" s="52"/>
    </row>
    <row r="38" spans="1:48" ht="25.5">
      <c r="A38" s="22"/>
      <c r="B38" s="37" t="s">
        <v>24</v>
      </c>
      <c r="C38" s="70" t="str">
        <f t="shared" ref="C38:L38" si="3">$16:$16</f>
        <v>Q1-15
Stated</v>
      </c>
      <c r="D38" s="70" t="str">
        <f t="shared" si="3"/>
        <v>Q2-15
Stated</v>
      </c>
      <c r="E38" s="70" t="str">
        <f t="shared" si="3"/>
        <v>Q3-15
Stated</v>
      </c>
      <c r="F38" s="70" t="str">
        <f t="shared" si="3"/>
        <v>Q4-15
Stated</v>
      </c>
      <c r="G38" s="70" t="str">
        <f t="shared" si="3"/>
        <v>FY-2015
Stated</v>
      </c>
      <c r="H38" s="70" t="str">
        <f t="shared" si="3"/>
        <v>Q1-16
Stated</v>
      </c>
      <c r="I38" s="70" t="str">
        <f t="shared" si="3"/>
        <v>Q2-16
Stated</v>
      </c>
      <c r="J38" s="70" t="str">
        <f t="shared" si="3"/>
        <v>Q3-16
Stated</v>
      </c>
      <c r="K38" s="70" t="str">
        <f t="shared" si="3"/>
        <v>Q4-16
Stated</v>
      </c>
      <c r="L38" s="70" t="str">
        <f t="shared" si="3"/>
        <v>FY-2016
Stated</v>
      </c>
      <c r="M38" s="70" t="s">
        <v>487</v>
      </c>
      <c r="N38" s="70" t="s">
        <v>488</v>
      </c>
      <c r="O38" s="70" t="s">
        <v>489</v>
      </c>
      <c r="P38" s="70" t="s">
        <v>490</v>
      </c>
      <c r="Q38" s="70" t="s">
        <v>491</v>
      </c>
      <c r="R38" s="70" t="s">
        <v>492</v>
      </c>
      <c r="S38" s="70" t="s">
        <v>493</v>
      </c>
      <c r="T38" s="70" t="s">
        <v>494</v>
      </c>
      <c r="U38" s="70" t="s">
        <v>495</v>
      </c>
      <c r="V38" s="70" t="s">
        <v>496</v>
      </c>
      <c r="W38" s="70" t="s">
        <v>497</v>
      </c>
      <c r="X38" s="70" t="s">
        <v>498</v>
      </c>
      <c r="Y38" s="70" t="s">
        <v>499</v>
      </c>
      <c r="Z38" s="70" t="s">
        <v>500</v>
      </c>
      <c r="AA38" s="70" t="s">
        <v>501</v>
      </c>
      <c r="AB38" s="70" t="s">
        <v>502</v>
      </c>
      <c r="AC38" s="70" t="s">
        <v>503</v>
      </c>
      <c r="AD38" s="70" t="s">
        <v>504</v>
      </c>
      <c r="AE38" s="70" t="s">
        <v>505</v>
      </c>
      <c r="AF38" s="70" t="s">
        <v>506</v>
      </c>
      <c r="AG38" s="70" t="s">
        <v>507</v>
      </c>
      <c r="AH38" s="70" t="s">
        <v>508</v>
      </c>
      <c r="AI38" s="70" t="s">
        <v>509</v>
      </c>
      <c r="AJ38" s="70" t="s">
        <v>510</v>
      </c>
      <c r="AK38" s="70" t="s">
        <v>511</v>
      </c>
      <c r="AL38" s="70" t="s">
        <v>512</v>
      </c>
      <c r="AM38" s="70" t="str">
        <f>$16:$16</f>
        <v>Q1-22
Stated</v>
      </c>
      <c r="AN38" s="70" t="s">
        <v>569</v>
      </c>
      <c r="AO38" s="70" t="str">
        <f>$16:$16</f>
        <v>Q2-22
Stated</v>
      </c>
      <c r="AP38" s="70" t="s">
        <v>573</v>
      </c>
      <c r="AQ38" s="70" t="str">
        <f>$16:$16</f>
        <v>Q4-22
Stated</v>
      </c>
      <c r="AR38" s="70" t="s">
        <v>605</v>
      </c>
      <c r="AS38" s="70" t="s">
        <v>615</v>
      </c>
      <c r="AT38" s="70" t="s">
        <v>610</v>
      </c>
      <c r="AU38" s="70" t="str">
        <f>$16:$16</f>
        <v>Q2-23
Stated</v>
      </c>
      <c r="AV38" s="52"/>
    </row>
    <row r="39" spans="1:48">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52"/>
    </row>
    <row r="40" spans="1:48">
      <c r="A40" s="38" t="s">
        <v>56</v>
      </c>
      <c r="B40" s="39" t="s">
        <v>26</v>
      </c>
      <c r="C40" s="71">
        <v>3636</v>
      </c>
      <c r="D40" s="71">
        <v>3610</v>
      </c>
      <c r="E40" s="71">
        <v>3548</v>
      </c>
      <c r="F40" s="71">
        <v>3699</v>
      </c>
      <c r="G40" s="72">
        <f t="shared" ref="G40:G55" si="4">C40+D40+E40+F40</f>
        <v>14493</v>
      </c>
      <c r="H40" s="71">
        <v>3562.7809999999999</v>
      </c>
      <c r="I40" s="71">
        <v>3519.6570000000002</v>
      </c>
      <c r="J40" s="71">
        <v>3273.087</v>
      </c>
      <c r="K40" s="71">
        <v>3271.279</v>
      </c>
      <c r="L40" s="72">
        <f t="shared" ref="L40:L55" si="5">H40+I40+J40+K40</f>
        <v>13626.804</v>
      </c>
      <c r="M40" s="71">
        <v>3529.0749999999998</v>
      </c>
      <c r="N40" s="71">
        <v>3117.442</v>
      </c>
      <c r="O40" s="71">
        <v>3289.2910000000002</v>
      </c>
      <c r="P40" s="71">
        <v>3341.0839999999998</v>
      </c>
      <c r="Q40" s="72">
        <v>13276.892</v>
      </c>
      <c r="R40" s="71">
        <v>3357.9969999999998</v>
      </c>
      <c r="S40" s="71">
        <v>3226.86</v>
      </c>
      <c r="T40" s="71">
        <v>3220.1550000000002</v>
      </c>
      <c r="U40" s="71">
        <v>3235.0909999999999</v>
      </c>
      <c r="V40" s="72">
        <v>13040.103000000001</v>
      </c>
      <c r="W40" s="71">
        <v>3411.36</v>
      </c>
      <c r="X40" s="71">
        <v>3257.2130000000002</v>
      </c>
      <c r="Y40" s="71">
        <v>3172.33</v>
      </c>
      <c r="Z40" s="71">
        <v>3276.45</v>
      </c>
      <c r="AA40" s="72">
        <v>13117.352999999999</v>
      </c>
      <c r="AB40" s="71">
        <v>3159.9650000000001</v>
      </c>
      <c r="AC40" s="71">
        <v>3163.0059999999999</v>
      </c>
      <c r="AD40" s="71">
        <v>3307.5819999999999</v>
      </c>
      <c r="AE40" s="71">
        <v>3425.1219999999998</v>
      </c>
      <c r="AF40" s="72">
        <v>13055.674999999999</v>
      </c>
      <c r="AG40" s="71">
        <v>3536.23</v>
      </c>
      <c r="AH40" s="71">
        <v>3471.5929999999998</v>
      </c>
      <c r="AI40" s="71">
        <v>3408.127</v>
      </c>
      <c r="AJ40" s="71">
        <v>3680.19</v>
      </c>
      <c r="AK40" s="72">
        <v>14096.140000000001</v>
      </c>
      <c r="AL40" s="71">
        <v>3686.4940000000001</v>
      </c>
      <c r="AM40" s="71">
        <v>3686.4940000000001</v>
      </c>
      <c r="AN40" s="71">
        <v>3744.8020000000001</v>
      </c>
      <c r="AO40" s="71">
        <v>3738.2260000000001</v>
      </c>
      <c r="AP40" s="71">
        <v>3328.2739999999999</v>
      </c>
      <c r="AQ40" s="71">
        <v>3428.183</v>
      </c>
      <c r="AR40" s="72">
        <v>14187.753000000001</v>
      </c>
      <c r="AS40" s="72">
        <v>14156.046</v>
      </c>
      <c r="AT40" s="71">
        <v>3333.4180000000001</v>
      </c>
      <c r="AU40" s="71">
        <v>3352.8780000000002</v>
      </c>
      <c r="AV40" s="52"/>
    </row>
    <row r="41" spans="1:48">
      <c r="A41" s="40" t="s">
        <v>57</v>
      </c>
      <c r="B41" s="41" t="s">
        <v>58</v>
      </c>
      <c r="C41" s="73">
        <v>-139</v>
      </c>
      <c r="D41" s="73">
        <v>-42</v>
      </c>
      <c r="E41" s="73">
        <v>12</v>
      </c>
      <c r="F41" s="73">
        <v>170</v>
      </c>
      <c r="G41" s="74">
        <f>C41+D41+E41+F41</f>
        <v>1</v>
      </c>
      <c r="H41" s="73">
        <v>0</v>
      </c>
      <c r="I41" s="73">
        <v>-8</v>
      </c>
      <c r="J41" s="73">
        <v>-1</v>
      </c>
      <c r="K41" s="73">
        <v>-194</v>
      </c>
      <c r="L41" s="74">
        <f>H41+I41+J41+K41</f>
        <v>-203</v>
      </c>
      <c r="M41" s="73">
        <v>0</v>
      </c>
      <c r="N41" s="73">
        <v>125</v>
      </c>
      <c r="O41" s="73">
        <v>79.765000000000001</v>
      </c>
      <c r="P41" s="73">
        <v>14.959</v>
      </c>
      <c r="Q41" s="74">
        <v>219.72399999999999</v>
      </c>
      <c r="R41" s="73">
        <v>0</v>
      </c>
      <c r="S41" s="73">
        <v>0</v>
      </c>
      <c r="T41" s="73">
        <v>-21.65</v>
      </c>
      <c r="U41" s="73">
        <v>6.8199999999999399</v>
      </c>
      <c r="V41" s="74">
        <v>-14.830000000000059</v>
      </c>
      <c r="W41" s="73">
        <v>-78.347999999999999</v>
      </c>
      <c r="X41" s="73">
        <v>-19.292999999999999</v>
      </c>
      <c r="Y41" s="73">
        <v>-72.149000000000001</v>
      </c>
      <c r="Z41" s="73">
        <v>-136.798</v>
      </c>
      <c r="AA41" s="74">
        <v>-306.58799999999997</v>
      </c>
      <c r="AB41" s="73">
        <v>-74.599999999999994</v>
      </c>
      <c r="AC41" s="73">
        <v>-58.3</v>
      </c>
      <c r="AD41" s="73">
        <v>0</v>
      </c>
      <c r="AE41" s="73">
        <v>52.2</v>
      </c>
      <c r="AF41" s="74">
        <v>-80.699999999999974</v>
      </c>
      <c r="AG41" s="73">
        <v>-194</v>
      </c>
      <c r="AH41" s="73">
        <v>18.7</v>
      </c>
      <c r="AI41" s="73">
        <v>0</v>
      </c>
      <c r="AJ41" s="73">
        <v>84.5</v>
      </c>
      <c r="AK41" s="74">
        <v>-90.800000000000011</v>
      </c>
      <c r="AL41" s="73">
        <v>69.7</v>
      </c>
      <c r="AM41" s="73">
        <v>69.7</v>
      </c>
      <c r="AN41" s="73">
        <v>342.2</v>
      </c>
      <c r="AO41" s="73">
        <v>-194</v>
      </c>
      <c r="AP41" s="73">
        <v>0</v>
      </c>
      <c r="AQ41" s="73">
        <v>0</v>
      </c>
      <c r="AR41" s="74">
        <v>411.9</v>
      </c>
      <c r="AS41" s="74">
        <v>342.2</v>
      </c>
      <c r="AT41" s="73">
        <v>0</v>
      </c>
      <c r="AU41" s="73">
        <v>0</v>
      </c>
      <c r="AV41" s="52"/>
    </row>
    <row r="42" spans="1:48">
      <c r="A42" s="42" t="s">
        <v>59</v>
      </c>
      <c r="B42" s="29" t="s">
        <v>28</v>
      </c>
      <c r="C42" s="75">
        <v>-2144</v>
      </c>
      <c r="D42" s="75">
        <v>-1985</v>
      </c>
      <c r="E42" s="75">
        <v>-1961</v>
      </c>
      <c r="F42" s="75">
        <v>-2027</v>
      </c>
      <c r="G42" s="76">
        <f t="shared" si="4"/>
        <v>-8117</v>
      </c>
      <c r="H42" s="65">
        <v>-2183.3220000000001</v>
      </c>
      <c r="I42" s="65">
        <v>-2089.1060000000002</v>
      </c>
      <c r="J42" s="65">
        <v>-1980.2750000000001</v>
      </c>
      <c r="K42" s="65">
        <v>-2159.7530000000002</v>
      </c>
      <c r="L42" s="76">
        <f t="shared" si="5"/>
        <v>-8412.4560000000001</v>
      </c>
      <c r="M42" s="65">
        <v>-2219.0810000000001</v>
      </c>
      <c r="N42" s="65">
        <v>-2123.3049999999998</v>
      </c>
      <c r="O42" s="65">
        <v>-2035.07</v>
      </c>
      <c r="P42" s="65">
        <v>-2152.9929999999999</v>
      </c>
      <c r="Q42" s="76">
        <v>-8530.4490000000005</v>
      </c>
      <c r="R42" s="65">
        <v>-2267.578</v>
      </c>
      <c r="S42" s="65">
        <v>-2164.0070000000001</v>
      </c>
      <c r="T42" s="65">
        <v>-2076.5709999999999</v>
      </c>
      <c r="U42" s="65">
        <v>-2235.569</v>
      </c>
      <c r="V42" s="76">
        <v>-8743.7250000000004</v>
      </c>
      <c r="W42" s="65">
        <v>-2282.194</v>
      </c>
      <c r="X42" s="65">
        <v>-2219.35</v>
      </c>
      <c r="Y42" s="65">
        <v>-2144.2640000000001</v>
      </c>
      <c r="Z42" s="65">
        <v>-2275.9920000000002</v>
      </c>
      <c r="AA42" s="76">
        <v>-8921.7999999999993</v>
      </c>
      <c r="AB42" s="65">
        <v>-2357.2719999999999</v>
      </c>
      <c r="AC42" s="65">
        <v>-2051.4160000000002</v>
      </c>
      <c r="AD42" s="65">
        <v>-2115.3290000000002</v>
      </c>
      <c r="AE42" s="65">
        <v>-2310.7020000000002</v>
      </c>
      <c r="AF42" s="76">
        <v>-8834.719000000001</v>
      </c>
      <c r="AG42" s="65">
        <v>-2353.3760000000002</v>
      </c>
      <c r="AH42" s="65">
        <v>-2236.31</v>
      </c>
      <c r="AI42" s="65">
        <v>-2146.364</v>
      </c>
      <c r="AJ42" s="65">
        <v>-2337.471</v>
      </c>
      <c r="AK42" s="76">
        <v>-9073.5209999999988</v>
      </c>
      <c r="AL42" s="65">
        <v>-2484.2649999999999</v>
      </c>
      <c r="AM42" s="65">
        <v>-2484.2649999999999</v>
      </c>
      <c r="AN42" s="65">
        <v>-2356.5149999999999</v>
      </c>
      <c r="AO42" s="65">
        <v>-2356.4649999999997</v>
      </c>
      <c r="AP42" s="65">
        <v>-2225.4670000000001</v>
      </c>
      <c r="AQ42" s="65">
        <v>-2530.4140000000002</v>
      </c>
      <c r="AR42" s="76">
        <v>-9596.6610000000001</v>
      </c>
      <c r="AS42" s="76">
        <v>-9596.44</v>
      </c>
      <c r="AT42" s="65">
        <v>-2554.3870000000002</v>
      </c>
      <c r="AU42" s="65">
        <v>-2445.9340000000002</v>
      </c>
      <c r="AV42" s="52"/>
    </row>
    <row r="43" spans="1:48">
      <c r="A43" s="30" t="s">
        <v>60</v>
      </c>
      <c r="B43" s="31" t="s">
        <v>30</v>
      </c>
      <c r="C43" s="67"/>
      <c r="D43" s="67"/>
      <c r="E43" s="67"/>
      <c r="F43" s="67"/>
      <c r="G43" s="68">
        <f>SUM(C43:F43)</f>
        <v>0</v>
      </c>
      <c r="H43" s="67">
        <v>-37.46</v>
      </c>
      <c r="I43" s="67">
        <v>-0.42000000000000171</v>
      </c>
      <c r="J43" s="67">
        <v>0</v>
      </c>
      <c r="K43" s="67">
        <v>0</v>
      </c>
      <c r="L43" s="68">
        <f>SUM(H43:K43)</f>
        <v>-37.880000000000003</v>
      </c>
      <c r="M43" s="67">
        <v>-41.489999999999995</v>
      </c>
      <c r="N43" s="67">
        <v>-1.68</v>
      </c>
      <c r="O43" s="67">
        <v>0</v>
      </c>
      <c r="P43" s="67">
        <v>0</v>
      </c>
      <c r="Q43" s="68">
        <v>-43.169999999999995</v>
      </c>
      <c r="R43" s="67">
        <v>-68.070269991641297</v>
      </c>
      <c r="S43" s="67">
        <v>-19.1054704720828</v>
      </c>
      <c r="T43" s="67">
        <v>0</v>
      </c>
      <c r="U43" s="67">
        <v>0</v>
      </c>
      <c r="V43" s="68">
        <v>-87.175740463724097</v>
      </c>
      <c r="W43" s="67">
        <v>-90.2</v>
      </c>
      <c r="X43" s="67">
        <v>1.7999999999999972</v>
      </c>
      <c r="Y43" s="67">
        <v>2.36</v>
      </c>
      <c r="Z43" s="67">
        <v>0</v>
      </c>
      <c r="AA43" s="68">
        <v>-86.04</v>
      </c>
      <c r="AB43" s="67">
        <v>-94.1</v>
      </c>
      <c r="AC43" s="67">
        <v>-28.606999999999999</v>
      </c>
      <c r="AD43" s="67">
        <v>0</v>
      </c>
      <c r="AE43" s="67">
        <v>0</v>
      </c>
      <c r="AF43" s="68">
        <v>-122.70699999999999</v>
      </c>
      <c r="AG43" s="67">
        <v>-86.573999999999998</v>
      </c>
      <c r="AH43" s="67">
        <v>-0.51600000000000534</v>
      </c>
      <c r="AI43" s="67">
        <v>0</v>
      </c>
      <c r="AJ43" s="67">
        <v>0</v>
      </c>
      <c r="AK43" s="68">
        <v>-87.09</v>
      </c>
      <c r="AL43" s="67">
        <v>-158.17382093873101</v>
      </c>
      <c r="AM43" s="67">
        <v>-158.17382093873101</v>
      </c>
      <c r="AN43" s="67">
        <v>2.5747087209850008</v>
      </c>
      <c r="AO43" s="67">
        <v>2.5747087209850008</v>
      </c>
      <c r="AP43" s="67">
        <v>0</v>
      </c>
      <c r="AQ43" s="67">
        <v>0</v>
      </c>
      <c r="AR43" s="68">
        <v>-155.59911221774601</v>
      </c>
      <c r="AS43" s="68">
        <v>-155.59911221774601</v>
      </c>
      <c r="AT43" s="67">
        <v>-113.25</v>
      </c>
      <c r="AU43" s="67">
        <v>2.3659999999999997</v>
      </c>
      <c r="AV43" s="52"/>
    </row>
    <row r="44" spans="1:48">
      <c r="A44" s="43" t="s">
        <v>61</v>
      </c>
      <c r="B44" s="28" t="s">
        <v>32</v>
      </c>
      <c r="C44" s="77">
        <v>1492</v>
      </c>
      <c r="D44" s="77">
        <v>1625</v>
      </c>
      <c r="E44" s="77">
        <v>1587</v>
      </c>
      <c r="F44" s="77">
        <v>1672</v>
      </c>
      <c r="G44" s="78">
        <f t="shared" si="4"/>
        <v>6376</v>
      </c>
      <c r="H44" s="63">
        <v>1416.9190000000001</v>
      </c>
      <c r="I44" s="63">
        <v>1430.971</v>
      </c>
      <c r="J44" s="63">
        <v>1292.8119999999999</v>
      </c>
      <c r="K44" s="63">
        <v>1111.5260000000001</v>
      </c>
      <c r="L44" s="78">
        <f t="shared" si="5"/>
        <v>5252.2280000000001</v>
      </c>
      <c r="M44" s="63">
        <v>1309.9939999999999</v>
      </c>
      <c r="N44" s="63">
        <v>994.13699999999994</v>
      </c>
      <c r="O44" s="63">
        <v>1254.221</v>
      </c>
      <c r="P44" s="63">
        <v>1188.0909999999999</v>
      </c>
      <c r="Q44" s="78">
        <v>4746.4429999999993</v>
      </c>
      <c r="R44" s="63">
        <v>1090.4190000000001</v>
      </c>
      <c r="S44" s="63">
        <v>1062.8530000000001</v>
      </c>
      <c r="T44" s="63">
        <v>1143.5840000000001</v>
      </c>
      <c r="U44" s="63">
        <v>999.52200000000005</v>
      </c>
      <c r="V44" s="78">
        <v>4296.3779999999997</v>
      </c>
      <c r="W44" s="63">
        <v>1129.1659999999999</v>
      </c>
      <c r="X44" s="63">
        <v>1037.8630000000001</v>
      </c>
      <c r="Y44" s="63">
        <v>1028.066</v>
      </c>
      <c r="Z44" s="63">
        <v>1000.458</v>
      </c>
      <c r="AA44" s="78">
        <v>4195.5529999999999</v>
      </c>
      <c r="AB44" s="63">
        <v>802.69299999999998</v>
      </c>
      <c r="AC44" s="63">
        <v>1111.5899999999999</v>
      </c>
      <c r="AD44" s="63">
        <v>1192.2529999999999</v>
      </c>
      <c r="AE44" s="63">
        <v>1114.42</v>
      </c>
      <c r="AF44" s="78">
        <v>4220.9560000000001</v>
      </c>
      <c r="AG44" s="63">
        <v>1182.854</v>
      </c>
      <c r="AH44" s="63">
        <v>1235.2829999999999</v>
      </c>
      <c r="AI44" s="63">
        <v>1261.7629999999999</v>
      </c>
      <c r="AJ44" s="63">
        <v>1342.7190000000001</v>
      </c>
      <c r="AK44" s="78">
        <v>5022.6189999999997</v>
      </c>
      <c r="AL44" s="63">
        <v>1202.229</v>
      </c>
      <c r="AM44" s="63">
        <v>1202.229</v>
      </c>
      <c r="AN44" s="63">
        <v>1388.287</v>
      </c>
      <c r="AO44" s="63">
        <v>1381.7609999999997</v>
      </c>
      <c r="AP44" s="63">
        <v>1102.807</v>
      </c>
      <c r="AQ44" s="63">
        <v>897.76900000000001</v>
      </c>
      <c r="AR44" s="78">
        <v>4591.0920000000006</v>
      </c>
      <c r="AS44" s="78">
        <v>4559.6059999999998</v>
      </c>
      <c r="AT44" s="63">
        <v>779.03099999999995</v>
      </c>
      <c r="AU44" s="63">
        <v>906.94399999999996</v>
      </c>
      <c r="AV44" s="52"/>
    </row>
    <row r="45" spans="1:48">
      <c r="A45" s="42" t="s">
        <v>62</v>
      </c>
      <c r="B45" s="29" t="s">
        <v>34</v>
      </c>
      <c r="C45" s="75">
        <v>-200</v>
      </c>
      <c r="D45" s="75">
        <v>-364</v>
      </c>
      <c r="E45" s="75">
        <v>60</v>
      </c>
      <c r="F45" s="75">
        <v>-225</v>
      </c>
      <c r="G45" s="76">
        <f t="shared" si="4"/>
        <v>-729</v>
      </c>
      <c r="H45" s="65">
        <v>-147.72800000000001</v>
      </c>
      <c r="I45" s="65">
        <v>-260.113</v>
      </c>
      <c r="J45" s="65">
        <v>-150.858</v>
      </c>
      <c r="K45" s="65">
        <v>-60.65</v>
      </c>
      <c r="L45" s="76">
        <f t="shared" si="5"/>
        <v>-619.34900000000005</v>
      </c>
      <c r="M45" s="65">
        <v>-116.131</v>
      </c>
      <c r="N45" s="65">
        <v>35.039000000000001</v>
      </c>
      <c r="O45" s="65">
        <v>-50.972999999999999</v>
      </c>
      <c r="P45" s="65">
        <v>-86.200999999999993</v>
      </c>
      <c r="Q45" s="76">
        <v>-218.26599999999999</v>
      </c>
      <c r="R45" s="65">
        <v>-104.309</v>
      </c>
      <c r="S45" s="65">
        <v>-175.72200000000001</v>
      </c>
      <c r="T45" s="65">
        <v>-104.285</v>
      </c>
      <c r="U45" s="65">
        <v>-249.88200000000001</v>
      </c>
      <c r="V45" s="76">
        <v>-634.19800000000009</v>
      </c>
      <c r="W45" s="65">
        <v>-56.259</v>
      </c>
      <c r="X45" s="65">
        <v>-238.35599999999999</v>
      </c>
      <c r="Y45" s="65">
        <v>-47.878</v>
      </c>
      <c r="Z45" s="65">
        <v>-155.167</v>
      </c>
      <c r="AA45" s="76">
        <v>-497.65999999999997</v>
      </c>
      <c r="AB45" s="65">
        <v>-306.99599999999998</v>
      </c>
      <c r="AC45" s="65">
        <v>-362.99900000000002</v>
      </c>
      <c r="AD45" s="65">
        <v>5.516</v>
      </c>
      <c r="AE45" s="65">
        <v>-377.54300000000001</v>
      </c>
      <c r="AF45" s="76">
        <v>-1042.0219999999999</v>
      </c>
      <c r="AG45" s="65">
        <v>-153.20099999999999</v>
      </c>
      <c r="AH45" s="65">
        <v>-186.143</v>
      </c>
      <c r="AI45" s="65">
        <v>-136.262</v>
      </c>
      <c r="AJ45" s="65">
        <v>-129.89699999999999</v>
      </c>
      <c r="AK45" s="76">
        <v>-605.50299999999993</v>
      </c>
      <c r="AL45" s="65">
        <v>-145.26400000000001</v>
      </c>
      <c r="AM45" s="65">
        <v>-145.25</v>
      </c>
      <c r="AN45" s="65">
        <v>-411.42099999999999</v>
      </c>
      <c r="AO45" s="65">
        <v>-411.404</v>
      </c>
      <c r="AP45" s="65">
        <v>-273.15300000000002</v>
      </c>
      <c r="AQ45" s="65">
        <v>-306.61399999999998</v>
      </c>
      <c r="AR45" s="76">
        <v>-1136.452</v>
      </c>
      <c r="AS45" s="76">
        <v>-1136.577</v>
      </c>
      <c r="AT45" s="65">
        <v>-171.864</v>
      </c>
      <c r="AU45" s="65">
        <v>-404.87099999999998</v>
      </c>
      <c r="AV45" s="52"/>
    </row>
    <row r="46" spans="1:48">
      <c r="A46" s="30" t="s">
        <v>63</v>
      </c>
      <c r="B46" s="31" t="s">
        <v>36</v>
      </c>
      <c r="C46" s="67"/>
      <c r="D46" s="67"/>
      <c r="E46" s="67"/>
      <c r="F46" s="67"/>
      <c r="G46" s="68"/>
      <c r="H46" s="67">
        <v>0</v>
      </c>
      <c r="I46" s="67">
        <v>0</v>
      </c>
      <c r="J46" s="67">
        <v>0</v>
      </c>
      <c r="K46" s="67">
        <v>0</v>
      </c>
      <c r="L46" s="68"/>
      <c r="M46" s="67">
        <v>0</v>
      </c>
      <c r="N46" s="67">
        <v>0</v>
      </c>
      <c r="O46" s="67">
        <v>0</v>
      </c>
      <c r="P46" s="67">
        <v>0</v>
      </c>
      <c r="Q46" s="68"/>
      <c r="R46" s="67">
        <v>0</v>
      </c>
      <c r="S46" s="67">
        <v>0</v>
      </c>
      <c r="T46" s="67">
        <v>0</v>
      </c>
      <c r="U46" s="67">
        <v>0</v>
      </c>
      <c r="V46" s="68"/>
      <c r="W46" s="67">
        <v>0</v>
      </c>
      <c r="X46" s="67">
        <v>0</v>
      </c>
      <c r="Y46" s="67">
        <v>0</v>
      </c>
      <c r="Z46" s="67">
        <v>0</v>
      </c>
      <c r="AA46" s="68"/>
      <c r="AB46" s="67">
        <v>0</v>
      </c>
      <c r="AC46" s="67">
        <v>0</v>
      </c>
      <c r="AD46" s="67">
        <v>0</v>
      </c>
      <c r="AE46" s="67">
        <v>0</v>
      </c>
      <c r="AF46" s="68"/>
      <c r="AG46" s="67">
        <v>0</v>
      </c>
      <c r="AH46" s="67">
        <v>0</v>
      </c>
      <c r="AI46" s="67">
        <v>0</v>
      </c>
      <c r="AJ46" s="67">
        <v>0</v>
      </c>
      <c r="AK46" s="68"/>
      <c r="AL46" s="67">
        <v>0</v>
      </c>
      <c r="AM46" s="67">
        <v>0</v>
      </c>
      <c r="AN46" s="67">
        <v>0</v>
      </c>
      <c r="AO46" s="67">
        <v>0</v>
      </c>
      <c r="AP46" s="67">
        <v>0</v>
      </c>
      <c r="AQ46" s="67">
        <v>0</v>
      </c>
      <c r="AR46" s="68">
        <v>0</v>
      </c>
      <c r="AS46" s="68">
        <v>0</v>
      </c>
      <c r="AT46" s="67">
        <v>0</v>
      </c>
      <c r="AU46" s="67">
        <v>0</v>
      </c>
      <c r="AV46" s="52"/>
    </row>
    <row r="47" spans="1:48">
      <c r="A47" s="42" t="s">
        <v>64</v>
      </c>
      <c r="B47" s="29" t="s">
        <v>38</v>
      </c>
      <c r="C47" s="75">
        <v>0</v>
      </c>
      <c r="D47" s="75">
        <v>0</v>
      </c>
      <c r="E47" s="75">
        <v>-1</v>
      </c>
      <c r="F47" s="75">
        <v>24</v>
      </c>
      <c r="G47" s="76">
        <f t="shared" si="4"/>
        <v>23</v>
      </c>
      <c r="H47" s="65">
        <v>2.9028231638598498</v>
      </c>
      <c r="I47" s="65">
        <v>2.4942332423339302</v>
      </c>
      <c r="J47" s="65">
        <v>-0.66606092652849702</v>
      </c>
      <c r="K47" s="65">
        <v>0.85146102435866899</v>
      </c>
      <c r="L47" s="76">
        <f t="shared" si="5"/>
        <v>5.582456504023952</v>
      </c>
      <c r="M47" s="65">
        <v>2.8176326246194399</v>
      </c>
      <c r="N47" s="65">
        <v>1.6287339386092099</v>
      </c>
      <c r="O47" s="65">
        <v>-0.207419666924644</v>
      </c>
      <c r="P47" s="65">
        <v>1.84140755004943</v>
      </c>
      <c r="Q47" s="76">
        <v>6.0803544463534358</v>
      </c>
      <c r="R47" s="65">
        <v>4.9204017740247696</v>
      </c>
      <c r="S47" s="65">
        <v>2.3196563802017698</v>
      </c>
      <c r="T47" s="65">
        <v>0.66392923822435301</v>
      </c>
      <c r="U47" s="65">
        <v>4.1261246931093796</v>
      </c>
      <c r="V47" s="76">
        <v>12.030112085560273</v>
      </c>
      <c r="W47" s="65">
        <v>4.3437596464590804</v>
      </c>
      <c r="X47" s="65">
        <v>4.2210347556924903</v>
      </c>
      <c r="Y47" s="65">
        <v>0.38213835139430202</v>
      </c>
      <c r="Z47" s="65">
        <v>1.6388996156200599</v>
      </c>
      <c r="AA47" s="76">
        <v>10.585832369165932</v>
      </c>
      <c r="AB47" s="65">
        <v>3.36524741427078</v>
      </c>
      <c r="AC47" s="65">
        <v>-0.72293275120148504</v>
      </c>
      <c r="AD47" s="65">
        <v>-1.62363943940665</v>
      </c>
      <c r="AE47" s="65">
        <v>1.1814154845387399</v>
      </c>
      <c r="AF47" s="76">
        <v>2.200090708201385</v>
      </c>
      <c r="AG47" s="65">
        <v>0.46003199426746599</v>
      </c>
      <c r="AH47" s="65">
        <v>-11.8052540083398</v>
      </c>
      <c r="AI47" s="65">
        <v>7.2073576623206501E-2</v>
      </c>
      <c r="AJ47" s="65">
        <v>0.61213243159452602</v>
      </c>
      <c r="AK47" s="76">
        <v>-10.661016005854602</v>
      </c>
      <c r="AL47" s="65">
        <v>3.96147436644429</v>
      </c>
      <c r="AM47" s="65">
        <v>3.96147436644429</v>
      </c>
      <c r="AN47" s="65">
        <v>0.98350993388127605</v>
      </c>
      <c r="AO47" s="65">
        <v>0.98350993388127961</v>
      </c>
      <c r="AP47" s="65">
        <v>3.2519688134704697E-2</v>
      </c>
      <c r="AQ47" s="65">
        <v>0.18467766718075801</v>
      </c>
      <c r="AR47" s="76">
        <v>5.1621816556410289</v>
      </c>
      <c r="AS47" s="76">
        <v>5.1621816556410298</v>
      </c>
      <c r="AT47" s="65">
        <v>7.3457296119206603</v>
      </c>
      <c r="AU47" s="65">
        <v>5.1936054510952096E-4</v>
      </c>
      <c r="AV47" s="52"/>
    </row>
    <row r="48" spans="1:48">
      <c r="A48" s="44" t="s">
        <v>65</v>
      </c>
      <c r="B48" s="29" t="s">
        <v>40</v>
      </c>
      <c r="C48" s="75">
        <v>-2</v>
      </c>
      <c r="D48" s="75">
        <v>0</v>
      </c>
      <c r="E48" s="75">
        <v>1</v>
      </c>
      <c r="F48" s="75">
        <v>-7</v>
      </c>
      <c r="G48" s="76">
        <f t="shared" si="4"/>
        <v>-8</v>
      </c>
      <c r="H48" s="65">
        <v>24.760999999999999</v>
      </c>
      <c r="I48" s="65">
        <v>0.38600000000000001</v>
      </c>
      <c r="J48" s="65">
        <v>2.42</v>
      </c>
      <c r="K48" s="65">
        <v>-0.35399999999999998</v>
      </c>
      <c r="L48" s="76">
        <f t="shared" si="5"/>
        <v>27.213000000000001</v>
      </c>
      <c r="M48" s="65">
        <v>1.0580000000000001</v>
      </c>
      <c r="N48" s="65">
        <v>-1.391</v>
      </c>
      <c r="O48" s="65">
        <v>3.8889999999999998</v>
      </c>
      <c r="P48" s="65">
        <v>-8.3670000000000009</v>
      </c>
      <c r="Q48" s="76">
        <v>-4.8110000000000008</v>
      </c>
      <c r="R48" s="65">
        <v>1.829</v>
      </c>
      <c r="S48" s="65">
        <v>3.4209999999999998</v>
      </c>
      <c r="T48" s="65">
        <v>1.853</v>
      </c>
      <c r="U48" s="65">
        <v>-8.577</v>
      </c>
      <c r="V48" s="76">
        <v>-1.4740000000000002</v>
      </c>
      <c r="W48" s="65">
        <v>-0.26</v>
      </c>
      <c r="X48" s="65">
        <v>-6.6849999999999996</v>
      </c>
      <c r="Y48" s="65">
        <v>0.69599999999999995</v>
      </c>
      <c r="Z48" s="65">
        <v>0.69499999999999995</v>
      </c>
      <c r="AA48" s="76">
        <v>-5.5539999999999994</v>
      </c>
      <c r="AB48" s="65">
        <v>0.17599999999999999</v>
      </c>
      <c r="AC48" s="65">
        <v>-3.823</v>
      </c>
      <c r="AD48" s="65">
        <v>-1.905</v>
      </c>
      <c r="AE48" s="65">
        <v>-7.0339999999999998</v>
      </c>
      <c r="AF48" s="76">
        <v>-12.585999999999999</v>
      </c>
      <c r="AG48" s="65">
        <v>9.5259999999999998</v>
      </c>
      <c r="AH48" s="65">
        <v>2.2930000000000001</v>
      </c>
      <c r="AI48" s="65">
        <v>-5.8330000000000002</v>
      </c>
      <c r="AJ48" s="65">
        <v>21.620999999999999</v>
      </c>
      <c r="AK48" s="76">
        <v>27.606999999999999</v>
      </c>
      <c r="AL48" s="65">
        <v>13.217000000000001</v>
      </c>
      <c r="AM48" s="65">
        <v>13.217000000000001</v>
      </c>
      <c r="AN48" s="65">
        <v>10.632</v>
      </c>
      <c r="AO48" s="65">
        <v>10.632</v>
      </c>
      <c r="AP48" s="65">
        <v>0.99</v>
      </c>
      <c r="AQ48" s="65">
        <v>-1.226</v>
      </c>
      <c r="AR48" s="76">
        <v>23.613</v>
      </c>
      <c r="AS48" s="76">
        <v>23.613</v>
      </c>
      <c r="AT48" s="65">
        <v>1.2929999999999999</v>
      </c>
      <c r="AU48" s="65">
        <v>4.4669999999999996</v>
      </c>
      <c r="AV48" s="52"/>
    </row>
    <row r="49" spans="1:48">
      <c r="A49" s="44" t="s">
        <v>66</v>
      </c>
      <c r="B49" s="29" t="s">
        <v>42</v>
      </c>
      <c r="C49" s="75">
        <v>0</v>
      </c>
      <c r="D49" s="75">
        <v>0</v>
      </c>
      <c r="E49" s="75">
        <v>0</v>
      </c>
      <c r="F49" s="75">
        <v>0</v>
      </c>
      <c r="G49" s="76">
        <f t="shared" si="4"/>
        <v>0</v>
      </c>
      <c r="H49" s="65">
        <v>0</v>
      </c>
      <c r="I49" s="65">
        <v>0</v>
      </c>
      <c r="J49" s="65">
        <v>0</v>
      </c>
      <c r="K49" s="65">
        <v>0</v>
      </c>
      <c r="L49" s="76">
        <f t="shared" si="5"/>
        <v>0</v>
      </c>
      <c r="M49" s="65">
        <v>0</v>
      </c>
      <c r="N49" s="65">
        <v>0</v>
      </c>
      <c r="O49" s="65">
        <v>0</v>
      </c>
      <c r="P49" s="65">
        <v>0</v>
      </c>
      <c r="Q49" s="76">
        <v>0</v>
      </c>
      <c r="R49" s="65">
        <v>0</v>
      </c>
      <c r="S49" s="65">
        <v>0</v>
      </c>
      <c r="T49" s="65">
        <v>0</v>
      </c>
      <c r="U49" s="65">
        <v>0</v>
      </c>
      <c r="V49" s="76">
        <v>0</v>
      </c>
      <c r="W49" s="65">
        <v>0</v>
      </c>
      <c r="X49" s="65">
        <v>0</v>
      </c>
      <c r="Y49" s="65">
        <v>0</v>
      </c>
      <c r="Z49" s="65">
        <v>0</v>
      </c>
      <c r="AA49" s="76">
        <v>0</v>
      </c>
      <c r="AB49" s="65">
        <v>0</v>
      </c>
      <c r="AC49" s="65">
        <v>-3.0939999999999999</v>
      </c>
      <c r="AD49" s="65">
        <v>0</v>
      </c>
      <c r="AE49" s="65">
        <v>0</v>
      </c>
      <c r="AF49" s="76">
        <v>-3.0939999999999999</v>
      </c>
      <c r="AG49" s="65">
        <v>0</v>
      </c>
      <c r="AH49" s="65">
        <v>1.6180000000000001</v>
      </c>
      <c r="AI49" s="65">
        <v>-1.6180000000000001</v>
      </c>
      <c r="AJ49" s="65">
        <v>0</v>
      </c>
      <c r="AK49" s="76">
        <v>0</v>
      </c>
      <c r="AL49" s="65">
        <v>0</v>
      </c>
      <c r="AM49" s="65">
        <v>0</v>
      </c>
      <c r="AN49" s="65">
        <v>0</v>
      </c>
      <c r="AO49" s="65">
        <v>0</v>
      </c>
      <c r="AP49" s="65">
        <v>0</v>
      </c>
      <c r="AQ49" s="65">
        <v>0</v>
      </c>
      <c r="AR49" s="76">
        <v>0</v>
      </c>
      <c r="AS49" s="76">
        <v>0</v>
      </c>
      <c r="AT49" s="65">
        <v>0</v>
      </c>
      <c r="AU49" s="65">
        <v>0</v>
      </c>
      <c r="AV49" s="52"/>
    </row>
    <row r="50" spans="1:48">
      <c r="A50" s="45" t="s">
        <v>67</v>
      </c>
      <c r="B50" s="28" t="s">
        <v>44</v>
      </c>
      <c r="C50" s="77">
        <v>1290</v>
      </c>
      <c r="D50" s="77">
        <v>1261</v>
      </c>
      <c r="E50" s="77">
        <v>1647</v>
      </c>
      <c r="F50" s="77">
        <v>1464</v>
      </c>
      <c r="G50" s="78">
        <f t="shared" si="4"/>
        <v>5662</v>
      </c>
      <c r="H50" s="63">
        <v>1296.8548231638599</v>
      </c>
      <c r="I50" s="63">
        <v>1173.7382332423299</v>
      </c>
      <c r="J50" s="63">
        <v>1143.70793907347</v>
      </c>
      <c r="K50" s="63">
        <v>1051.37346102436</v>
      </c>
      <c r="L50" s="78">
        <f t="shared" si="5"/>
        <v>4665.6744565040199</v>
      </c>
      <c r="M50" s="63">
        <v>1197.7386326246201</v>
      </c>
      <c r="N50" s="63">
        <v>1029.41373393861</v>
      </c>
      <c r="O50" s="63">
        <v>1206.9295803330699</v>
      </c>
      <c r="P50" s="63">
        <v>1095.3644075500499</v>
      </c>
      <c r="Q50" s="78">
        <v>4529.4463544463497</v>
      </c>
      <c r="R50" s="63">
        <v>992.85940177402495</v>
      </c>
      <c r="S50" s="63">
        <v>892.87165638020201</v>
      </c>
      <c r="T50" s="63">
        <v>1041.81592923822</v>
      </c>
      <c r="U50" s="63">
        <v>745.18912469310897</v>
      </c>
      <c r="V50" s="78">
        <v>3672.7361120855558</v>
      </c>
      <c r="W50" s="63">
        <v>1076.99075964646</v>
      </c>
      <c r="X50" s="63">
        <v>797.04303475569202</v>
      </c>
      <c r="Y50" s="63">
        <v>981.26613835139506</v>
      </c>
      <c r="Z50" s="63">
        <v>847.62489961562005</v>
      </c>
      <c r="AA50" s="78">
        <v>3702.9248323691672</v>
      </c>
      <c r="AB50" s="63">
        <v>499.23824741427097</v>
      </c>
      <c r="AC50" s="63">
        <v>740.95106724879804</v>
      </c>
      <c r="AD50" s="63">
        <v>1194.24036056059</v>
      </c>
      <c r="AE50" s="63">
        <v>731.02441548453896</v>
      </c>
      <c r="AF50" s="78">
        <v>3165.4540907081982</v>
      </c>
      <c r="AG50" s="63">
        <v>1039.63903199427</v>
      </c>
      <c r="AH50" s="63">
        <v>1041.24574599166</v>
      </c>
      <c r="AI50" s="63">
        <v>1118.1220735766201</v>
      </c>
      <c r="AJ50" s="63">
        <v>1235.05513243159</v>
      </c>
      <c r="AK50" s="78">
        <v>4434.0619839941401</v>
      </c>
      <c r="AL50" s="63">
        <v>1074.1434743664399</v>
      </c>
      <c r="AM50" s="63">
        <v>1074.1574743664401</v>
      </c>
      <c r="AN50" s="63">
        <v>988.48150993388094</v>
      </c>
      <c r="AO50" s="63">
        <v>981.9725099338898</v>
      </c>
      <c r="AP50" s="63">
        <v>830.67651968813402</v>
      </c>
      <c r="AQ50" s="63">
        <v>590.11367766718104</v>
      </c>
      <c r="AR50" s="78">
        <v>3483.4151816556359</v>
      </c>
      <c r="AS50" s="78">
        <v>3451.8041816556401</v>
      </c>
      <c r="AT50" s="63">
        <v>615.80572961192104</v>
      </c>
      <c r="AU50" s="63">
        <v>506.54051936054498</v>
      </c>
      <c r="AV50" s="52"/>
    </row>
    <row r="51" spans="1:48">
      <c r="A51" s="44" t="s">
        <v>68</v>
      </c>
      <c r="B51" s="29" t="s">
        <v>46</v>
      </c>
      <c r="C51" s="75">
        <v>-500</v>
      </c>
      <c r="D51" s="75">
        <v>-450</v>
      </c>
      <c r="E51" s="75">
        <v>-602</v>
      </c>
      <c r="F51" s="75">
        <v>-519</v>
      </c>
      <c r="G51" s="76">
        <f t="shared" si="4"/>
        <v>-2071</v>
      </c>
      <c r="H51" s="65">
        <v>-470.06599999999997</v>
      </c>
      <c r="I51" s="65">
        <v>-393.53890215264198</v>
      </c>
      <c r="J51" s="65">
        <v>-366.99799999999999</v>
      </c>
      <c r="K51" s="65">
        <v>-645.92600000000004</v>
      </c>
      <c r="L51" s="76">
        <f t="shared" si="5"/>
        <v>-1876.5289021526419</v>
      </c>
      <c r="M51" s="65">
        <v>-442.04</v>
      </c>
      <c r="N51" s="65">
        <v>-313.98200000000003</v>
      </c>
      <c r="O51" s="65">
        <v>-380.65100000000001</v>
      </c>
      <c r="P51" s="65">
        <v>-635.20500000000004</v>
      </c>
      <c r="Q51" s="76">
        <v>-1771.8780000000002</v>
      </c>
      <c r="R51" s="65">
        <v>-405.30500000000001</v>
      </c>
      <c r="S51" s="65">
        <v>-285.15800000000002</v>
      </c>
      <c r="T51" s="65">
        <v>-385.34</v>
      </c>
      <c r="U51" s="65">
        <v>-203.92699999999999</v>
      </c>
      <c r="V51" s="76">
        <v>-1279.7299999999998</v>
      </c>
      <c r="W51" s="65">
        <v>-462.80700000000002</v>
      </c>
      <c r="X51" s="65">
        <v>-247.12299999999999</v>
      </c>
      <c r="Y51" s="65">
        <v>-339.77600000000001</v>
      </c>
      <c r="Z51" s="65">
        <v>-257.37599999999998</v>
      </c>
      <c r="AA51" s="76">
        <v>-1307.0820000000001</v>
      </c>
      <c r="AB51" s="65">
        <v>-238.18100000000001</v>
      </c>
      <c r="AC51" s="65">
        <v>-225.66399999999999</v>
      </c>
      <c r="AD51" s="65">
        <v>-398.40499999999997</v>
      </c>
      <c r="AE51" s="65">
        <v>-205.071</v>
      </c>
      <c r="AF51" s="76">
        <v>-1067.3209999999999</v>
      </c>
      <c r="AG51" s="65">
        <v>-342.22800000000001</v>
      </c>
      <c r="AH51" s="65">
        <v>-286.69799999999998</v>
      </c>
      <c r="AI51" s="65">
        <v>-328.25700000000001</v>
      </c>
      <c r="AJ51" s="65">
        <v>-291.96899999999999</v>
      </c>
      <c r="AK51" s="76">
        <v>-1249.152</v>
      </c>
      <c r="AL51" s="65">
        <v>-302.31</v>
      </c>
      <c r="AM51" s="65">
        <v>-302.31</v>
      </c>
      <c r="AN51" s="65">
        <v>-215.12100000000001</v>
      </c>
      <c r="AO51" s="65">
        <v>-213.48100000000005</v>
      </c>
      <c r="AP51" s="65">
        <v>-207.75</v>
      </c>
      <c r="AQ51" s="65">
        <v>-127.768</v>
      </c>
      <c r="AR51" s="76">
        <v>-852.94900000000007</v>
      </c>
      <c r="AS51" s="76">
        <v>-845.04200000000003</v>
      </c>
      <c r="AT51" s="65">
        <v>-195.58699999999999</v>
      </c>
      <c r="AU51" s="65">
        <v>-93.305999999999997</v>
      </c>
      <c r="AV51" s="52"/>
    </row>
    <row r="52" spans="1:48">
      <c r="A52" s="44" t="s">
        <v>69</v>
      </c>
      <c r="B52" s="29" t="s">
        <v>48</v>
      </c>
      <c r="C52" s="75">
        <v>0</v>
      </c>
      <c r="D52" s="75">
        <v>0</v>
      </c>
      <c r="E52" s="75">
        <v>0</v>
      </c>
      <c r="F52" s="75">
        <v>0</v>
      </c>
      <c r="G52" s="76">
        <f t="shared" si="4"/>
        <v>0</v>
      </c>
      <c r="H52" s="65">
        <v>0</v>
      </c>
      <c r="I52" s="65">
        <v>0</v>
      </c>
      <c r="J52" s="65">
        <v>0</v>
      </c>
      <c r="K52" s="65">
        <v>0</v>
      </c>
      <c r="L52" s="76">
        <f t="shared" si="5"/>
        <v>0</v>
      </c>
      <c r="M52" s="65">
        <v>0</v>
      </c>
      <c r="N52" s="65">
        <v>0</v>
      </c>
      <c r="O52" s="65">
        <v>0</v>
      </c>
      <c r="P52" s="65">
        <v>0</v>
      </c>
      <c r="Q52" s="76">
        <v>0</v>
      </c>
      <c r="R52" s="65">
        <v>0</v>
      </c>
      <c r="S52" s="65">
        <v>0</v>
      </c>
      <c r="T52" s="65">
        <v>0</v>
      </c>
      <c r="U52" s="65">
        <v>0</v>
      </c>
      <c r="V52" s="76">
        <v>0</v>
      </c>
      <c r="W52" s="65">
        <v>0</v>
      </c>
      <c r="X52" s="65">
        <v>0</v>
      </c>
      <c r="Y52" s="65">
        <v>0</v>
      </c>
      <c r="Z52" s="65">
        <v>0</v>
      </c>
      <c r="AA52" s="76">
        <v>0</v>
      </c>
      <c r="AB52" s="65">
        <v>0</v>
      </c>
      <c r="AC52" s="65">
        <v>0</v>
      </c>
      <c r="AD52" s="65">
        <v>-5.3769999999999998</v>
      </c>
      <c r="AE52" s="65">
        <v>5.3570000000000002</v>
      </c>
      <c r="AF52" s="76">
        <v>-1.9999999999999574E-2</v>
      </c>
      <c r="AG52" s="65">
        <v>0</v>
      </c>
      <c r="AH52" s="65">
        <v>0</v>
      </c>
      <c r="AI52" s="65">
        <v>0</v>
      </c>
      <c r="AJ52" s="65">
        <v>0</v>
      </c>
      <c r="AK52" s="76">
        <v>0</v>
      </c>
      <c r="AL52" s="65">
        <v>0</v>
      </c>
      <c r="AM52" s="65">
        <v>0</v>
      </c>
      <c r="AN52" s="65">
        <v>0</v>
      </c>
      <c r="AO52" s="65">
        <v>0</v>
      </c>
      <c r="AP52" s="65">
        <v>0</v>
      </c>
      <c r="AQ52" s="65">
        <v>-3.0000000000000001E-3</v>
      </c>
      <c r="AR52" s="76">
        <v>-3.0000000000000001E-3</v>
      </c>
      <c r="AS52" s="76">
        <v>-3.0000000000000001E-3</v>
      </c>
      <c r="AT52" s="65">
        <v>0</v>
      </c>
      <c r="AU52" s="65">
        <v>0</v>
      </c>
      <c r="AV52" s="52"/>
    </row>
    <row r="53" spans="1:48">
      <c r="A53" s="45" t="s">
        <v>70</v>
      </c>
      <c r="B53" s="28" t="s">
        <v>50</v>
      </c>
      <c r="C53" s="77">
        <v>790</v>
      </c>
      <c r="D53" s="77">
        <v>811</v>
      </c>
      <c r="E53" s="77">
        <v>1045</v>
      </c>
      <c r="F53" s="77">
        <v>945</v>
      </c>
      <c r="G53" s="78">
        <f t="shared" si="4"/>
        <v>3591</v>
      </c>
      <c r="H53" s="63">
        <v>826.78882316386</v>
      </c>
      <c r="I53" s="63">
        <v>780.19933108969201</v>
      </c>
      <c r="J53" s="63">
        <v>776.70993907347099</v>
      </c>
      <c r="K53" s="63">
        <v>405.44746102435897</v>
      </c>
      <c r="L53" s="78">
        <f t="shared" si="5"/>
        <v>2789.1455543513821</v>
      </c>
      <c r="M53" s="63">
        <v>755.69863262461899</v>
      </c>
      <c r="N53" s="63">
        <v>715.431733938609</v>
      </c>
      <c r="O53" s="63">
        <v>826.27858033307496</v>
      </c>
      <c r="P53" s="63">
        <v>460.15940755004902</v>
      </c>
      <c r="Q53" s="78">
        <v>2757.5683544463518</v>
      </c>
      <c r="R53" s="63">
        <v>587.554401774025</v>
      </c>
      <c r="S53" s="63">
        <v>607.713656380202</v>
      </c>
      <c r="T53" s="63">
        <v>656.47592923822504</v>
      </c>
      <c r="U53" s="63">
        <v>541.26212469310894</v>
      </c>
      <c r="V53" s="78">
        <v>2393.0061120855607</v>
      </c>
      <c r="W53" s="63">
        <v>614.18375964645895</v>
      </c>
      <c r="X53" s="63">
        <v>549.920034755693</v>
      </c>
      <c r="Y53" s="63">
        <v>641.49013835139397</v>
      </c>
      <c r="Z53" s="63">
        <v>590.24889961561996</v>
      </c>
      <c r="AA53" s="78">
        <v>2395.8428323691655</v>
      </c>
      <c r="AB53" s="63">
        <v>261.05724741427099</v>
      </c>
      <c r="AC53" s="63">
        <v>515.28706724879896</v>
      </c>
      <c r="AD53" s="63">
        <v>790.45836056059295</v>
      </c>
      <c r="AE53" s="63">
        <v>531.31041548453902</v>
      </c>
      <c r="AF53" s="78">
        <v>2098.113090708202</v>
      </c>
      <c r="AG53" s="63">
        <v>697.41103199426698</v>
      </c>
      <c r="AH53" s="63">
        <v>754.54774599166001</v>
      </c>
      <c r="AI53" s="63">
        <v>789.86507357662299</v>
      </c>
      <c r="AJ53" s="63">
        <v>943.08613243159505</v>
      </c>
      <c r="AK53" s="78">
        <v>3184.909983994145</v>
      </c>
      <c r="AL53" s="63">
        <v>771.83347436644397</v>
      </c>
      <c r="AM53" s="63">
        <v>771.84747436644398</v>
      </c>
      <c r="AN53" s="63">
        <v>773.36050993388096</v>
      </c>
      <c r="AO53" s="63">
        <v>768.49150993388594</v>
      </c>
      <c r="AP53" s="63">
        <v>622.92651968813504</v>
      </c>
      <c r="AQ53" s="63">
        <v>462.34267766718102</v>
      </c>
      <c r="AR53" s="78">
        <v>2630.4631816556407</v>
      </c>
      <c r="AS53" s="78">
        <v>2606.7591816556401</v>
      </c>
      <c r="AT53" s="63">
        <v>420.21872961192099</v>
      </c>
      <c r="AU53" s="63">
        <v>413.23451936054499</v>
      </c>
      <c r="AV53" s="52"/>
    </row>
    <row r="54" spans="1:48">
      <c r="A54" s="42" t="s">
        <v>71</v>
      </c>
      <c r="B54" s="29" t="s">
        <v>52</v>
      </c>
      <c r="C54" s="75">
        <v>0</v>
      </c>
      <c r="D54" s="75">
        <v>0</v>
      </c>
      <c r="E54" s="75">
        <v>0</v>
      </c>
      <c r="F54" s="75">
        <v>-2</v>
      </c>
      <c r="G54" s="76">
        <f>(C54+D54+E54+F54)</f>
        <v>-2</v>
      </c>
      <c r="H54" s="65">
        <v>-0.28143831094240701</v>
      </c>
      <c r="I54" s="65">
        <v>-0.14206180705083901</v>
      </c>
      <c r="J54" s="65">
        <v>1.0839272531383001E-2</v>
      </c>
      <c r="K54" s="65">
        <v>-0.15559885990294101</v>
      </c>
      <c r="L54" s="76">
        <f>(H54+I54+J54+K54)</f>
        <v>-0.56825970536480408</v>
      </c>
      <c r="M54" s="65">
        <v>-0.28835397732865098</v>
      </c>
      <c r="N54" s="65">
        <v>-0.241417880779533</v>
      </c>
      <c r="O54" s="65">
        <v>-6.5175764906570205E-2</v>
      </c>
      <c r="P54" s="65">
        <v>0.33765167455105299</v>
      </c>
      <c r="Q54" s="76">
        <v>-0.25729594846370113</v>
      </c>
      <c r="R54" s="65">
        <v>-0.77331231794106803</v>
      </c>
      <c r="S54" s="65">
        <v>0.44867374429121798</v>
      </c>
      <c r="T54" s="65">
        <v>9.6196190124152703E-2</v>
      </c>
      <c r="U54" s="65">
        <v>1.9243071072978402E-2</v>
      </c>
      <c r="V54" s="76">
        <v>-0.20919931245271894</v>
      </c>
      <c r="W54" s="65">
        <v>-0.34162920204473501</v>
      </c>
      <c r="X54" s="65">
        <v>0.21061587474155</v>
      </c>
      <c r="Y54" s="65">
        <v>-2.95532119730312E-2</v>
      </c>
      <c r="Z54" s="65">
        <v>-0.1782069904529</v>
      </c>
      <c r="AA54" s="76">
        <v>-0.33877352972911623</v>
      </c>
      <c r="AB54" s="65">
        <v>-0.58500805895321895</v>
      </c>
      <c r="AC54" s="65">
        <v>-0.28259750164724701</v>
      </c>
      <c r="AD54" s="65">
        <v>-1.73541873445557</v>
      </c>
      <c r="AE54" s="65">
        <v>9.0228292850833905E-3</v>
      </c>
      <c r="AF54" s="76">
        <v>-2.5940014657709525</v>
      </c>
      <c r="AG54" s="65">
        <v>-0.35172907296568301</v>
      </c>
      <c r="AH54" s="65">
        <v>-0.273427752297149</v>
      </c>
      <c r="AI54" s="65">
        <v>-1.75472512780682E-2</v>
      </c>
      <c r="AJ54" s="65">
        <v>-0.49369300688762502</v>
      </c>
      <c r="AK54" s="76">
        <v>-1.1363970834285253</v>
      </c>
      <c r="AL54" s="65">
        <v>-0.16256726028653801</v>
      </c>
      <c r="AM54" s="65">
        <v>-0.16256726028653801</v>
      </c>
      <c r="AN54" s="65">
        <v>-0.35862684018597801</v>
      </c>
      <c r="AO54" s="65">
        <v>-0.35862691018820303</v>
      </c>
      <c r="AP54" s="65">
        <v>-0.141631481385733</v>
      </c>
      <c r="AQ54" s="65">
        <v>-2.82573119158398E-2</v>
      </c>
      <c r="AR54" s="76">
        <v>-0.69108289377408882</v>
      </c>
      <c r="AS54" s="76">
        <v>-0.69108296377631295</v>
      </c>
      <c r="AT54" s="65">
        <v>3.1547078636064999E-2</v>
      </c>
      <c r="AU54" s="65">
        <v>-0.350619646916151</v>
      </c>
      <c r="AV54" s="52"/>
    </row>
    <row r="55" spans="1:48">
      <c r="A55" s="46" t="s">
        <v>72</v>
      </c>
      <c r="B55" s="47" t="s">
        <v>54</v>
      </c>
      <c r="C55" s="72">
        <v>790</v>
      </c>
      <c r="D55" s="72">
        <v>811</v>
      </c>
      <c r="E55" s="72">
        <v>1045</v>
      </c>
      <c r="F55" s="72">
        <v>943</v>
      </c>
      <c r="G55" s="72">
        <f t="shared" si="4"/>
        <v>3589</v>
      </c>
      <c r="H55" s="80">
        <v>826.50738485291697</v>
      </c>
      <c r="I55" s="80">
        <v>780.05726928264096</v>
      </c>
      <c r="J55" s="80">
        <v>776.72077834600304</v>
      </c>
      <c r="K55" s="80">
        <v>405.29186216445601</v>
      </c>
      <c r="L55" s="72">
        <f t="shared" si="5"/>
        <v>2788.5772946460165</v>
      </c>
      <c r="M55" s="80">
        <v>755.41027864729097</v>
      </c>
      <c r="N55" s="80">
        <v>715.19031605783005</v>
      </c>
      <c r="O55" s="80">
        <v>826.21340456816904</v>
      </c>
      <c r="P55" s="80">
        <v>460.497059224601</v>
      </c>
      <c r="Q55" s="72">
        <v>2757.3110584978908</v>
      </c>
      <c r="R55" s="80">
        <v>586.78108945608403</v>
      </c>
      <c r="S55" s="80">
        <v>608.162330124493</v>
      </c>
      <c r="T55" s="80">
        <v>656.57212542834804</v>
      </c>
      <c r="U55" s="80">
        <v>541.28136776418205</v>
      </c>
      <c r="V55" s="72">
        <v>2392.7969127731071</v>
      </c>
      <c r="W55" s="80">
        <v>613.84213044441401</v>
      </c>
      <c r="X55" s="80">
        <v>550.13065063043405</v>
      </c>
      <c r="Y55" s="80">
        <v>641.46058513942103</v>
      </c>
      <c r="Z55" s="80">
        <v>590.070692625167</v>
      </c>
      <c r="AA55" s="72">
        <v>2395.5040588394363</v>
      </c>
      <c r="AB55" s="80">
        <v>260.47223935531798</v>
      </c>
      <c r="AC55" s="80">
        <v>515.00446974715101</v>
      </c>
      <c r="AD55" s="80">
        <v>788.72294182613803</v>
      </c>
      <c r="AE55" s="80">
        <v>531.31943831382398</v>
      </c>
      <c r="AF55" s="72">
        <v>2095.5190892424307</v>
      </c>
      <c r="AG55" s="80">
        <v>697.05930292130199</v>
      </c>
      <c r="AH55" s="80">
        <v>754.27431823936297</v>
      </c>
      <c r="AI55" s="80">
        <v>789.84752632534503</v>
      </c>
      <c r="AJ55" s="80">
        <v>942.59243942470698</v>
      </c>
      <c r="AK55" s="72">
        <v>3183.7735869107173</v>
      </c>
      <c r="AL55" s="80">
        <v>771.67090710615798</v>
      </c>
      <c r="AM55" s="80">
        <v>771.68490710615799</v>
      </c>
      <c r="AN55" s="80">
        <v>773.00188309369503</v>
      </c>
      <c r="AO55" s="80">
        <v>768.13288302369199</v>
      </c>
      <c r="AP55" s="80">
        <v>622.78488820674897</v>
      </c>
      <c r="AQ55" s="80">
        <v>462.31442035526499</v>
      </c>
      <c r="AR55" s="72">
        <v>2629.7720987618673</v>
      </c>
      <c r="AS55" s="72">
        <v>2606.0680986918601</v>
      </c>
      <c r="AT55" s="80">
        <v>420.25027669055697</v>
      </c>
      <c r="AU55" s="80">
        <v>412.88389971362898</v>
      </c>
      <c r="AV55" s="52"/>
    </row>
    <row r="56" spans="1:48">
      <c r="A56" s="48" t="s">
        <v>73</v>
      </c>
      <c r="B56" s="49" t="s">
        <v>58</v>
      </c>
      <c r="C56" s="74">
        <v>-86</v>
      </c>
      <c r="D56" s="74">
        <v>-26</v>
      </c>
      <c r="E56" s="74">
        <v>7</v>
      </c>
      <c r="F56" s="74">
        <v>105</v>
      </c>
      <c r="G56" s="74">
        <f>C56+D56+E56+F56</f>
        <v>0</v>
      </c>
      <c r="H56" s="81">
        <v>0</v>
      </c>
      <c r="I56" s="81">
        <v>-5</v>
      </c>
      <c r="J56" s="81">
        <v>-0.66999999999999993</v>
      </c>
      <c r="K56" s="81">
        <v>-127</v>
      </c>
      <c r="L56" s="74">
        <f>H56+I56+J56+K56</f>
        <v>-132.66999999999999</v>
      </c>
      <c r="M56" s="81">
        <v>0</v>
      </c>
      <c r="N56" s="81">
        <v>81.962500000000006</v>
      </c>
      <c r="O56" s="81">
        <v>52.301910500000005</v>
      </c>
      <c r="P56" s="81">
        <v>9.8089999999999993</v>
      </c>
      <c r="Q56" s="74">
        <v>144.07341049999999</v>
      </c>
      <c r="R56" s="81">
        <v>0</v>
      </c>
      <c r="S56" s="81">
        <v>0</v>
      </c>
      <c r="T56" s="81">
        <v>-14.195904999999998</v>
      </c>
      <c r="U56" s="81">
        <v>4.4718739999999606</v>
      </c>
      <c r="V56" s="74">
        <v>-9.7240310000000374</v>
      </c>
      <c r="W56" s="81">
        <v>-51.372783599999998</v>
      </c>
      <c r="X56" s="81">
        <v>-12.6504201</v>
      </c>
      <c r="Y56" s="81">
        <v>-47.308</v>
      </c>
      <c r="Z56" s="81">
        <v>-89.698000000000008</v>
      </c>
      <c r="AA56" s="74">
        <v>-201.02920370000001</v>
      </c>
      <c r="AB56" s="81">
        <v>-50.712999999999994</v>
      </c>
      <c r="AC56" s="81">
        <v>-39.632339999999999</v>
      </c>
      <c r="AD56" s="81">
        <v>0</v>
      </c>
      <c r="AE56" s="81">
        <v>35.48556</v>
      </c>
      <c r="AF56" s="74">
        <v>-54.859779999999994</v>
      </c>
      <c r="AG56" s="81">
        <v>-127</v>
      </c>
      <c r="AH56" s="81">
        <v>13.387329999999999</v>
      </c>
      <c r="AI56" s="81">
        <v>0</v>
      </c>
      <c r="AJ56" s="81">
        <v>60.493549999999999</v>
      </c>
      <c r="AK56" s="74">
        <v>-53.119120000000009</v>
      </c>
      <c r="AL56" s="81">
        <v>51.696494314664612</v>
      </c>
      <c r="AM56" s="81">
        <v>51.696494314664612</v>
      </c>
      <c r="AN56" s="81">
        <v>253.80974000000001</v>
      </c>
      <c r="AO56" s="81">
        <v>-127</v>
      </c>
      <c r="AP56" s="81">
        <v>0</v>
      </c>
      <c r="AQ56" s="81">
        <v>0</v>
      </c>
      <c r="AR56" s="74">
        <v>305.5062343146646</v>
      </c>
      <c r="AS56" s="74">
        <v>253.80974000000001</v>
      </c>
      <c r="AT56" s="81">
        <v>0</v>
      </c>
      <c r="AU56" s="81">
        <v>0</v>
      </c>
      <c r="AV56" s="52"/>
    </row>
    <row r="57" spans="1:48">
      <c r="A57" s="50"/>
      <c r="B57" s="1"/>
      <c r="AV57" s="52"/>
    </row>
    <row r="58" spans="1:48">
      <c r="A58" s="50"/>
      <c r="B58" s="21"/>
      <c r="AV58" s="52"/>
    </row>
    <row r="59" spans="1:48">
      <c r="A59" s="50"/>
      <c r="B59" s="1"/>
      <c r="AV59" s="52"/>
    </row>
    <row r="60" spans="1:48">
      <c r="AV60" s="52"/>
    </row>
    <row r="61" spans="1:48">
      <c r="AV61" s="52"/>
    </row>
    <row r="62" spans="1:48">
      <c r="AV62" s="52"/>
    </row>
    <row r="63" spans="1:48">
      <c r="AV63" s="52"/>
    </row>
    <row r="64" spans="1:48">
      <c r="B64" s="51"/>
      <c r="AV64" s="52"/>
    </row>
    <row r="65" spans="48:48">
      <c r="AV65" s="52"/>
    </row>
    <row r="66" spans="48:48">
      <c r="AV66" s="52"/>
    </row>
    <row r="67" spans="48:48">
      <c r="AV67" s="52"/>
    </row>
    <row r="68" spans="48:48">
      <c r="AV68" s="52"/>
    </row>
    <row r="69" spans="48:48">
      <c r="AV69" s="52"/>
    </row>
    <row r="70" spans="48:48">
      <c r="AV70" s="52"/>
    </row>
    <row r="71" spans="48:48">
      <c r="AV71" s="52"/>
    </row>
    <row r="72" spans="48:48">
      <c r="AV72" s="52"/>
    </row>
    <row r="73" spans="48:48">
      <c r="AV73" s="52"/>
    </row>
    <row r="74" spans="48:48">
      <c r="AV74" s="52"/>
    </row>
  </sheetData>
  <pageMargins left="0" right="0" top="0" bottom="0" header="0.31496062992125984" footer="0.31496062992125984"/>
  <pageSetup paperSize="9" scale="2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6A4E"/>
    <pageSetUpPr fitToPage="1"/>
  </sheetPr>
  <dimension ref="A1:AW78"/>
  <sheetViews>
    <sheetView showGridLines="0" topLeftCell="B1" zoomScale="85" zoomScaleNormal="85" workbookViewId="0">
      <pane xSplit="11" ySplit="16" topLeftCell="AI17" activePane="bottomRight" state="frozen"/>
      <selection activeCell="B1" sqref="B1"/>
      <selection pane="topRight" activeCell="M1" sqref="M1"/>
      <selection pane="bottomLeft" activeCell="B17" sqref="B17"/>
      <selection pane="bottomRight" activeCell="AW8" sqref="AW8"/>
    </sheetView>
  </sheetViews>
  <sheetFormatPr baseColWidth="10" defaultColWidth="11.42578125" defaultRowHeight="12.75" zeroHeight="1" outlineLevelRow="1" outlineLevelCol="1"/>
  <cols>
    <col min="1" max="1" width="27.42578125" style="51" hidden="1" customWidth="1" outlineLevel="1"/>
    <col min="2" max="2" width="50.7109375" customWidth="1" collapsed="1"/>
    <col min="3" max="12" width="11.42578125" hidden="1" customWidth="1" outlineLevel="1"/>
    <col min="13" max="13" width="12.140625" customWidth="1" collapsed="1"/>
    <col min="14" max="43" width="12.140625" customWidth="1"/>
    <col min="46" max="47" width="12.140625" customWidth="1"/>
    <col min="48" max="48" width="2" customWidth="1"/>
  </cols>
  <sheetData>
    <row r="1" spans="1:49" s="1" customFormat="1" ht="13.5" hidden="1" customHeight="1" outlineLevel="1">
      <c r="A1" s="22"/>
      <c r="C1" s="52" t="s">
        <v>74</v>
      </c>
      <c r="D1" s="52" t="s">
        <v>75</v>
      </c>
      <c r="E1" s="52" t="s">
        <v>76</v>
      </c>
      <c r="F1" s="52" t="s">
        <v>77</v>
      </c>
      <c r="G1" s="53">
        <v>42369</v>
      </c>
      <c r="H1" s="52" t="s">
        <v>78</v>
      </c>
      <c r="I1" s="52" t="s">
        <v>79</v>
      </c>
      <c r="J1" s="52" t="s">
        <v>80</v>
      </c>
      <c r="K1" s="52" t="s">
        <v>81</v>
      </c>
      <c r="L1" s="53">
        <v>42735</v>
      </c>
      <c r="M1" s="52" t="s">
        <v>82</v>
      </c>
      <c r="N1" s="52" t="s">
        <v>83</v>
      </c>
      <c r="O1" s="52" t="s">
        <v>84</v>
      </c>
      <c r="P1" s="52" t="s">
        <v>85</v>
      </c>
      <c r="Q1" s="53">
        <v>43100</v>
      </c>
      <c r="R1" s="52" t="s">
        <v>86</v>
      </c>
      <c r="S1" s="52" t="s">
        <v>87</v>
      </c>
      <c r="T1" s="52" t="s">
        <v>88</v>
      </c>
      <c r="U1" s="52" t="s">
        <v>89</v>
      </c>
      <c r="V1" s="53">
        <v>43465</v>
      </c>
      <c r="W1" s="52" t="s">
        <v>90</v>
      </c>
      <c r="X1" s="52" t="s">
        <v>430</v>
      </c>
      <c r="Y1" s="52" t="s">
        <v>431</v>
      </c>
      <c r="Z1" s="52" t="s">
        <v>432</v>
      </c>
      <c r="AA1" s="53">
        <v>43830</v>
      </c>
      <c r="AB1" s="52" t="s">
        <v>433</v>
      </c>
      <c r="AC1" s="52" t="s">
        <v>434</v>
      </c>
      <c r="AD1" s="52" t="s">
        <v>437</v>
      </c>
      <c r="AE1" s="52" t="s">
        <v>438</v>
      </c>
      <c r="AF1" s="53">
        <v>44196</v>
      </c>
      <c r="AG1" s="52" t="s">
        <v>439</v>
      </c>
      <c r="AH1" s="52" t="s">
        <v>440</v>
      </c>
      <c r="AI1" s="52" t="s">
        <v>441</v>
      </c>
      <c r="AJ1" s="52" t="s">
        <v>443</v>
      </c>
      <c r="AK1" s="53">
        <v>44561</v>
      </c>
      <c r="AL1" s="52" t="s">
        <v>444</v>
      </c>
      <c r="AM1" s="52" t="s">
        <v>444</v>
      </c>
      <c r="AN1" s="52" t="s">
        <v>445</v>
      </c>
      <c r="AO1" s="52" t="s">
        <v>445</v>
      </c>
      <c r="AP1" s="52" t="s">
        <v>567</v>
      </c>
      <c r="AQ1" s="52" t="s">
        <v>574</v>
      </c>
      <c r="AR1" s="53">
        <v>44926</v>
      </c>
      <c r="AS1" s="53">
        <v>44926</v>
      </c>
      <c r="AT1" s="52" t="s">
        <v>602</v>
      </c>
      <c r="AU1" s="52" t="s">
        <v>613</v>
      </c>
      <c r="AV1" s="54"/>
    </row>
    <row r="2" spans="1:49" s="1" customFormat="1" ht="13.5" hidden="1" customHeight="1" outlineLevel="1">
      <c r="A2" s="22"/>
      <c r="C2" s="55" t="str">
        <f>LEFT(C$1,3)&amp;RIGHT(C$1,2)&amp;"_"&amp;$3:$3</f>
        <v>T1-15_Underlying</v>
      </c>
      <c r="D2" s="55" t="str">
        <f>LEFT(D$1,3)&amp;RIGHT(D$1,2)&amp;"_"&amp;$3:$3</f>
        <v>T2-15_Underlying</v>
      </c>
      <c r="E2" s="55" t="str">
        <f>LEFT(E$1,3)&amp;RIGHT(E$1,2)&amp;"_"&amp;$3:$3</f>
        <v>T3-15_Underlying</v>
      </c>
      <c r="F2" s="55" t="str">
        <f>LEFT(F$1,3)&amp;RIGHT(F$1,2)&amp;"_"&amp;$3:$3</f>
        <v>T4-15_Underlying</v>
      </c>
      <c r="G2" s="55"/>
      <c r="H2" s="55" t="str">
        <f>LEFT(H$1,3)&amp;RIGHT(H$1,2)&amp;"_"&amp;$3:$3</f>
        <v>T1-16_Underlying</v>
      </c>
      <c r="I2" s="55" t="str">
        <f>LEFT(I$1,3)&amp;RIGHT(I$1,2)&amp;"_"&amp;$3:$3</f>
        <v>T2-16_Underlying</v>
      </c>
      <c r="J2" s="55" t="str">
        <f>LEFT(J$1,3)&amp;RIGHT(J$1,2)&amp;"_"&amp;$3:$3</f>
        <v>T3-16_Underlying</v>
      </c>
      <c r="K2" s="55" t="str">
        <f>LEFT(K$1,3)&amp;RIGHT(K$1,2)&amp;"_"&amp;$3:$3</f>
        <v>T4-16_Underlying</v>
      </c>
      <c r="L2" s="53"/>
      <c r="M2" s="55" t="s">
        <v>513</v>
      </c>
      <c r="N2" s="55" t="s">
        <v>514</v>
      </c>
      <c r="O2" s="55" t="s">
        <v>515</v>
      </c>
      <c r="P2" s="55" t="s">
        <v>516</v>
      </c>
      <c r="Q2" s="55"/>
      <c r="R2" s="55" t="s">
        <v>518</v>
      </c>
      <c r="S2" s="55" t="s">
        <v>519</v>
      </c>
      <c r="T2" s="55" t="s">
        <v>520</v>
      </c>
      <c r="U2" s="55" t="s">
        <v>521</v>
      </c>
      <c r="V2" s="55"/>
      <c r="W2" s="55" t="s">
        <v>523</v>
      </c>
      <c r="X2" s="55" t="s">
        <v>524</v>
      </c>
      <c r="Y2" s="55" t="s">
        <v>525</v>
      </c>
      <c r="Z2" s="55" t="s">
        <v>526</v>
      </c>
      <c r="AA2" s="55"/>
      <c r="AB2" s="55" t="s">
        <v>528</v>
      </c>
      <c r="AC2" s="55" t="s">
        <v>529</v>
      </c>
      <c r="AD2" s="55" t="s">
        <v>530</v>
      </c>
      <c r="AE2" s="55" t="s">
        <v>531</v>
      </c>
      <c r="AF2" s="55"/>
      <c r="AG2" s="55" t="s">
        <v>533</v>
      </c>
      <c r="AH2" s="55" t="s">
        <v>534</v>
      </c>
      <c r="AI2" s="55" t="s">
        <v>535</v>
      </c>
      <c r="AJ2" s="55" t="s">
        <v>536</v>
      </c>
      <c r="AK2" s="55"/>
      <c r="AL2" s="55" t="s">
        <v>538</v>
      </c>
      <c r="AM2" s="55" t="s">
        <v>538</v>
      </c>
      <c r="AN2" s="55" t="s">
        <v>570</v>
      </c>
      <c r="AO2" s="55" t="s">
        <v>570</v>
      </c>
      <c r="AP2" s="55" t="s">
        <v>575</v>
      </c>
      <c r="AQ2" s="55" t="str">
        <f>LEFT(AQ$1,3)&amp;RIGHT(AQ$1,2)&amp;"_"&amp;$3:$3</f>
        <v>T4-22_Underlying</v>
      </c>
      <c r="AR2" s="55"/>
      <c r="AS2" s="55" t="s">
        <v>578</v>
      </c>
      <c r="AT2" s="55" t="s">
        <v>611</v>
      </c>
      <c r="AU2" s="55" t="str">
        <f>LEFT(AU$1,3)&amp;RIGHT(AU$1,2)&amp;"_"&amp;$3:$3</f>
        <v>T2-23_Underlying</v>
      </c>
      <c r="AV2" s="56"/>
    </row>
    <row r="3" spans="1:49" s="1" customFormat="1" ht="13.5" hidden="1" customHeight="1" outlineLevel="1">
      <c r="A3" s="22"/>
      <c r="B3" s="23" t="s">
        <v>95</v>
      </c>
      <c r="C3" s="57" t="str">
        <f t="shared" ref="C3:AU3" si="0">$B$3</f>
        <v>Underlying</v>
      </c>
      <c r="D3" s="57" t="str">
        <f t="shared" si="0"/>
        <v>Underlying</v>
      </c>
      <c r="E3" s="57" t="str">
        <f t="shared" si="0"/>
        <v>Underlying</v>
      </c>
      <c r="F3" s="57" t="str">
        <f t="shared" si="0"/>
        <v>Underlying</v>
      </c>
      <c r="G3" s="57" t="str">
        <f t="shared" si="0"/>
        <v>Underlying</v>
      </c>
      <c r="H3" s="57" t="str">
        <f t="shared" si="0"/>
        <v>Underlying</v>
      </c>
      <c r="I3" s="57" t="str">
        <f t="shared" si="0"/>
        <v>Underlying</v>
      </c>
      <c r="J3" s="57" t="str">
        <f t="shared" si="0"/>
        <v>Underlying</v>
      </c>
      <c r="K3" s="57" t="str">
        <f t="shared" si="0"/>
        <v>Underlying</v>
      </c>
      <c r="L3" s="57" t="str">
        <f t="shared" si="0"/>
        <v>Underlying</v>
      </c>
      <c r="M3" s="57" t="s">
        <v>95</v>
      </c>
      <c r="N3" s="57" t="s">
        <v>95</v>
      </c>
      <c r="O3" s="57" t="s">
        <v>95</v>
      </c>
      <c r="P3" s="57" t="s">
        <v>95</v>
      </c>
      <c r="Q3" s="57" t="s">
        <v>95</v>
      </c>
      <c r="R3" s="57" t="s">
        <v>95</v>
      </c>
      <c r="S3" s="57" t="s">
        <v>95</v>
      </c>
      <c r="T3" s="57" t="s">
        <v>95</v>
      </c>
      <c r="U3" s="57" t="s">
        <v>95</v>
      </c>
      <c r="V3" s="57" t="s">
        <v>95</v>
      </c>
      <c r="W3" s="57" t="s">
        <v>95</v>
      </c>
      <c r="X3" s="57" t="s">
        <v>95</v>
      </c>
      <c r="Y3" s="57" t="s">
        <v>95</v>
      </c>
      <c r="Z3" s="57" t="s">
        <v>95</v>
      </c>
      <c r="AA3" s="57" t="s">
        <v>95</v>
      </c>
      <c r="AB3" s="57" t="s">
        <v>95</v>
      </c>
      <c r="AC3" s="57" t="s">
        <v>95</v>
      </c>
      <c r="AD3" s="57" t="s">
        <v>95</v>
      </c>
      <c r="AE3" s="57" t="s">
        <v>95</v>
      </c>
      <c r="AF3" s="57" t="s">
        <v>95</v>
      </c>
      <c r="AG3" s="57" t="s">
        <v>95</v>
      </c>
      <c r="AH3" s="57" t="s">
        <v>95</v>
      </c>
      <c r="AI3" s="57" t="s">
        <v>95</v>
      </c>
      <c r="AJ3" s="57" t="s">
        <v>95</v>
      </c>
      <c r="AK3" s="57" t="s">
        <v>95</v>
      </c>
      <c r="AL3" s="57" t="s">
        <v>95</v>
      </c>
      <c r="AM3" s="57" t="s">
        <v>95</v>
      </c>
      <c r="AN3" s="57" t="s">
        <v>95</v>
      </c>
      <c r="AO3" s="57" t="s">
        <v>95</v>
      </c>
      <c r="AP3" s="57" t="s">
        <v>95</v>
      </c>
      <c r="AQ3" s="57" t="str">
        <f t="shared" si="0"/>
        <v>Underlying</v>
      </c>
      <c r="AR3" s="57" t="str">
        <f t="shared" si="0"/>
        <v>Underlying</v>
      </c>
      <c r="AS3" s="57" t="s">
        <v>95</v>
      </c>
      <c r="AT3" s="57" t="s">
        <v>95</v>
      </c>
      <c r="AU3" s="57" t="str">
        <f t="shared" si="0"/>
        <v>Underlying</v>
      </c>
      <c r="AV3" s="58"/>
    </row>
    <row r="4" spans="1:49"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59"/>
    </row>
    <row r="5" spans="1:49" s="1" customFormat="1" ht="13.5" customHeight="1" collapsed="1">
      <c r="A5" s="22"/>
    </row>
    <row r="6" spans="1:49" s="1" customFormat="1" ht="13.5" customHeight="1">
      <c r="A6" s="22"/>
      <c r="C6"/>
    </row>
    <row r="7" spans="1:49" s="1" customFormat="1" ht="13.5" customHeight="1">
      <c r="A7" s="22"/>
      <c r="C7"/>
    </row>
    <row r="8" spans="1:49" s="1" customFormat="1" ht="13.5" customHeight="1">
      <c r="A8" s="22"/>
      <c r="C8"/>
    </row>
    <row r="9" spans="1:49" s="1" customFormat="1" ht="13.5" customHeight="1">
      <c r="A9" s="22"/>
      <c r="C9"/>
    </row>
    <row r="10" spans="1:49" s="1" customFormat="1" ht="13.5" customHeight="1">
      <c r="A10" s="22"/>
    </row>
    <row r="11" spans="1:49" s="1" customFormat="1" ht="13.5" customHeight="1">
      <c r="A11" s="22"/>
    </row>
    <row r="12" spans="1:49" s="1" customFormat="1" ht="19.5">
      <c r="A12" s="22"/>
      <c r="B12" s="2" t="s">
        <v>96</v>
      </c>
    </row>
    <row r="13" spans="1:49" s="1" customFormat="1" ht="13.5" customHeight="1">
      <c r="A13" s="22"/>
    </row>
    <row r="14" spans="1:49" s="1" customFormat="1" ht="16.5" thickBot="1">
      <c r="A14" s="22"/>
      <c r="B14" s="24" t="s">
        <v>23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row>
    <row r="15" spans="1:49">
      <c r="A15" s="22"/>
      <c r="B15" s="1"/>
      <c r="AM15" s="61" t="s">
        <v>601</v>
      </c>
      <c r="AO15" s="61" t="s">
        <v>601</v>
      </c>
      <c r="AS15" s="61" t="s">
        <v>601</v>
      </c>
      <c r="AW15" s="1"/>
    </row>
    <row r="16" spans="1:49" ht="35.1" customHeight="1">
      <c r="A16" s="22"/>
      <c r="B16" s="25" t="s">
        <v>24</v>
      </c>
      <c r="C16" s="60" t="str">
        <f>SUBSTITUTE(SUBSTITUTE($1:$1,"T","Q"),"-20","-")&amp;"
"&amp;$3:$3</f>
        <v>Q1-15
Underlying</v>
      </c>
      <c r="D16" s="61" t="str">
        <f>SUBSTITUTE(SUBSTITUTE($1:$1,"T","Q"),"-20","-")&amp;"
"&amp;$3:$3</f>
        <v>Q2-15
Underlying</v>
      </c>
      <c r="E16" s="61" t="str">
        <f>SUBSTITUTE(SUBSTITUTE($1:$1,"T","Q"),"-20","-")&amp;"
"&amp;$3:$3</f>
        <v>Q3-15
Underlying</v>
      </c>
      <c r="F16" s="61" t="str">
        <f>SUBSTITUTE(SUBSTITUTE($1:$1,"T","Q"),"-20","-")&amp;"
"&amp;$3:$3</f>
        <v>Q4-15
Underlying</v>
      </c>
      <c r="G16" s="61" t="e">
        <f>INDEX(#REF!,MONTH($1:$1)/3,1)&amp;RIGHT(YEAR($1:$1),2)&amp;"
"&amp;$3:$3</f>
        <v>#REF!</v>
      </c>
      <c r="H16" s="61" t="str">
        <f>SUBSTITUTE(SUBSTITUTE($1:$1,"T","Q"),"-20","-")&amp;"
"&amp;$3:$3</f>
        <v>Q1-16
Underlying</v>
      </c>
      <c r="I16" s="61" t="str">
        <f>SUBSTITUTE(SUBSTITUTE($1:$1,"T","Q"),"-20","-")&amp;"
"&amp;$3:$3</f>
        <v>Q2-16
Underlying</v>
      </c>
      <c r="J16" s="61" t="str">
        <f>SUBSTITUTE(SUBSTITUTE($1:$1,"T","Q"),"-20","-")&amp;"
"&amp;$3:$3</f>
        <v>Q3-16
Underlying</v>
      </c>
      <c r="K16" s="61" t="str">
        <f>SUBSTITUTE(SUBSTITUTE($1:$1,"T","Q"),"-20","-")&amp;"
"&amp;$3:$3</f>
        <v>Q4-16
Underlying</v>
      </c>
      <c r="L16" s="61" t="e">
        <f>INDEX(#REF!,MONTH($1:$1)/3,1)&amp;RIGHT(YEAR($1:$1),2)&amp;"
"&amp;$3:$3</f>
        <v>#REF!</v>
      </c>
      <c r="M16" s="61" t="s">
        <v>539</v>
      </c>
      <c r="N16" s="61" t="s">
        <v>540</v>
      </c>
      <c r="O16" s="61" t="s">
        <v>541</v>
      </c>
      <c r="P16" s="61" t="s">
        <v>542</v>
      </c>
      <c r="Q16" s="61" t="s">
        <v>543</v>
      </c>
      <c r="R16" s="61" t="s">
        <v>544</v>
      </c>
      <c r="S16" s="61" t="s">
        <v>545</v>
      </c>
      <c r="T16" s="61" t="s">
        <v>546</v>
      </c>
      <c r="U16" s="61" t="s">
        <v>547</v>
      </c>
      <c r="V16" s="61" t="s">
        <v>548</v>
      </c>
      <c r="W16" s="61" t="s">
        <v>549</v>
      </c>
      <c r="X16" s="61" t="s">
        <v>550</v>
      </c>
      <c r="Y16" s="61" t="s">
        <v>551</v>
      </c>
      <c r="Z16" s="61" t="s">
        <v>552</v>
      </c>
      <c r="AA16" s="61" t="s">
        <v>553</v>
      </c>
      <c r="AB16" s="61" t="s">
        <v>554</v>
      </c>
      <c r="AC16" s="61" t="s">
        <v>555</v>
      </c>
      <c r="AD16" s="61" t="s">
        <v>556</v>
      </c>
      <c r="AE16" s="61" t="s">
        <v>557</v>
      </c>
      <c r="AF16" s="61" t="s">
        <v>558</v>
      </c>
      <c r="AG16" s="61" t="s">
        <v>559</v>
      </c>
      <c r="AH16" s="61" t="s">
        <v>560</v>
      </c>
      <c r="AI16" s="61" t="s">
        <v>561</v>
      </c>
      <c r="AJ16" s="61" t="s">
        <v>562</v>
      </c>
      <c r="AK16" s="61" t="s">
        <v>563</v>
      </c>
      <c r="AL16" s="61" t="s">
        <v>564</v>
      </c>
      <c r="AM16" s="61" t="s">
        <v>564</v>
      </c>
      <c r="AN16" s="61" t="s">
        <v>571</v>
      </c>
      <c r="AO16" s="61" t="s">
        <v>571</v>
      </c>
      <c r="AP16" s="61" t="s">
        <v>576</v>
      </c>
      <c r="AQ16" s="61" t="str">
        <f>SUBSTITUTE(SUBSTITUTE($1:$1,"T","Q"),"-20","-")&amp;"
"&amp;$3:$3</f>
        <v>Q4-22
Underlying</v>
      </c>
      <c r="AR16" s="61" t="e">
        <f>INDEX(#REF!,MONTH($1:$1)/3,1)&amp;RIGHT(YEAR($1:$1),2)&amp;"
"&amp;$3:$3</f>
        <v>#REF!</v>
      </c>
      <c r="AS16" s="61" t="s">
        <v>608</v>
      </c>
      <c r="AT16" s="61" t="s">
        <v>612</v>
      </c>
      <c r="AU16" s="61" t="str">
        <f>SUBSTITUTE(SUBSTITUTE($1:$1,"T","Q"),"-20","-")&amp;"
"&amp;$3:$3</f>
        <v>Q2-23
Underlying</v>
      </c>
      <c r="AV16" s="62"/>
      <c r="AW16" s="1"/>
    </row>
    <row r="17" spans="1:49">
      <c r="A17" s="22"/>
      <c r="B17" s="26"/>
      <c r="AW17" s="1"/>
    </row>
    <row r="18" spans="1:49">
      <c r="A18" s="27" t="s">
        <v>25</v>
      </c>
      <c r="B18" s="28" t="s">
        <v>26</v>
      </c>
      <c r="C18" s="63">
        <v>8035</v>
      </c>
      <c r="D18" s="63">
        <v>8257</v>
      </c>
      <c r="E18" s="63">
        <v>7513</v>
      </c>
      <c r="F18" s="63">
        <v>8031</v>
      </c>
      <c r="G18" s="64">
        <f>C18+D18+E18+F18</f>
        <v>31836</v>
      </c>
      <c r="H18" s="77">
        <v>7809.4562680261597</v>
      </c>
      <c r="I18" s="77">
        <v>7903.9570446650796</v>
      </c>
      <c r="J18" s="77">
        <v>7777.6656842882003</v>
      </c>
      <c r="K18" s="77">
        <v>8108.6675974030395</v>
      </c>
      <c r="L18" s="64">
        <f>H18+I18+J18+K18</f>
        <v>31599.746594382479</v>
      </c>
      <c r="M18" s="77">
        <v>8332.3079046788989</v>
      </c>
      <c r="N18" s="77">
        <v>7940.0565862672202</v>
      </c>
      <c r="O18" s="77">
        <v>7807.2601499206321</v>
      </c>
      <c r="P18" s="77">
        <v>8235.4682787494894</v>
      </c>
      <c r="Q18" s="64">
        <v>32315.09291961624</v>
      </c>
      <c r="R18" s="77">
        <v>8248.7215860265424</v>
      </c>
      <c r="S18" s="77">
        <v>8402.3546718642938</v>
      </c>
      <c r="T18" s="77">
        <v>8097.2000299609808</v>
      </c>
      <c r="U18" s="77">
        <v>8064.2683825481527</v>
      </c>
      <c r="V18" s="64">
        <v>32812.54467039997</v>
      </c>
      <c r="W18" s="77">
        <v>8322.5718760064374</v>
      </c>
      <c r="X18" s="77">
        <v>8534.3150260688453</v>
      </c>
      <c r="Y18" s="77">
        <v>8331.0487417750901</v>
      </c>
      <c r="Z18" s="77">
        <v>8601.7592274227409</v>
      </c>
      <c r="AA18" s="64">
        <v>33789.694871273117</v>
      </c>
      <c r="AB18" s="77">
        <v>8378.0146738466756</v>
      </c>
      <c r="AC18" s="77">
        <v>8536.2473196521096</v>
      </c>
      <c r="AD18" s="77">
        <v>8460.4041516799407</v>
      </c>
      <c r="AE18" s="77">
        <v>8660.2945669892342</v>
      </c>
      <c r="AF18" s="64">
        <v>34034.960712167958</v>
      </c>
      <c r="AG18" s="77">
        <v>9082.4631800648804</v>
      </c>
      <c r="AH18" s="77">
        <v>9295.3211672128</v>
      </c>
      <c r="AI18" s="77">
        <v>8972.4900456427695</v>
      </c>
      <c r="AJ18" s="77">
        <v>9379.8583724941782</v>
      </c>
      <c r="AK18" s="64">
        <v>36730.13276541463</v>
      </c>
      <c r="AL18" s="77">
        <v>9600.7696580827396</v>
      </c>
      <c r="AM18" s="77">
        <v>8802.3134050551598</v>
      </c>
      <c r="AN18" s="77">
        <v>9636.3685361039334</v>
      </c>
      <c r="AO18" s="77">
        <v>8363.7853364348739</v>
      </c>
      <c r="AP18" s="77">
        <v>8948.4983235616655</v>
      </c>
      <c r="AQ18" s="77">
        <v>9496.6325790400097</v>
      </c>
      <c r="AR18" s="64">
        <v>37682.269096788346</v>
      </c>
      <c r="AS18" s="64">
        <v>34324.317232263667</v>
      </c>
      <c r="AT18" s="77">
        <v>8958.7183950954932</v>
      </c>
      <c r="AU18" s="77">
        <v>9158.600219500815</v>
      </c>
      <c r="AW18" s="1"/>
    </row>
    <row r="19" spans="1:49">
      <c r="A19" s="27" t="s">
        <v>27</v>
      </c>
      <c r="B19" s="29" t="s">
        <v>28</v>
      </c>
      <c r="C19" s="65">
        <v>-5330</v>
      </c>
      <c r="D19" s="65">
        <v>-4806</v>
      </c>
      <c r="E19" s="65">
        <v>-4728</v>
      </c>
      <c r="F19" s="65">
        <v>-4971</v>
      </c>
      <c r="G19" s="66">
        <f t="shared" ref="G19:G30" si="1">C19+D19+E19+F19</f>
        <v>-19835</v>
      </c>
      <c r="H19" s="65">
        <v>-5359.7387207114298</v>
      </c>
      <c r="I19" s="65">
        <v>-4928.0949185545896</v>
      </c>
      <c r="J19" s="65">
        <v>-4710.0582205954297</v>
      </c>
      <c r="K19" s="65">
        <v>-5136.4123741671501</v>
      </c>
      <c r="L19" s="66">
        <f t="shared" ref="L19:L30" si="2">H19+I19+J19+K19</f>
        <v>-20134.304234028601</v>
      </c>
      <c r="M19" s="65">
        <v>-5474.2201212937198</v>
      </c>
      <c r="N19" s="65">
        <v>-4971.9299054619005</v>
      </c>
      <c r="O19" s="65">
        <v>-4947.1229822223804</v>
      </c>
      <c r="P19" s="65">
        <v>-5342.0692867206099</v>
      </c>
      <c r="Q19" s="66">
        <v>-20735.342295698611</v>
      </c>
      <c r="R19" s="65">
        <v>-5692.8502497677318</v>
      </c>
      <c r="S19" s="65">
        <v>-5178.4541705254314</v>
      </c>
      <c r="T19" s="65">
        <v>-5083.1781556463284</v>
      </c>
      <c r="U19" s="65">
        <v>-5440.0941957802943</v>
      </c>
      <c r="V19" s="66">
        <v>-21394.576771719785</v>
      </c>
      <c r="W19" s="65">
        <v>-5699.1846701947998</v>
      </c>
      <c r="X19" s="65">
        <v>-5311.6958708443599</v>
      </c>
      <c r="Y19" s="65">
        <v>-5219.5579934487196</v>
      </c>
      <c r="Z19" s="65">
        <v>-5566.3940762304401</v>
      </c>
      <c r="AA19" s="66">
        <v>-21796.83261071832</v>
      </c>
      <c r="AB19" s="65">
        <v>-5932.7266891563295</v>
      </c>
      <c r="AC19" s="65">
        <v>-5138.23662699531</v>
      </c>
      <c r="AD19" s="65">
        <v>-5092.7339726622204</v>
      </c>
      <c r="AE19" s="65">
        <v>-5567.2856283913306</v>
      </c>
      <c r="AF19" s="66">
        <v>-21730.98291720519</v>
      </c>
      <c r="AG19" s="65">
        <v>-6152.4834447528165</v>
      </c>
      <c r="AH19" s="65">
        <v>-5516.2317234269403</v>
      </c>
      <c r="AI19" s="65">
        <v>-5437.8793626265406</v>
      </c>
      <c r="AJ19" s="65">
        <v>-5811.9928611991018</v>
      </c>
      <c r="AK19" s="66">
        <v>-22918.5873920054</v>
      </c>
      <c r="AL19" s="65">
        <v>-6686.5675053058203</v>
      </c>
      <c r="AM19" s="65">
        <v>-5858.4825053058303</v>
      </c>
      <c r="AN19" s="65">
        <v>-5831.8216663811099</v>
      </c>
      <c r="AO19" s="65">
        <v>-4940.9548685583704</v>
      </c>
      <c r="AP19" s="65">
        <v>-5680.3903321071402</v>
      </c>
      <c r="AQ19" s="65">
        <v>-6080.2585688054405</v>
      </c>
      <c r="AR19" s="66">
        <v>-24279.038072599513</v>
      </c>
      <c r="AS19" s="66">
        <v>-20932.546709324299</v>
      </c>
      <c r="AT19" s="65">
        <v>-5909.4021207531496</v>
      </c>
      <c r="AU19" s="65">
        <v>-5208.583008404371</v>
      </c>
      <c r="AW19" s="1"/>
    </row>
    <row r="20" spans="1:49">
      <c r="A20" s="30" t="s">
        <v>29</v>
      </c>
      <c r="B20" s="31" t="s">
        <v>30</v>
      </c>
      <c r="C20" s="67">
        <v>0</v>
      </c>
      <c r="D20" s="67">
        <v>0</v>
      </c>
      <c r="E20" s="67">
        <v>0</v>
      </c>
      <c r="F20" s="67">
        <v>0</v>
      </c>
      <c r="G20" s="68">
        <f t="shared" si="1"/>
        <v>0</v>
      </c>
      <c r="H20" s="67">
        <v>-232.01</v>
      </c>
      <c r="I20" s="67">
        <v>-49.949999999999989</v>
      </c>
      <c r="J20" s="67">
        <v>0</v>
      </c>
      <c r="K20" s="67">
        <v>0</v>
      </c>
      <c r="L20" s="68">
        <f t="shared" si="2"/>
        <v>-281.95999999999998</v>
      </c>
      <c r="M20" s="67">
        <v>-273.7753019184301</v>
      </c>
      <c r="N20" s="67">
        <v>-12.364698081569857</v>
      </c>
      <c r="O20" s="67">
        <v>0</v>
      </c>
      <c r="P20" s="67">
        <v>0</v>
      </c>
      <c r="Q20" s="68">
        <v>-286.14</v>
      </c>
      <c r="R20" s="67">
        <v>-359.35256387412971</v>
      </c>
      <c r="S20" s="67">
        <v>-29.921374726370459</v>
      </c>
      <c r="T20" s="67">
        <v>0</v>
      </c>
      <c r="U20" s="67">
        <v>0</v>
      </c>
      <c r="V20" s="68">
        <v>-389.27393860050017</v>
      </c>
      <c r="W20" s="67">
        <v>-421.99900396668568</v>
      </c>
      <c r="X20" s="67">
        <v>-3.8986711717985081</v>
      </c>
      <c r="Y20" s="67">
        <v>0</v>
      </c>
      <c r="Z20" s="67">
        <v>0</v>
      </c>
      <c r="AA20" s="68">
        <v>-425.8976751384842</v>
      </c>
      <c r="AB20" s="67">
        <v>-454.42877207942445</v>
      </c>
      <c r="AC20" s="67">
        <v>-107.11822424559915</v>
      </c>
      <c r="AD20" s="67">
        <v>0</v>
      </c>
      <c r="AE20" s="67">
        <v>0</v>
      </c>
      <c r="AF20" s="68">
        <v>-561.54699632502366</v>
      </c>
      <c r="AG20" s="67">
        <v>-651.80999267968946</v>
      </c>
      <c r="AH20" s="67">
        <v>-11.835725846015997</v>
      </c>
      <c r="AI20" s="67">
        <v>0</v>
      </c>
      <c r="AJ20" s="67">
        <v>0</v>
      </c>
      <c r="AK20" s="68">
        <v>-663.64571852570543</v>
      </c>
      <c r="AL20" s="67">
        <v>-794.49337445477931</v>
      </c>
      <c r="AM20" s="67">
        <v>-794.49337445477931</v>
      </c>
      <c r="AN20" s="67">
        <v>-8.1081371843511363</v>
      </c>
      <c r="AO20" s="67">
        <v>-8.1081371843511363</v>
      </c>
      <c r="AP20" s="67">
        <v>0</v>
      </c>
      <c r="AQ20" s="67">
        <v>0</v>
      </c>
      <c r="AR20" s="68">
        <v>-802.60151163913042</v>
      </c>
      <c r="AS20" s="68">
        <v>-802.60151163913042</v>
      </c>
      <c r="AT20" s="67">
        <v>-625.86224216409096</v>
      </c>
      <c r="AU20" s="67">
        <v>5.9899645940909121</v>
      </c>
      <c r="AW20" s="1"/>
    </row>
    <row r="21" spans="1:49">
      <c r="A21" s="32" t="s">
        <v>31</v>
      </c>
      <c r="B21" s="28" t="s">
        <v>32</v>
      </c>
      <c r="C21" s="63">
        <v>2705</v>
      </c>
      <c r="D21" s="63">
        <v>3451</v>
      </c>
      <c r="E21" s="63">
        <v>2785</v>
      </c>
      <c r="F21" s="63">
        <v>3060</v>
      </c>
      <c r="G21" s="64">
        <f t="shared" si="1"/>
        <v>12001</v>
      </c>
      <c r="H21" s="63">
        <v>2449.7175473147299</v>
      </c>
      <c r="I21" s="63">
        <v>2975.86212611049</v>
      </c>
      <c r="J21" s="63">
        <v>3067.6074636927701</v>
      </c>
      <c r="K21" s="63">
        <v>2972.2552232358903</v>
      </c>
      <c r="L21" s="64">
        <f t="shared" si="2"/>
        <v>11465.44236035388</v>
      </c>
      <c r="M21" s="63">
        <v>2858.08778338517</v>
      </c>
      <c r="N21" s="63">
        <v>2968.1266808053201</v>
      </c>
      <c r="O21" s="63">
        <v>2860.1371676982521</v>
      </c>
      <c r="P21" s="63">
        <v>2893.3989920288795</v>
      </c>
      <c r="Q21" s="64">
        <v>11579.750623917622</v>
      </c>
      <c r="R21" s="63">
        <v>2555.8713362588096</v>
      </c>
      <c r="S21" s="63">
        <v>3223.9005013388733</v>
      </c>
      <c r="T21" s="63">
        <v>3014.021874314632</v>
      </c>
      <c r="U21" s="63">
        <v>2624.1741867678393</v>
      </c>
      <c r="V21" s="64">
        <v>11417.967898680154</v>
      </c>
      <c r="W21" s="63">
        <v>2623.3872058116272</v>
      </c>
      <c r="X21" s="63">
        <v>3222.6191552244754</v>
      </c>
      <c r="Y21" s="63">
        <v>3111.4907483263701</v>
      </c>
      <c r="Z21" s="63">
        <v>3035.3651511922999</v>
      </c>
      <c r="AA21" s="64">
        <v>11992.862260554773</v>
      </c>
      <c r="AB21" s="63">
        <v>2445.2879846903452</v>
      </c>
      <c r="AC21" s="63">
        <v>3398.0106926568001</v>
      </c>
      <c r="AD21" s="63">
        <v>3367.6701790177199</v>
      </c>
      <c r="AE21" s="63">
        <v>3093.0089385979045</v>
      </c>
      <c r="AF21" s="64">
        <v>12303.97779496277</v>
      </c>
      <c r="AG21" s="63">
        <v>2929.9797353120634</v>
      </c>
      <c r="AH21" s="63">
        <v>3779.0894437858601</v>
      </c>
      <c r="AI21" s="63">
        <v>3534.6106830162207</v>
      </c>
      <c r="AJ21" s="63">
        <v>3567.8655112950764</v>
      </c>
      <c r="AK21" s="64">
        <v>13811.545373409221</v>
      </c>
      <c r="AL21" s="63">
        <v>2914.2021527769198</v>
      </c>
      <c r="AM21" s="63">
        <v>2943.83089974934</v>
      </c>
      <c r="AN21" s="63">
        <v>3804.546869722843</v>
      </c>
      <c r="AO21" s="63">
        <v>3422.830467876493</v>
      </c>
      <c r="AP21" s="63">
        <v>3268.1079914545248</v>
      </c>
      <c r="AQ21" s="63">
        <v>3416.3740102345587</v>
      </c>
      <c r="AR21" s="64">
        <v>13403.231024188846</v>
      </c>
      <c r="AS21" s="64">
        <v>13391.770522939367</v>
      </c>
      <c r="AT21" s="63">
        <v>3049.3162743423545</v>
      </c>
      <c r="AU21" s="63">
        <v>3950.0172110964463</v>
      </c>
      <c r="AW21" s="1"/>
    </row>
    <row r="22" spans="1:49">
      <c r="A22" s="27" t="s">
        <v>33</v>
      </c>
      <c r="B22" s="29" t="s">
        <v>34</v>
      </c>
      <c r="C22" s="65">
        <v>-683</v>
      </c>
      <c r="D22" s="65">
        <v>-963</v>
      </c>
      <c r="E22" s="65">
        <v>-542</v>
      </c>
      <c r="F22" s="65">
        <v>-843</v>
      </c>
      <c r="G22" s="66">
        <f t="shared" si="1"/>
        <v>-3031</v>
      </c>
      <c r="H22" s="65">
        <v>-554.08015809093899</v>
      </c>
      <c r="I22" s="65">
        <v>-753.935736520717</v>
      </c>
      <c r="J22" s="65">
        <v>-646.62929723861203</v>
      </c>
      <c r="K22" s="65">
        <v>-457.31156777600501</v>
      </c>
      <c r="L22" s="66">
        <f t="shared" si="2"/>
        <v>-2411.9567596262732</v>
      </c>
      <c r="M22" s="65">
        <v>-517.89325142331302</v>
      </c>
      <c r="N22" s="65">
        <v>-317.86967419690399</v>
      </c>
      <c r="O22" s="65">
        <v>-392.17925955753998</v>
      </c>
      <c r="P22" s="65">
        <v>-422.74804284088998</v>
      </c>
      <c r="Q22" s="66">
        <v>-1650.6902280186468</v>
      </c>
      <c r="R22" s="65">
        <v>-420.59804585281802</v>
      </c>
      <c r="S22" s="65">
        <v>-397.28857532582299</v>
      </c>
      <c r="T22" s="65">
        <v>-323.06361741502099</v>
      </c>
      <c r="U22" s="65">
        <v>-573.86975396114497</v>
      </c>
      <c r="V22" s="66">
        <v>-1714.819992554807</v>
      </c>
      <c r="W22" s="65">
        <v>-281.04382264095102</v>
      </c>
      <c r="X22" s="65">
        <v>-597.89771588991698</v>
      </c>
      <c r="Y22" s="65">
        <v>-384.12869758898302</v>
      </c>
      <c r="Z22" s="65">
        <v>-493.74135046411499</v>
      </c>
      <c r="AA22" s="66">
        <v>-1756.8115865839659</v>
      </c>
      <c r="AB22" s="65">
        <v>-929.56134850137005</v>
      </c>
      <c r="AC22" s="65">
        <v>-1207.6625060305901</v>
      </c>
      <c r="AD22" s="65">
        <v>-595.50695197567597</v>
      </c>
      <c r="AE22" s="65">
        <v>-918.75841021514498</v>
      </c>
      <c r="AF22" s="66">
        <v>-3651.4892167227808</v>
      </c>
      <c r="AG22" s="65">
        <v>-536.62438963062095</v>
      </c>
      <c r="AH22" s="65">
        <v>-445.33670926900299</v>
      </c>
      <c r="AI22" s="65">
        <v>-403.00491543921902</v>
      </c>
      <c r="AJ22" s="65">
        <v>-464.32118272218997</v>
      </c>
      <c r="AK22" s="66">
        <v>-1849.2871970610331</v>
      </c>
      <c r="AL22" s="65">
        <v>-693.275062453224</v>
      </c>
      <c r="AM22" s="65">
        <v>-692.95706245322401</v>
      </c>
      <c r="AN22" s="65">
        <v>-615.42737865326399</v>
      </c>
      <c r="AO22" s="65">
        <v>-615.25137865326599</v>
      </c>
      <c r="AP22" s="65">
        <v>-635.94479955392899</v>
      </c>
      <c r="AQ22" s="65">
        <v>-752.90903683853401</v>
      </c>
      <c r="AR22" s="66">
        <v>-2697.5562774989512</v>
      </c>
      <c r="AS22" s="66">
        <v>-2697.2942774989501</v>
      </c>
      <c r="AT22" s="65">
        <v>-547.77699785584696</v>
      </c>
      <c r="AU22" s="65">
        <v>-853.81377818613555</v>
      </c>
      <c r="AW22" s="1"/>
    </row>
    <row r="23" spans="1:49">
      <c r="A23" s="30" t="s">
        <v>35</v>
      </c>
      <c r="B23" s="31" t="s">
        <v>36</v>
      </c>
      <c r="C23" s="67"/>
      <c r="D23" s="67"/>
      <c r="E23" s="67"/>
      <c r="F23" s="67"/>
      <c r="G23" s="68"/>
      <c r="H23" s="67">
        <v>0</v>
      </c>
      <c r="I23" s="67">
        <v>-50</v>
      </c>
      <c r="J23" s="67">
        <v>-50</v>
      </c>
      <c r="K23" s="67">
        <v>0</v>
      </c>
      <c r="L23" s="68"/>
      <c r="M23" s="67">
        <v>-40</v>
      </c>
      <c r="N23" s="67">
        <v>0</v>
      </c>
      <c r="O23" s="67">
        <v>-75</v>
      </c>
      <c r="P23" s="67">
        <v>0</v>
      </c>
      <c r="Q23" s="68">
        <v>-115</v>
      </c>
      <c r="R23" s="67">
        <v>0</v>
      </c>
      <c r="S23" s="67">
        <v>0</v>
      </c>
      <c r="T23" s="67">
        <v>0</v>
      </c>
      <c r="U23" s="67">
        <v>-75</v>
      </c>
      <c r="V23" s="68">
        <v>-75</v>
      </c>
      <c r="W23" s="67">
        <v>0</v>
      </c>
      <c r="X23" s="67">
        <v>0</v>
      </c>
      <c r="Y23" s="67">
        <v>0</v>
      </c>
      <c r="Z23" s="67">
        <v>0</v>
      </c>
      <c r="AA23" s="68">
        <v>0</v>
      </c>
      <c r="AB23" s="67">
        <v>0</v>
      </c>
      <c r="AC23" s="67">
        <v>0</v>
      </c>
      <c r="AD23" s="67">
        <v>0</v>
      </c>
      <c r="AE23" s="67">
        <v>0</v>
      </c>
      <c r="AF23" s="68">
        <v>0</v>
      </c>
      <c r="AG23" s="67">
        <v>0</v>
      </c>
      <c r="AH23" s="67">
        <v>0</v>
      </c>
      <c r="AI23" s="67">
        <v>0</v>
      </c>
      <c r="AJ23" s="67">
        <v>0</v>
      </c>
      <c r="AK23" s="68">
        <v>0</v>
      </c>
      <c r="AL23" s="67">
        <v>0</v>
      </c>
      <c r="AM23" s="67">
        <v>0</v>
      </c>
      <c r="AN23" s="67">
        <v>0</v>
      </c>
      <c r="AO23" s="67">
        <v>0</v>
      </c>
      <c r="AP23" s="67">
        <v>0</v>
      </c>
      <c r="AQ23" s="67">
        <v>0</v>
      </c>
      <c r="AR23" s="68">
        <v>0</v>
      </c>
      <c r="AS23" s="68">
        <v>0</v>
      </c>
      <c r="AT23" s="67">
        <v>0</v>
      </c>
      <c r="AU23" s="67">
        <v>-2.1313869999999998E-12</v>
      </c>
      <c r="AW23" s="1"/>
    </row>
    <row r="24" spans="1:49">
      <c r="A24" s="27" t="s">
        <v>37</v>
      </c>
      <c r="B24" s="29" t="s">
        <v>38</v>
      </c>
      <c r="C24" s="65">
        <v>113</v>
      </c>
      <c r="D24" s="65">
        <v>5</v>
      </c>
      <c r="E24" s="65">
        <v>298</v>
      </c>
      <c r="F24" s="65">
        <v>59</v>
      </c>
      <c r="G24" s="66">
        <f t="shared" si="1"/>
        <v>475</v>
      </c>
      <c r="H24" s="65">
        <v>126.149524580427</v>
      </c>
      <c r="I24" s="65">
        <v>123.689413874327</v>
      </c>
      <c r="J24" s="65">
        <v>137.91234289657001</v>
      </c>
      <c r="K24" s="65">
        <v>111.14098186434499</v>
      </c>
      <c r="L24" s="66">
        <f t="shared" si="2"/>
        <v>498.892263215669</v>
      </c>
      <c r="M24" s="65">
        <v>217.52520813262399</v>
      </c>
      <c r="N24" s="65">
        <v>118.520770406724</v>
      </c>
      <c r="O24" s="65">
        <v>122.95526792353999</v>
      </c>
      <c r="P24" s="65">
        <v>68.425608121727095</v>
      </c>
      <c r="Q24" s="66">
        <v>527.42685458461506</v>
      </c>
      <c r="R24" s="65">
        <v>98.517807239027306</v>
      </c>
      <c r="S24" s="65">
        <v>80.156701065415405</v>
      </c>
      <c r="T24" s="65">
        <v>76.953563773192997</v>
      </c>
      <c r="U24" s="65">
        <v>77.409350541858402</v>
      </c>
      <c r="V24" s="66">
        <v>333.03742261949412</v>
      </c>
      <c r="W24" s="65">
        <v>94.938593174051803</v>
      </c>
      <c r="X24" s="65">
        <v>93.525086421307094</v>
      </c>
      <c r="Y24" s="65">
        <v>84.620155525102106</v>
      </c>
      <c r="Z24" s="65">
        <v>83.186258597426104</v>
      </c>
      <c r="AA24" s="66">
        <v>356.27009371788711</v>
      </c>
      <c r="AB24" s="65">
        <v>90.550039888854002</v>
      </c>
      <c r="AC24" s="65">
        <v>77.641757268492896</v>
      </c>
      <c r="AD24" s="65">
        <v>87.549868218682604</v>
      </c>
      <c r="AE24" s="65">
        <v>73.939061504332997</v>
      </c>
      <c r="AF24" s="66">
        <v>329.6807268803625</v>
      </c>
      <c r="AG24" s="65">
        <v>93.854065680010194</v>
      </c>
      <c r="AH24" s="65">
        <v>93.340486881963798</v>
      </c>
      <c r="AI24" s="65">
        <v>106.954271861789</v>
      </c>
      <c r="AJ24" s="65">
        <v>92.405516045398301</v>
      </c>
      <c r="AK24" s="66">
        <v>386.55434046916127</v>
      </c>
      <c r="AL24" s="65">
        <v>107.802563878588</v>
      </c>
      <c r="AM24" s="65">
        <v>107.802563878588</v>
      </c>
      <c r="AN24" s="65">
        <v>103.457583459587</v>
      </c>
      <c r="AO24" s="65">
        <v>103.45858345958699</v>
      </c>
      <c r="AP24" s="65">
        <v>111.267175625489</v>
      </c>
      <c r="AQ24" s="65">
        <v>104.797664145371</v>
      </c>
      <c r="AR24" s="66">
        <v>427.32498710903502</v>
      </c>
      <c r="AS24" s="66">
        <v>427.324987109034</v>
      </c>
      <c r="AT24" s="65">
        <v>107.528039083614</v>
      </c>
      <c r="AU24" s="65">
        <v>57.915101129987853</v>
      </c>
      <c r="AW24" s="1"/>
    </row>
    <row r="25" spans="1:49">
      <c r="A25" s="27" t="s">
        <v>39</v>
      </c>
      <c r="B25" s="29" t="s">
        <v>40</v>
      </c>
      <c r="C25" s="65">
        <v>-4</v>
      </c>
      <c r="D25" s="65">
        <v>5</v>
      </c>
      <c r="E25" s="65">
        <v>0</v>
      </c>
      <c r="F25" s="65">
        <v>-6</v>
      </c>
      <c r="G25" s="66">
        <f t="shared" si="1"/>
        <v>-5</v>
      </c>
      <c r="H25" s="65">
        <v>24.829182991055099</v>
      </c>
      <c r="I25" s="65">
        <v>3.4452511336512002</v>
      </c>
      <c r="J25" s="65">
        <v>-47.081211263497103</v>
      </c>
      <c r="K25" s="65">
        <v>-6.1259785693719797</v>
      </c>
      <c r="L25" s="66">
        <f t="shared" si="2"/>
        <v>-24.932755708162784</v>
      </c>
      <c r="M25" s="65">
        <v>-4.3824586913585803E-2</v>
      </c>
      <c r="N25" s="65">
        <v>-1.30233027959334</v>
      </c>
      <c r="O25" s="65">
        <v>8.6532955319487606</v>
      </c>
      <c r="P25" s="65">
        <v>8.3473282807493909</v>
      </c>
      <c r="Q25" s="66">
        <v>15.654468946191226</v>
      </c>
      <c r="R25" s="65">
        <v>20.229719940993601</v>
      </c>
      <c r="S25" s="65">
        <v>17.462572318324199</v>
      </c>
      <c r="T25" s="65">
        <v>1.68866484210878</v>
      </c>
      <c r="U25" s="65">
        <v>47.541791516654101</v>
      </c>
      <c r="V25" s="66">
        <v>86.922748618080675</v>
      </c>
      <c r="W25" s="65">
        <v>10.4127120681677</v>
      </c>
      <c r="X25" s="65">
        <v>-7.5507678515841903</v>
      </c>
      <c r="Y25" s="65">
        <v>18.163570325172799</v>
      </c>
      <c r="Z25" s="65">
        <v>20.864769555964401</v>
      </c>
      <c r="AA25" s="66">
        <v>41.890284097720709</v>
      </c>
      <c r="AB25" s="65">
        <v>5.2715181455545901</v>
      </c>
      <c r="AC25" s="65">
        <v>78.257212487329596</v>
      </c>
      <c r="AD25" s="65">
        <v>-5.9046817161994696</v>
      </c>
      <c r="AE25" s="65">
        <v>-25.549729798846499</v>
      </c>
      <c r="AF25" s="66">
        <v>52.074319117838229</v>
      </c>
      <c r="AG25" s="65">
        <v>12.826700502579801</v>
      </c>
      <c r="AH25" s="65">
        <v>-19.370779120243903</v>
      </c>
      <c r="AI25" s="65">
        <v>-15.1925966597467</v>
      </c>
      <c r="AJ25" s="65">
        <v>9.5426735926693098</v>
      </c>
      <c r="AK25" s="66">
        <v>-12.194001684741494</v>
      </c>
      <c r="AL25" s="65">
        <v>13.122724567334499</v>
      </c>
      <c r="AM25" s="65">
        <v>13.122724567334499</v>
      </c>
      <c r="AN25" s="65">
        <v>21.557902823179301</v>
      </c>
      <c r="AO25" s="65">
        <v>21.557902823179298</v>
      </c>
      <c r="AP25" s="65">
        <v>6.4683217330207103</v>
      </c>
      <c r="AQ25" s="65">
        <v>-12.9955453928319</v>
      </c>
      <c r="AR25" s="66">
        <v>28.153403730702607</v>
      </c>
      <c r="AS25" s="66">
        <v>28.135403730702599</v>
      </c>
      <c r="AT25" s="65">
        <v>4.0907567479466698</v>
      </c>
      <c r="AU25" s="65">
        <v>5.4669918605633896</v>
      </c>
      <c r="AW25" s="1"/>
    </row>
    <row r="26" spans="1:49">
      <c r="A26" s="33" t="s">
        <v>41</v>
      </c>
      <c r="B26" s="29" t="s">
        <v>42</v>
      </c>
      <c r="C26" s="65">
        <v>0</v>
      </c>
      <c r="D26" s="65">
        <v>0</v>
      </c>
      <c r="E26" s="65">
        <v>0</v>
      </c>
      <c r="F26" s="65">
        <v>0</v>
      </c>
      <c r="G26" s="66">
        <f t="shared" si="1"/>
        <v>0</v>
      </c>
      <c r="H26" s="65">
        <v>0</v>
      </c>
      <c r="I26" s="65">
        <v>0</v>
      </c>
      <c r="J26" s="65">
        <v>0</v>
      </c>
      <c r="K26" s="65">
        <v>0</v>
      </c>
      <c r="L26" s="66">
        <f t="shared" si="2"/>
        <v>0</v>
      </c>
      <c r="M26" s="65">
        <v>0</v>
      </c>
      <c r="N26" s="65">
        <v>0</v>
      </c>
      <c r="O26" s="65">
        <v>0</v>
      </c>
      <c r="P26" s="65">
        <v>3.5570414499375147E-4</v>
      </c>
      <c r="Q26" s="66">
        <v>3.5570414499375147E-4</v>
      </c>
      <c r="R26" s="65">
        <v>0</v>
      </c>
      <c r="S26" s="65">
        <v>0</v>
      </c>
      <c r="T26" s="65">
        <v>0</v>
      </c>
      <c r="U26" s="65">
        <v>0</v>
      </c>
      <c r="V26" s="66">
        <v>0</v>
      </c>
      <c r="W26" s="65">
        <v>0</v>
      </c>
      <c r="X26" s="65">
        <v>0</v>
      </c>
      <c r="Y26" s="65">
        <v>0</v>
      </c>
      <c r="Z26" s="65">
        <v>0</v>
      </c>
      <c r="AA26" s="66">
        <v>0</v>
      </c>
      <c r="AB26" s="65">
        <v>0</v>
      </c>
      <c r="AC26" s="65">
        <v>-3.0939999999999999</v>
      </c>
      <c r="AD26" s="65">
        <v>0</v>
      </c>
      <c r="AE26" s="65">
        <v>0</v>
      </c>
      <c r="AF26" s="66">
        <v>-3.0939999999999999</v>
      </c>
      <c r="AG26" s="65">
        <v>0</v>
      </c>
      <c r="AH26" s="65">
        <v>1.617999999999995</v>
      </c>
      <c r="AI26" s="65">
        <v>-1.55626537687375</v>
      </c>
      <c r="AJ26" s="65">
        <v>1.613379272995985E-3</v>
      </c>
      <c r="AK26" s="66">
        <v>6.3348002399240988E-2</v>
      </c>
      <c r="AL26" s="65">
        <v>0</v>
      </c>
      <c r="AM26" s="65">
        <v>0</v>
      </c>
      <c r="AN26" s="65">
        <v>0</v>
      </c>
      <c r="AO26" s="65">
        <v>0</v>
      </c>
      <c r="AP26" s="65">
        <v>0</v>
      </c>
      <c r="AQ26" s="65">
        <v>0</v>
      </c>
      <c r="AR26" s="66">
        <v>0</v>
      </c>
      <c r="AS26" s="66">
        <v>0</v>
      </c>
      <c r="AT26" s="65">
        <v>0</v>
      </c>
      <c r="AU26" s="65">
        <v>0</v>
      </c>
      <c r="AW26" s="1"/>
    </row>
    <row r="27" spans="1:49">
      <c r="A27" s="34" t="s">
        <v>43</v>
      </c>
      <c r="B27" s="28" t="s">
        <v>44</v>
      </c>
      <c r="C27" s="63">
        <v>2131</v>
      </c>
      <c r="D27" s="63">
        <v>2498</v>
      </c>
      <c r="E27" s="63">
        <v>2541</v>
      </c>
      <c r="F27" s="63">
        <v>2270</v>
      </c>
      <c r="G27" s="64">
        <f t="shared" si="1"/>
        <v>9440</v>
      </c>
      <c r="H27" s="63">
        <v>2046.6160967952701</v>
      </c>
      <c r="I27" s="63">
        <v>2349.0610545977497</v>
      </c>
      <c r="J27" s="63">
        <v>2511.8092980872298</v>
      </c>
      <c r="K27" s="63">
        <v>2619.9586587548602</v>
      </c>
      <c r="L27" s="64">
        <f t="shared" si="2"/>
        <v>9527.4451082351097</v>
      </c>
      <c r="M27" s="63">
        <v>2557.6759155075697</v>
      </c>
      <c r="N27" s="63">
        <v>2767.4754467355401</v>
      </c>
      <c r="O27" s="63">
        <v>2599.5664715962021</v>
      </c>
      <c r="P27" s="63">
        <v>2547.4242412946101</v>
      </c>
      <c r="Q27" s="64">
        <v>10472.142075133923</v>
      </c>
      <c r="R27" s="63">
        <v>2254.0208175859998</v>
      </c>
      <c r="S27" s="63">
        <v>2924.2311993967837</v>
      </c>
      <c r="T27" s="63">
        <v>2769.6004855149122</v>
      </c>
      <c r="U27" s="63">
        <v>2175.2555748652094</v>
      </c>
      <c r="V27" s="64">
        <v>10123.108077362906</v>
      </c>
      <c r="W27" s="63">
        <v>2447.694688412897</v>
      </c>
      <c r="X27" s="63">
        <v>2710.6957579042855</v>
      </c>
      <c r="Y27" s="63">
        <v>2830.1457765876703</v>
      </c>
      <c r="Z27" s="63">
        <v>2645.6748288815802</v>
      </c>
      <c r="AA27" s="64">
        <v>10634.211051786433</v>
      </c>
      <c r="AB27" s="63">
        <v>1611.5481942233855</v>
      </c>
      <c r="AC27" s="63">
        <v>2343.1531563820399</v>
      </c>
      <c r="AD27" s="63">
        <v>2853.8084135445297</v>
      </c>
      <c r="AE27" s="63">
        <v>2222.6398600882444</v>
      </c>
      <c r="AF27" s="64">
        <v>9031.1496242382</v>
      </c>
      <c r="AG27" s="63">
        <v>2500.036111864033</v>
      </c>
      <c r="AH27" s="63">
        <v>3409.3404422785798</v>
      </c>
      <c r="AI27" s="63">
        <v>3221.8111774021709</v>
      </c>
      <c r="AJ27" s="63">
        <v>3205.4941315902365</v>
      </c>
      <c r="AK27" s="64">
        <v>12336.68186313502</v>
      </c>
      <c r="AL27" s="63">
        <v>2341.8523787696199</v>
      </c>
      <c r="AM27" s="63">
        <v>2371.7991257420399</v>
      </c>
      <c r="AN27" s="63">
        <v>3314.134977352343</v>
      </c>
      <c r="AO27" s="63">
        <v>2932.5955755060031</v>
      </c>
      <c r="AP27" s="63">
        <v>2749.8986892591051</v>
      </c>
      <c r="AQ27" s="63">
        <v>2755.2670921485687</v>
      </c>
      <c r="AR27" s="64">
        <v>11161.153137529636</v>
      </c>
      <c r="AS27" s="64">
        <v>11149.936636280167</v>
      </c>
      <c r="AT27" s="63">
        <v>2613.1580723180641</v>
      </c>
      <c r="AU27" s="63">
        <v>3159.585525900859</v>
      </c>
      <c r="AW27" s="1"/>
    </row>
    <row r="28" spans="1:49">
      <c r="A28" s="35" t="s">
        <v>45</v>
      </c>
      <c r="B28" s="29" t="s">
        <v>46</v>
      </c>
      <c r="C28" s="65">
        <v>-790</v>
      </c>
      <c r="D28" s="65">
        <v>-886</v>
      </c>
      <c r="E28" s="65">
        <v>-700</v>
      </c>
      <c r="F28" s="65">
        <v>-612</v>
      </c>
      <c r="G28" s="66">
        <f t="shared" si="1"/>
        <v>-2988</v>
      </c>
      <c r="H28" s="65">
        <v>-713.61845397046204</v>
      </c>
      <c r="I28" s="65">
        <v>-647.72673845796294</v>
      </c>
      <c r="J28" s="65">
        <v>-576.42938034679707</v>
      </c>
      <c r="K28" s="65">
        <v>-700.66231163173995</v>
      </c>
      <c r="L28" s="66">
        <f t="shared" si="2"/>
        <v>-2638.4368844069622</v>
      </c>
      <c r="M28" s="65">
        <v>-822.93231519852498</v>
      </c>
      <c r="N28" s="65">
        <v>-666.29844715574109</v>
      </c>
      <c r="O28" s="65">
        <v>-719.55385396872828</v>
      </c>
      <c r="P28" s="65">
        <v>-703.58784230236995</v>
      </c>
      <c r="Q28" s="66">
        <v>-2912.3724586253643</v>
      </c>
      <c r="R28" s="65">
        <v>-767.07879756421619</v>
      </c>
      <c r="S28" s="65">
        <v>-725.34037373778494</v>
      </c>
      <c r="T28" s="65">
        <v>-838.5953711587556</v>
      </c>
      <c r="U28" s="65">
        <v>-412.20589693091534</v>
      </c>
      <c r="V28" s="66">
        <v>-2743.2204393916722</v>
      </c>
      <c r="W28" s="65">
        <v>-889.44059541958552</v>
      </c>
      <c r="X28" s="65">
        <v>-743.41044675417425</v>
      </c>
      <c r="Y28" s="65">
        <v>-786.78456576598603</v>
      </c>
      <c r="Z28" s="65">
        <v>-525.30631515817902</v>
      </c>
      <c r="AA28" s="66">
        <v>-2944.9419230979247</v>
      </c>
      <c r="AB28" s="65">
        <v>-487.48797535186759</v>
      </c>
      <c r="AC28" s="65">
        <v>-449.59484819558497</v>
      </c>
      <c r="AD28" s="65">
        <v>-742.32905673462903</v>
      </c>
      <c r="AE28" s="65">
        <v>-637.65218065358704</v>
      </c>
      <c r="AF28" s="66">
        <v>-2317.0640609356687</v>
      </c>
      <c r="AG28" s="65">
        <v>-731.12554582697101</v>
      </c>
      <c r="AH28" s="65">
        <v>-844.42242606678394</v>
      </c>
      <c r="AI28" s="65">
        <v>-796.52718307908219</v>
      </c>
      <c r="AJ28" s="65">
        <v>-706.81902082876286</v>
      </c>
      <c r="AK28" s="66">
        <v>-3078.8941758015999</v>
      </c>
      <c r="AL28" s="65">
        <v>-678.74913349054464</v>
      </c>
      <c r="AM28" s="65">
        <v>-687.84413349054466</v>
      </c>
      <c r="AN28" s="65">
        <v>-700.12015319303669</v>
      </c>
      <c r="AO28" s="65">
        <v>-663.60031379890268</v>
      </c>
      <c r="AP28" s="65">
        <v>-668.03968491706985</v>
      </c>
      <c r="AQ28" s="65">
        <v>-519.83605369467045</v>
      </c>
      <c r="AR28" s="66">
        <v>-2566.7450252953213</v>
      </c>
      <c r="AS28" s="66">
        <v>-2705.7769394644106</v>
      </c>
      <c r="AT28" s="65">
        <v>-718.96711845187133</v>
      </c>
      <c r="AU28" s="65">
        <v>-703.50904091686118</v>
      </c>
      <c r="AW28" s="1"/>
    </row>
    <row r="29" spans="1:49">
      <c r="A29" s="33" t="s">
        <v>47</v>
      </c>
      <c r="B29" s="29" t="s">
        <v>48</v>
      </c>
      <c r="C29" s="65">
        <v>-17</v>
      </c>
      <c r="D29" s="65">
        <v>-1</v>
      </c>
      <c r="E29" s="65">
        <v>-5</v>
      </c>
      <c r="F29" s="65">
        <v>2</v>
      </c>
      <c r="G29" s="66">
        <f t="shared" si="1"/>
        <v>-21</v>
      </c>
      <c r="H29" s="65">
        <v>-2.1000000000000001E-2</v>
      </c>
      <c r="I29" s="65">
        <v>11.278</v>
      </c>
      <c r="J29" s="65">
        <v>-6.6000000000000003E-2</v>
      </c>
      <c r="K29" s="65">
        <v>19.619996564005302</v>
      </c>
      <c r="L29" s="66">
        <f t="shared" si="2"/>
        <v>30.810996564005301</v>
      </c>
      <c r="M29" s="65">
        <v>14.6943888296945</v>
      </c>
      <c r="N29" s="65">
        <v>30.775124597533999</v>
      </c>
      <c r="O29" s="65">
        <v>-2.4632340958300198</v>
      </c>
      <c r="P29" s="65">
        <v>-22.941269675061999</v>
      </c>
      <c r="Q29" s="66">
        <v>20.065009656336482</v>
      </c>
      <c r="R29" s="65">
        <v>-0.76100000000000001</v>
      </c>
      <c r="S29" s="65">
        <v>-1.0740000000000001</v>
      </c>
      <c r="T29" s="65">
        <v>-1.161</v>
      </c>
      <c r="U29" s="65">
        <v>-2.5999999999999999E-2</v>
      </c>
      <c r="V29" s="66">
        <v>-3.0219999999999998</v>
      </c>
      <c r="W29" s="65">
        <v>-4.0000000000000001E-3</v>
      </c>
      <c r="X29" s="65">
        <v>8.2469999999999999</v>
      </c>
      <c r="Y29" s="65">
        <v>4.0000000000000001E-3</v>
      </c>
      <c r="Z29" s="65">
        <v>-0.21010789188639478</v>
      </c>
      <c r="AA29" s="66">
        <v>8.0368921081136051</v>
      </c>
      <c r="AB29" s="65">
        <v>-0.40873503782352999</v>
      </c>
      <c r="AC29" s="65">
        <v>-0.147858773948361</v>
      </c>
      <c r="AD29" s="65">
        <v>-0.37499486647999447</v>
      </c>
      <c r="AE29" s="65">
        <v>7.2672427670732986</v>
      </c>
      <c r="AF29" s="66">
        <v>6.3356540888214132</v>
      </c>
      <c r="AG29" s="65">
        <v>-0.91560246951510038</v>
      </c>
      <c r="AH29" s="65">
        <v>1.0581985583859002</v>
      </c>
      <c r="AI29" s="65">
        <v>-1.4388269620740299</v>
      </c>
      <c r="AJ29" s="65">
        <v>4.0194798744467297</v>
      </c>
      <c r="AK29" s="66">
        <v>2.7232490012434996</v>
      </c>
      <c r="AL29" s="65">
        <v>5.5370194115440396</v>
      </c>
      <c r="AM29" s="65">
        <v>5.0610194115440601</v>
      </c>
      <c r="AN29" s="65">
        <v>21.744593985557398</v>
      </c>
      <c r="AO29" s="65">
        <v>26.380593985557439</v>
      </c>
      <c r="AP29" s="65">
        <v>21.911416914014012</v>
      </c>
      <c r="AQ29" s="65">
        <v>-13.224011852777505</v>
      </c>
      <c r="AR29" s="66">
        <v>35.969018458337942</v>
      </c>
      <c r="AS29" s="66">
        <v>40.129018458338024</v>
      </c>
      <c r="AT29" s="65">
        <v>1.81</v>
      </c>
      <c r="AU29" s="65">
        <v>3.907</v>
      </c>
      <c r="AW29" s="1"/>
    </row>
    <row r="30" spans="1:49">
      <c r="A30" s="34" t="s">
        <v>49</v>
      </c>
      <c r="B30" s="28" t="s">
        <v>50</v>
      </c>
      <c r="C30" s="63">
        <v>1324</v>
      </c>
      <c r="D30" s="63">
        <v>1611</v>
      </c>
      <c r="E30" s="63">
        <v>1836</v>
      </c>
      <c r="F30" s="63">
        <v>1660</v>
      </c>
      <c r="G30" s="64">
        <f t="shared" si="1"/>
        <v>6431</v>
      </c>
      <c r="H30" s="63">
        <v>1332.9766428248099</v>
      </c>
      <c r="I30" s="63">
        <v>1712.61231613978</v>
      </c>
      <c r="J30" s="63">
        <v>1935.3139177404378</v>
      </c>
      <c r="K30" s="63">
        <v>1938.9163436871161</v>
      </c>
      <c r="L30" s="64">
        <f t="shared" si="2"/>
        <v>6919.8192203921435</v>
      </c>
      <c r="M30" s="63">
        <v>1749.43798913874</v>
      </c>
      <c r="N30" s="63">
        <v>2131.95212417734</v>
      </c>
      <c r="O30" s="63">
        <v>1877.5493835316388</v>
      </c>
      <c r="P30" s="63">
        <v>1820.8951293171801</v>
      </c>
      <c r="Q30" s="64">
        <v>7579.8346261648994</v>
      </c>
      <c r="R30" s="63">
        <v>1486.1810200217867</v>
      </c>
      <c r="S30" s="63">
        <v>2197.8168256589938</v>
      </c>
      <c r="T30" s="63">
        <v>1929.8441143561643</v>
      </c>
      <c r="U30" s="63">
        <v>1763.0236779343027</v>
      </c>
      <c r="V30" s="64">
        <v>7376.8656379712465</v>
      </c>
      <c r="W30" s="63">
        <v>1558.2500929933076</v>
      </c>
      <c r="X30" s="63">
        <v>1975.5323111501098</v>
      </c>
      <c r="Y30" s="63">
        <v>2043.36521082168</v>
      </c>
      <c r="Z30" s="63">
        <v>2120.1584058315102</v>
      </c>
      <c r="AA30" s="64">
        <v>7697.3060207966073</v>
      </c>
      <c r="AB30" s="63">
        <v>1123.651483833698</v>
      </c>
      <c r="AC30" s="63">
        <v>1893.410449412509</v>
      </c>
      <c r="AD30" s="63">
        <v>2111.1043619434199</v>
      </c>
      <c r="AE30" s="63">
        <v>1592.2549222017315</v>
      </c>
      <c r="AF30" s="64">
        <v>6720.4212173913584</v>
      </c>
      <c r="AG30" s="63">
        <v>1767.9949635675432</v>
      </c>
      <c r="AH30" s="63">
        <v>2565.9762147701699</v>
      </c>
      <c r="AI30" s="63">
        <v>2423.8451673610243</v>
      </c>
      <c r="AJ30" s="63">
        <v>2502.6945906359147</v>
      </c>
      <c r="AK30" s="64">
        <v>9260.5109363346528</v>
      </c>
      <c r="AL30" s="63">
        <v>1668.6402646906154</v>
      </c>
      <c r="AM30" s="63">
        <v>1689.0160116630354</v>
      </c>
      <c r="AN30" s="63">
        <v>2635.7594181448603</v>
      </c>
      <c r="AO30" s="63">
        <v>2295.37585569266</v>
      </c>
      <c r="AP30" s="63">
        <v>2103.7704212560461</v>
      </c>
      <c r="AQ30" s="63">
        <v>2222.2070266011142</v>
      </c>
      <c r="AR30" s="64">
        <v>8630.3771306926355</v>
      </c>
      <c r="AS30" s="64">
        <v>8484.2887152740568</v>
      </c>
      <c r="AT30" s="63">
        <v>1896.0009538662</v>
      </c>
      <c r="AU30" s="63">
        <v>2459.9834849840008</v>
      </c>
      <c r="AW30" s="1"/>
    </row>
    <row r="31" spans="1:49">
      <c r="A31" s="27" t="s">
        <v>51</v>
      </c>
      <c r="B31" s="29" t="s">
        <v>52</v>
      </c>
      <c r="C31" s="65">
        <v>-96</v>
      </c>
      <c r="D31" s="65">
        <v>-111</v>
      </c>
      <c r="E31" s="65">
        <v>-85</v>
      </c>
      <c r="F31" s="65">
        <v>-96</v>
      </c>
      <c r="G31" s="66">
        <f>(C31+D31+E31+F31)</f>
        <v>-388</v>
      </c>
      <c r="H31" s="65">
        <v>-91.841803250522105</v>
      </c>
      <c r="I31" s="65">
        <v>-85.704300185988004</v>
      </c>
      <c r="J31" s="65">
        <v>-92.814828669931202</v>
      </c>
      <c r="K31" s="65">
        <v>-85.105048706473596</v>
      </c>
      <c r="L31" s="66">
        <f>(H31+I31+J31+K31)</f>
        <v>-355.46598081291495</v>
      </c>
      <c r="M31" s="65">
        <v>-93.717084303499703</v>
      </c>
      <c r="N31" s="65">
        <v>-116.57925204849599</v>
      </c>
      <c r="O31" s="65">
        <v>-117.34071581914448</v>
      </c>
      <c r="P31" s="65">
        <v>-128.927291329919</v>
      </c>
      <c r="Q31" s="66">
        <v>-456.56434350105917</v>
      </c>
      <c r="R31" s="65">
        <v>-133.75265908616242</v>
      </c>
      <c r="S31" s="65">
        <v>-141.87453608198527</v>
      </c>
      <c r="T31" s="65">
        <v>-114.58075706765361</v>
      </c>
      <c r="U31" s="65">
        <v>-137.17592350919347</v>
      </c>
      <c r="V31" s="66">
        <v>-527.38387574499484</v>
      </c>
      <c r="W31" s="65">
        <v>-122.964580454483</v>
      </c>
      <c r="X31" s="65">
        <v>-129.82503452595901</v>
      </c>
      <c r="Y31" s="65">
        <v>-118.953568118449</v>
      </c>
      <c r="Z31" s="65">
        <v>-134.29367533881501</v>
      </c>
      <c r="AA31" s="66">
        <v>-506.03685843770597</v>
      </c>
      <c r="AB31" s="65">
        <v>-142.33707391589601</v>
      </c>
      <c r="AC31" s="65">
        <v>-108.22273964764784</v>
      </c>
      <c r="AD31" s="65">
        <v>-177.34068963498365</v>
      </c>
      <c r="AE31" s="65">
        <v>-163.46524549472451</v>
      </c>
      <c r="AF31" s="66">
        <v>-591.36574869325204</v>
      </c>
      <c r="AG31" s="65">
        <v>-168.593937505631</v>
      </c>
      <c r="AH31" s="65">
        <v>-198.53110327854219</v>
      </c>
      <c r="AI31" s="65">
        <v>-189.27306821252296</v>
      </c>
      <c r="AJ31" s="65">
        <v>-192.05375867087577</v>
      </c>
      <c r="AK31" s="66">
        <v>-748.45186766757183</v>
      </c>
      <c r="AL31" s="65">
        <v>-184.36647395426817</v>
      </c>
      <c r="AM31" s="65">
        <v>-185.43520310114317</v>
      </c>
      <c r="AN31" s="65">
        <v>-188.83013240822976</v>
      </c>
      <c r="AO31" s="65">
        <v>-187.22299811676177</v>
      </c>
      <c r="AP31" s="65">
        <v>-179.29336498439471</v>
      </c>
      <c r="AQ31" s="65">
        <v>-169.38467191033075</v>
      </c>
      <c r="AR31" s="66">
        <v>-721.8746432572234</v>
      </c>
      <c r="AS31" s="66">
        <v>-722.38167158191345</v>
      </c>
      <c r="AT31" s="65">
        <v>-203.596400403719</v>
      </c>
      <c r="AU31" s="65">
        <v>-211.41841030540598</v>
      </c>
      <c r="AW31" s="1"/>
    </row>
    <row r="32" spans="1:49">
      <c r="A32" s="32" t="s">
        <v>53</v>
      </c>
      <c r="B32" s="36" t="s">
        <v>54</v>
      </c>
      <c r="C32" s="64">
        <v>1228</v>
      </c>
      <c r="D32" s="64">
        <v>1500</v>
      </c>
      <c r="E32" s="64">
        <v>1751</v>
      </c>
      <c r="F32" s="64">
        <v>1564</v>
      </c>
      <c r="G32" s="64">
        <f>C32+D32+E32+F32</f>
        <v>6043</v>
      </c>
      <c r="H32" s="64">
        <v>1241.134839574288</v>
      </c>
      <c r="I32" s="64">
        <v>1626.9080159537998</v>
      </c>
      <c r="J32" s="64">
        <v>1842.499089070508</v>
      </c>
      <c r="K32" s="64">
        <v>1853.8112949806441</v>
      </c>
      <c r="L32" s="64">
        <f>H32+I32+J32+K32</f>
        <v>6564.353239579239</v>
      </c>
      <c r="M32" s="64">
        <v>1655.7209048352402</v>
      </c>
      <c r="N32" s="64">
        <v>2015.3728721288398</v>
      </c>
      <c r="O32" s="64">
        <v>1760.2086677125042</v>
      </c>
      <c r="P32" s="64">
        <v>1691.9678379872601</v>
      </c>
      <c r="Q32" s="64">
        <v>7123.2702826638442</v>
      </c>
      <c r="R32" s="64">
        <v>1352.4283609356244</v>
      </c>
      <c r="S32" s="64">
        <v>2055.9422895770094</v>
      </c>
      <c r="T32" s="64">
        <v>1815.2633572885097</v>
      </c>
      <c r="U32" s="64">
        <v>1625.8477544250993</v>
      </c>
      <c r="V32" s="64">
        <v>6849.4817622262426</v>
      </c>
      <c r="W32" s="64">
        <v>1435.2855125388276</v>
      </c>
      <c r="X32" s="64">
        <v>1845.7072766241499</v>
      </c>
      <c r="Y32" s="64">
        <v>1924.41164270323</v>
      </c>
      <c r="Z32" s="64">
        <v>1985.8647304927001</v>
      </c>
      <c r="AA32" s="64">
        <v>7191.2691623589071</v>
      </c>
      <c r="AB32" s="64">
        <v>981.31440991779891</v>
      </c>
      <c r="AC32" s="64">
        <v>1785.1877097648612</v>
      </c>
      <c r="AD32" s="64">
        <v>1933.7636723084422</v>
      </c>
      <c r="AE32" s="64">
        <v>1428.7896767070054</v>
      </c>
      <c r="AF32" s="64">
        <v>6129.0554686981077</v>
      </c>
      <c r="AG32" s="64">
        <v>1599.4010260619132</v>
      </c>
      <c r="AH32" s="64">
        <v>2367.4451114916292</v>
      </c>
      <c r="AI32" s="64">
        <v>2234.572099148495</v>
      </c>
      <c r="AJ32" s="64">
        <v>2310.6408319650377</v>
      </c>
      <c r="AK32" s="64">
        <v>8512.0590686670748</v>
      </c>
      <c r="AL32" s="64">
        <v>1484.2737907363482</v>
      </c>
      <c r="AM32" s="64">
        <v>1503.5808085618983</v>
      </c>
      <c r="AN32" s="64">
        <v>2446.9292857366336</v>
      </c>
      <c r="AO32" s="64">
        <v>2108.1528575758934</v>
      </c>
      <c r="AP32" s="64">
        <v>1924.4770562716574</v>
      </c>
      <c r="AQ32" s="64">
        <v>2052.8223546907834</v>
      </c>
      <c r="AR32" s="64">
        <v>7908.5024874354222</v>
      </c>
      <c r="AS32" s="64">
        <v>7761.9070436921429</v>
      </c>
      <c r="AT32" s="64">
        <v>1692.40455346248</v>
      </c>
      <c r="AU32" s="64">
        <v>2248.5650746785968</v>
      </c>
      <c r="AW32" s="1"/>
    </row>
    <row r="33" spans="1:49">
      <c r="A33" s="22"/>
      <c r="B33" s="1"/>
      <c r="C33" s="65"/>
      <c r="D33" s="1"/>
      <c r="E33" s="1"/>
      <c r="F33" s="1"/>
      <c r="G33" s="1"/>
      <c r="H33" s="1"/>
      <c r="I33" s="1"/>
      <c r="J33" s="1"/>
      <c r="K33" s="79"/>
      <c r="L33" s="1"/>
      <c r="M33" s="1"/>
      <c r="N33" s="1"/>
      <c r="O33" s="1"/>
      <c r="P33" s="79"/>
      <c r="Q33" s="1"/>
      <c r="R33" s="1"/>
      <c r="S33" s="1"/>
      <c r="T33" s="1"/>
      <c r="U33" s="79"/>
      <c r="V33" s="1"/>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1"/>
    </row>
    <row r="34" spans="1:49">
      <c r="A34" s="22"/>
      <c r="B34" s="21"/>
      <c r="C34" s="69"/>
      <c r="D34" s="69"/>
      <c r="E34" s="69"/>
      <c r="F34" s="69"/>
      <c r="G34" s="69"/>
      <c r="H34" s="69"/>
      <c r="I34" s="69"/>
      <c r="J34" s="69"/>
      <c r="K34" s="1"/>
      <c r="L34" s="69"/>
      <c r="M34" s="69"/>
      <c r="N34" s="69"/>
      <c r="O34" s="69"/>
      <c r="P34" s="1"/>
      <c r="Q34" s="69"/>
      <c r="R34" s="69"/>
      <c r="S34" s="69"/>
      <c r="T34" s="69"/>
      <c r="U34" s="1"/>
      <c r="V34" s="69"/>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35" spans="1:49">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16.5" thickBot="1">
      <c r="A36" s="22"/>
      <c r="B36" s="24" t="s">
        <v>55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
    </row>
    <row r="37" spans="1:49">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70" t="s">
        <v>601</v>
      </c>
      <c r="AN37" s="1"/>
      <c r="AO37" s="70" t="s">
        <v>601</v>
      </c>
      <c r="AP37" s="1"/>
      <c r="AQ37" s="1"/>
      <c r="AR37" s="1"/>
      <c r="AS37" s="61" t="s">
        <v>601</v>
      </c>
      <c r="AT37" s="1"/>
      <c r="AU37" s="1"/>
      <c r="AW37" s="1"/>
    </row>
    <row r="38" spans="1:49" ht="25.5">
      <c r="A38" s="22"/>
      <c r="B38" s="37" t="str">
        <f t="shared" ref="B38:L38" si="3">$16:$16</f>
        <v>€m</v>
      </c>
      <c r="C38" s="70" t="str">
        <f t="shared" si="3"/>
        <v>Q1-15
Underlying</v>
      </c>
      <c r="D38" s="70" t="str">
        <f t="shared" si="3"/>
        <v>Q2-15
Underlying</v>
      </c>
      <c r="E38" s="70" t="str">
        <f t="shared" si="3"/>
        <v>Q3-15
Underlying</v>
      </c>
      <c r="F38" s="70" t="str">
        <f t="shared" si="3"/>
        <v>Q4-15
Underlying</v>
      </c>
      <c r="G38" s="70" t="e">
        <f t="shared" si="3"/>
        <v>#REF!</v>
      </c>
      <c r="H38" s="70" t="str">
        <f t="shared" si="3"/>
        <v>Q1-16
Underlying</v>
      </c>
      <c r="I38" s="70" t="str">
        <f t="shared" si="3"/>
        <v>Q2-16
Underlying</v>
      </c>
      <c r="J38" s="70" t="str">
        <f t="shared" si="3"/>
        <v>Q3-16
Underlying</v>
      </c>
      <c r="K38" s="70" t="str">
        <f t="shared" si="3"/>
        <v>Q4-16
Underlying</v>
      </c>
      <c r="L38" s="70" t="e">
        <f t="shared" si="3"/>
        <v>#REF!</v>
      </c>
      <c r="M38" s="70" t="s">
        <v>539</v>
      </c>
      <c r="N38" s="70" t="s">
        <v>540</v>
      </c>
      <c r="O38" s="70" t="s">
        <v>541</v>
      </c>
      <c r="P38" s="70" t="s">
        <v>542</v>
      </c>
      <c r="Q38" s="70" t="s">
        <v>543</v>
      </c>
      <c r="R38" s="70" t="s">
        <v>544</v>
      </c>
      <c r="S38" s="70" t="s">
        <v>545</v>
      </c>
      <c r="T38" s="70" t="s">
        <v>546</v>
      </c>
      <c r="U38" s="70" t="s">
        <v>547</v>
      </c>
      <c r="V38" s="70" t="s">
        <v>548</v>
      </c>
      <c r="W38" s="70" t="s">
        <v>549</v>
      </c>
      <c r="X38" s="70" t="s">
        <v>550</v>
      </c>
      <c r="Y38" s="70" t="s">
        <v>551</v>
      </c>
      <c r="Z38" s="70" t="s">
        <v>552</v>
      </c>
      <c r="AA38" s="70" t="s">
        <v>553</v>
      </c>
      <c r="AB38" s="70" t="s">
        <v>554</v>
      </c>
      <c r="AC38" s="70" t="s">
        <v>555</v>
      </c>
      <c r="AD38" s="70" t="s">
        <v>556</v>
      </c>
      <c r="AE38" s="70" t="s">
        <v>557</v>
      </c>
      <c r="AF38" s="70" t="s">
        <v>558</v>
      </c>
      <c r="AG38" s="70" t="s">
        <v>559</v>
      </c>
      <c r="AH38" s="70" t="s">
        <v>560</v>
      </c>
      <c r="AI38" s="70" t="s">
        <v>561</v>
      </c>
      <c r="AJ38" s="70" t="s">
        <v>562</v>
      </c>
      <c r="AK38" s="70" t="s">
        <v>563</v>
      </c>
      <c r="AL38" s="70" t="s">
        <v>564</v>
      </c>
      <c r="AM38" s="70" t="str">
        <f>$16:$16</f>
        <v>Q1-22
Underlying</v>
      </c>
      <c r="AN38" s="70" t="s">
        <v>571</v>
      </c>
      <c r="AO38" s="70" t="str">
        <f>$16:$16</f>
        <v>Q2-22
Underlying</v>
      </c>
      <c r="AP38" s="70" t="s">
        <v>576</v>
      </c>
      <c r="AQ38" s="70" t="str">
        <f>$16:$16</f>
        <v>Q4-22
Underlying</v>
      </c>
      <c r="AR38" s="70" t="s">
        <v>608</v>
      </c>
      <c r="AS38" s="70" t="s">
        <v>608</v>
      </c>
      <c r="AT38" s="70" t="s">
        <v>612</v>
      </c>
      <c r="AU38" s="70" t="str">
        <f>$16:$16</f>
        <v>Q2-23
Underlying</v>
      </c>
      <c r="AW38" s="1"/>
    </row>
    <row r="39" spans="1:49">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c r="A40" s="38" t="s">
        <v>56</v>
      </c>
      <c r="B40" s="39" t="s">
        <v>26</v>
      </c>
      <c r="C40" s="71">
        <v>3636</v>
      </c>
      <c r="D40" s="71">
        <v>3610</v>
      </c>
      <c r="E40" s="71">
        <v>3548</v>
      </c>
      <c r="F40" s="71">
        <v>3699</v>
      </c>
      <c r="G40" s="72">
        <f t="shared" ref="G40:G55" si="4">C40+D40+E40+F40</f>
        <v>14493</v>
      </c>
      <c r="H40" s="71">
        <v>3562.7809999999999</v>
      </c>
      <c r="I40" s="71">
        <v>3527.6570000000002</v>
      </c>
      <c r="J40" s="71">
        <v>3274.087</v>
      </c>
      <c r="K40" s="71">
        <v>3465.279</v>
      </c>
      <c r="L40" s="72">
        <f t="shared" ref="L40:L55" si="5">H40+I40+J40+K40</f>
        <v>13829.804</v>
      </c>
      <c r="M40" s="71">
        <v>3529.0749999999998</v>
      </c>
      <c r="N40" s="71">
        <v>3210.442</v>
      </c>
      <c r="O40" s="71">
        <v>3209.5260000000003</v>
      </c>
      <c r="P40" s="71">
        <v>3364.4249999999997</v>
      </c>
      <c r="Q40" s="72">
        <v>13313.467999999999</v>
      </c>
      <c r="R40" s="71">
        <v>3357.9969999999998</v>
      </c>
      <c r="S40" s="71">
        <v>3226.86</v>
      </c>
      <c r="T40" s="71">
        <v>3241.8050000000003</v>
      </c>
      <c r="U40" s="71">
        <v>3228.2709999999997</v>
      </c>
      <c r="V40" s="72">
        <v>13054.933000000001</v>
      </c>
      <c r="W40" s="71">
        <v>3489.7080000000001</v>
      </c>
      <c r="X40" s="71">
        <v>3276.5060000000003</v>
      </c>
      <c r="Y40" s="71">
        <v>3244.4789999999998</v>
      </c>
      <c r="Z40" s="71">
        <v>3413.2479999999996</v>
      </c>
      <c r="AA40" s="72">
        <v>13423.940999999999</v>
      </c>
      <c r="AB40" s="71">
        <v>3234.5650000000001</v>
      </c>
      <c r="AC40" s="71">
        <v>3315.7059999999997</v>
      </c>
      <c r="AD40" s="71">
        <v>3307.5819999999999</v>
      </c>
      <c r="AE40" s="71">
        <v>3372.922</v>
      </c>
      <c r="AF40" s="72">
        <v>13230.775</v>
      </c>
      <c r="AG40" s="71">
        <v>3554.43</v>
      </c>
      <c r="AH40" s="71">
        <v>3452.893</v>
      </c>
      <c r="AI40" s="71">
        <v>3408.127</v>
      </c>
      <c r="AJ40" s="71">
        <v>3595.69</v>
      </c>
      <c r="AK40" s="72">
        <v>14011.140000000001</v>
      </c>
      <c r="AL40" s="71">
        <v>3616.7940000000003</v>
      </c>
      <c r="AM40" s="71">
        <v>3616.7940000000003</v>
      </c>
      <c r="AN40" s="71">
        <v>3402.6020000000003</v>
      </c>
      <c r="AO40" s="71">
        <v>3396.0260000000003</v>
      </c>
      <c r="AP40" s="71">
        <v>3328.2739999999999</v>
      </c>
      <c r="AQ40" s="71">
        <v>3428.183</v>
      </c>
      <c r="AR40" s="72">
        <v>13775.852999999999</v>
      </c>
      <c r="AS40" s="72">
        <v>13744.146000000001</v>
      </c>
      <c r="AT40" s="71">
        <v>3333.4180000000001</v>
      </c>
      <c r="AU40" s="71">
        <v>3311.2870000000003</v>
      </c>
      <c r="AW40" s="1"/>
    </row>
    <row r="41" spans="1:49">
      <c r="A41" s="40" t="s">
        <v>57</v>
      </c>
      <c r="B41" s="41" t="s">
        <v>58</v>
      </c>
      <c r="C41" s="73">
        <v>-139</v>
      </c>
      <c r="D41" s="73">
        <v>-42</v>
      </c>
      <c r="E41" s="73">
        <v>12</v>
      </c>
      <c r="F41" s="73">
        <v>170</v>
      </c>
      <c r="G41" s="74">
        <f>C41+D41+E41+F41</f>
        <v>1</v>
      </c>
      <c r="H41" s="73">
        <v>0</v>
      </c>
      <c r="I41" s="73">
        <v>0</v>
      </c>
      <c r="J41" s="73">
        <v>0</v>
      </c>
      <c r="K41" s="73">
        <v>0</v>
      </c>
      <c r="L41" s="74">
        <f t="shared" si="5"/>
        <v>0</v>
      </c>
      <c r="M41" s="73">
        <v>0</v>
      </c>
      <c r="N41" s="73">
        <v>0</v>
      </c>
      <c r="O41" s="73">
        <v>0</v>
      </c>
      <c r="P41" s="73">
        <v>0</v>
      </c>
      <c r="Q41" s="74">
        <v>0</v>
      </c>
      <c r="R41" s="73">
        <v>0</v>
      </c>
      <c r="S41" s="73">
        <v>0</v>
      </c>
      <c r="T41" s="73">
        <v>0</v>
      </c>
      <c r="U41" s="73">
        <v>0</v>
      </c>
      <c r="V41" s="74">
        <v>0</v>
      </c>
      <c r="W41" s="73">
        <v>0</v>
      </c>
      <c r="X41" s="73">
        <v>0</v>
      </c>
      <c r="Y41" s="73">
        <v>0</v>
      </c>
      <c r="Z41" s="73">
        <v>0</v>
      </c>
      <c r="AA41" s="74">
        <v>0</v>
      </c>
      <c r="AB41" s="73">
        <v>0</v>
      </c>
      <c r="AC41" s="73">
        <v>0</v>
      </c>
      <c r="AD41" s="73">
        <v>0</v>
      </c>
      <c r="AE41" s="73">
        <v>0</v>
      </c>
      <c r="AF41" s="74">
        <v>0</v>
      </c>
      <c r="AG41" s="73">
        <v>0</v>
      </c>
      <c r="AH41" s="73">
        <v>0</v>
      </c>
      <c r="AI41" s="73">
        <v>0</v>
      </c>
      <c r="AJ41" s="73">
        <v>0</v>
      </c>
      <c r="AK41" s="74">
        <v>0</v>
      </c>
      <c r="AL41" s="73">
        <v>0</v>
      </c>
      <c r="AM41" s="73">
        <v>0</v>
      </c>
      <c r="AN41" s="73">
        <v>0</v>
      </c>
      <c r="AO41" s="73">
        <v>0</v>
      </c>
      <c r="AP41" s="73">
        <v>0</v>
      </c>
      <c r="AQ41" s="73">
        <v>0</v>
      </c>
      <c r="AR41" s="74">
        <v>0</v>
      </c>
      <c r="AS41" s="74">
        <v>0</v>
      </c>
      <c r="AT41" s="73">
        <v>0</v>
      </c>
      <c r="AU41" s="73">
        <v>0</v>
      </c>
      <c r="AW41" s="1"/>
    </row>
    <row r="42" spans="1:49">
      <c r="A42" s="42" t="s">
        <v>59</v>
      </c>
      <c r="B42" s="29" t="s">
        <v>28</v>
      </c>
      <c r="C42" s="75">
        <v>-2144</v>
      </c>
      <c r="D42" s="75">
        <v>-1985</v>
      </c>
      <c r="E42" s="75">
        <v>-1961</v>
      </c>
      <c r="F42" s="75">
        <v>-2027</v>
      </c>
      <c r="G42" s="76">
        <f t="shared" si="4"/>
        <v>-8117</v>
      </c>
      <c r="H42" s="65">
        <v>-2183.3220000000001</v>
      </c>
      <c r="I42" s="65">
        <v>-2089.1060000000002</v>
      </c>
      <c r="J42" s="65">
        <v>-1980.2750000000001</v>
      </c>
      <c r="K42" s="65">
        <v>-2159.7530000000002</v>
      </c>
      <c r="L42" s="76">
        <f t="shared" si="5"/>
        <v>-8412.4560000000001</v>
      </c>
      <c r="M42" s="65">
        <v>-2219.0810000000001</v>
      </c>
      <c r="N42" s="65">
        <v>-2123.3049999999998</v>
      </c>
      <c r="O42" s="65">
        <v>-2035.07</v>
      </c>
      <c r="P42" s="65">
        <v>-2152.9929999999999</v>
      </c>
      <c r="Q42" s="76">
        <v>-8530.4490000000005</v>
      </c>
      <c r="R42" s="65">
        <v>-2267.578</v>
      </c>
      <c r="S42" s="65">
        <v>-2164.0070000000001</v>
      </c>
      <c r="T42" s="65">
        <v>-2076.5709999999999</v>
      </c>
      <c r="U42" s="65">
        <v>-2235.569</v>
      </c>
      <c r="V42" s="76">
        <v>-8743.7250000000004</v>
      </c>
      <c r="W42" s="65">
        <v>-2282.194</v>
      </c>
      <c r="X42" s="65">
        <v>-2219.35</v>
      </c>
      <c r="Y42" s="65">
        <v>-2144.2640000000001</v>
      </c>
      <c r="Z42" s="65">
        <v>-2275.9920000000002</v>
      </c>
      <c r="AA42" s="76">
        <v>-8921.7999999999993</v>
      </c>
      <c r="AB42" s="65">
        <v>-2347.2719999999999</v>
      </c>
      <c r="AC42" s="65">
        <v>-2051.4160000000002</v>
      </c>
      <c r="AD42" s="65">
        <v>-2115.3290000000002</v>
      </c>
      <c r="AE42" s="65">
        <v>-2310.7020000000002</v>
      </c>
      <c r="AF42" s="76">
        <v>-8824.719000000001</v>
      </c>
      <c r="AG42" s="65">
        <v>-2408.1748228842271</v>
      </c>
      <c r="AH42" s="65">
        <v>-2236.31</v>
      </c>
      <c r="AI42" s="65">
        <v>-2146.364</v>
      </c>
      <c r="AJ42" s="65">
        <v>-2337.471</v>
      </c>
      <c r="AK42" s="76">
        <v>-9128.3198228842266</v>
      </c>
      <c r="AL42" s="65">
        <v>-2484.2649999999999</v>
      </c>
      <c r="AM42" s="65">
        <v>-2484.2649999999999</v>
      </c>
      <c r="AN42" s="65">
        <v>-2356.5149999999999</v>
      </c>
      <c r="AO42" s="65">
        <v>-2356.4649999999997</v>
      </c>
      <c r="AP42" s="65">
        <v>-2225.4670000000001</v>
      </c>
      <c r="AQ42" s="65">
        <v>-2466.4140000000002</v>
      </c>
      <c r="AR42" s="76">
        <v>-9532.6610000000001</v>
      </c>
      <c r="AS42" s="76">
        <v>-9532.44</v>
      </c>
      <c r="AT42" s="65">
        <v>-2554.3870000000002</v>
      </c>
      <c r="AU42" s="65">
        <v>-2445.9340000000002</v>
      </c>
      <c r="AW42" s="1"/>
    </row>
    <row r="43" spans="1:49">
      <c r="A43" s="30" t="s">
        <v>60</v>
      </c>
      <c r="B43" s="31" t="s">
        <v>30</v>
      </c>
      <c r="C43" s="67"/>
      <c r="D43" s="67"/>
      <c r="E43" s="67"/>
      <c r="F43" s="67"/>
      <c r="G43" s="68"/>
      <c r="H43" s="67">
        <v>-37.46</v>
      </c>
      <c r="I43" s="67">
        <v>-0.42000000000000171</v>
      </c>
      <c r="J43" s="67">
        <v>0</v>
      </c>
      <c r="K43" s="67">
        <v>0</v>
      </c>
      <c r="L43" s="68"/>
      <c r="M43" s="67">
        <v>-41.489999999999995</v>
      </c>
      <c r="N43" s="67">
        <v>-1.68</v>
      </c>
      <c r="O43" s="67">
        <v>0</v>
      </c>
      <c r="P43" s="67">
        <v>0</v>
      </c>
      <c r="Q43" s="68">
        <v>-43.169999999999995</v>
      </c>
      <c r="R43" s="67">
        <v>-68.070269991641297</v>
      </c>
      <c r="S43" s="67">
        <v>-19.1054704720828</v>
      </c>
      <c r="T43" s="67">
        <v>0</v>
      </c>
      <c r="U43" s="67">
        <v>0</v>
      </c>
      <c r="V43" s="68">
        <v>-87.175740463724097</v>
      </c>
      <c r="W43" s="67">
        <v>-90.2</v>
      </c>
      <c r="X43" s="67">
        <v>1.7999999999999972</v>
      </c>
      <c r="Y43" s="67">
        <v>2.36</v>
      </c>
      <c r="Z43" s="67">
        <v>0</v>
      </c>
      <c r="AA43" s="68">
        <v>-86.04</v>
      </c>
      <c r="AB43" s="67">
        <v>-94.1</v>
      </c>
      <c r="AC43" s="67">
        <v>-28.606999999999999</v>
      </c>
      <c r="AD43" s="67">
        <v>0</v>
      </c>
      <c r="AE43" s="67">
        <v>0</v>
      </c>
      <c r="AF43" s="68">
        <v>-122.70699999999999</v>
      </c>
      <c r="AG43" s="67">
        <v>-141.37282288422691</v>
      </c>
      <c r="AH43" s="67">
        <v>-0.51600000000000534</v>
      </c>
      <c r="AI43" s="67">
        <v>0</v>
      </c>
      <c r="AJ43" s="67">
        <v>0</v>
      </c>
      <c r="AK43" s="68">
        <v>-141.8888228842269</v>
      </c>
      <c r="AL43" s="67">
        <v>-158.17382093873101</v>
      </c>
      <c r="AM43" s="67">
        <v>-158.17382093873101</v>
      </c>
      <c r="AN43" s="67">
        <v>2.5747087209850008</v>
      </c>
      <c r="AO43" s="67">
        <v>2.5747087209850008</v>
      </c>
      <c r="AP43" s="67">
        <v>0</v>
      </c>
      <c r="AQ43" s="67">
        <v>0</v>
      </c>
      <c r="AR43" s="68">
        <v>-155.59911221774601</v>
      </c>
      <c r="AS43" s="68">
        <v>-155.59911221774601</v>
      </c>
      <c r="AT43" s="67">
        <v>-113.25</v>
      </c>
      <c r="AU43" s="67">
        <v>2.3659999999999997</v>
      </c>
      <c r="AW43" s="1"/>
    </row>
    <row r="44" spans="1:49">
      <c r="A44" s="43" t="s">
        <v>61</v>
      </c>
      <c r="B44" s="28" t="s">
        <v>32</v>
      </c>
      <c r="C44" s="77">
        <v>1492</v>
      </c>
      <c r="D44" s="77">
        <v>1625</v>
      </c>
      <c r="E44" s="77">
        <v>1587</v>
      </c>
      <c r="F44" s="77">
        <v>1672</v>
      </c>
      <c r="G44" s="78">
        <f t="shared" si="4"/>
        <v>6376</v>
      </c>
      <c r="H44" s="63">
        <v>1416.9190000000001</v>
      </c>
      <c r="I44" s="63">
        <v>1438.971</v>
      </c>
      <c r="J44" s="63">
        <v>1293.8119999999999</v>
      </c>
      <c r="K44" s="63">
        <v>1305.5260000000001</v>
      </c>
      <c r="L44" s="78">
        <f t="shared" si="5"/>
        <v>5455.2280000000001</v>
      </c>
      <c r="M44" s="63">
        <v>1309.9939999999999</v>
      </c>
      <c r="N44" s="63">
        <v>1087.1369999999999</v>
      </c>
      <c r="O44" s="63">
        <v>1174.4559999999999</v>
      </c>
      <c r="P44" s="63">
        <v>1211.4319999999998</v>
      </c>
      <c r="Q44" s="78">
        <v>4783.0189999999993</v>
      </c>
      <c r="R44" s="63">
        <v>1090.4190000000001</v>
      </c>
      <c r="S44" s="63">
        <v>1062.8530000000001</v>
      </c>
      <c r="T44" s="63">
        <v>1165.2340000000002</v>
      </c>
      <c r="U44" s="63">
        <v>992.70200000000011</v>
      </c>
      <c r="V44" s="78">
        <v>4311.2080000000005</v>
      </c>
      <c r="W44" s="63">
        <v>1207.5139999999999</v>
      </c>
      <c r="X44" s="63">
        <v>1057.1559999999999</v>
      </c>
      <c r="Y44" s="63">
        <v>1100.2150000000001</v>
      </c>
      <c r="Z44" s="63">
        <v>1137.2559999999999</v>
      </c>
      <c r="AA44" s="78">
        <v>4502.1409999999996</v>
      </c>
      <c r="AB44" s="63">
        <v>887.29300000000001</v>
      </c>
      <c r="AC44" s="63">
        <v>1264.29</v>
      </c>
      <c r="AD44" s="63">
        <v>1192.2529999999999</v>
      </c>
      <c r="AE44" s="63">
        <v>1062.22</v>
      </c>
      <c r="AF44" s="78">
        <v>4406.0560000000005</v>
      </c>
      <c r="AG44" s="63">
        <v>1146.2551771157732</v>
      </c>
      <c r="AH44" s="63">
        <v>1216.5829999999999</v>
      </c>
      <c r="AI44" s="63">
        <v>1261.7629999999999</v>
      </c>
      <c r="AJ44" s="63">
        <v>1258.2190000000001</v>
      </c>
      <c r="AK44" s="78">
        <v>4882.8201771157728</v>
      </c>
      <c r="AL44" s="63">
        <v>1132.529</v>
      </c>
      <c r="AM44" s="63">
        <v>1132.529</v>
      </c>
      <c r="AN44" s="63">
        <v>1046.087</v>
      </c>
      <c r="AO44" s="63">
        <v>1039.5609999999997</v>
      </c>
      <c r="AP44" s="63">
        <v>1102.807</v>
      </c>
      <c r="AQ44" s="63">
        <v>961.76900000000001</v>
      </c>
      <c r="AR44" s="78">
        <v>4243.192</v>
      </c>
      <c r="AS44" s="78">
        <v>4211.7060000000001</v>
      </c>
      <c r="AT44" s="63">
        <v>779.03099999999995</v>
      </c>
      <c r="AU44" s="63">
        <v>865.35299999999995</v>
      </c>
      <c r="AW44" s="1"/>
    </row>
    <row r="45" spans="1:49">
      <c r="A45" s="42" t="s">
        <v>62</v>
      </c>
      <c r="B45" s="29" t="s">
        <v>34</v>
      </c>
      <c r="C45" s="75">
        <v>-200</v>
      </c>
      <c r="D45" s="75">
        <v>-364</v>
      </c>
      <c r="E45" s="75">
        <v>60</v>
      </c>
      <c r="F45" s="75">
        <v>-225</v>
      </c>
      <c r="G45" s="76">
        <f t="shared" si="4"/>
        <v>-729</v>
      </c>
      <c r="H45" s="65">
        <v>-147.72800000000001</v>
      </c>
      <c r="I45" s="65">
        <v>-260.113</v>
      </c>
      <c r="J45" s="65">
        <v>-150.858</v>
      </c>
      <c r="K45" s="65">
        <v>-60.65</v>
      </c>
      <c r="L45" s="76">
        <f t="shared" si="5"/>
        <v>-619.34900000000005</v>
      </c>
      <c r="M45" s="65">
        <v>-116.131</v>
      </c>
      <c r="N45" s="65">
        <v>35.039000000000001</v>
      </c>
      <c r="O45" s="65">
        <v>-50.972999999999999</v>
      </c>
      <c r="P45" s="65">
        <v>-86.200999999999993</v>
      </c>
      <c r="Q45" s="76">
        <v>-218.26599999999999</v>
      </c>
      <c r="R45" s="65">
        <v>-104.309</v>
      </c>
      <c r="S45" s="65">
        <v>-175.72200000000001</v>
      </c>
      <c r="T45" s="65">
        <v>-104.285</v>
      </c>
      <c r="U45" s="65">
        <v>-249.88200000000001</v>
      </c>
      <c r="V45" s="76">
        <v>-634.19800000000009</v>
      </c>
      <c r="W45" s="65">
        <v>-56.259</v>
      </c>
      <c r="X45" s="65">
        <v>-238.35599999999999</v>
      </c>
      <c r="Y45" s="65">
        <v>-47.878</v>
      </c>
      <c r="Z45" s="65">
        <v>-155.167</v>
      </c>
      <c r="AA45" s="76">
        <v>-497.65999999999997</v>
      </c>
      <c r="AB45" s="65">
        <v>-306.99599999999998</v>
      </c>
      <c r="AC45" s="65">
        <v>-297.59900000000005</v>
      </c>
      <c r="AD45" s="65">
        <v>-22.307251540000003</v>
      </c>
      <c r="AE45" s="65">
        <v>-415.12</v>
      </c>
      <c r="AF45" s="76">
        <v>-1042.0222515400001</v>
      </c>
      <c r="AG45" s="65">
        <v>-153.20099999999999</v>
      </c>
      <c r="AH45" s="65">
        <v>-186.143</v>
      </c>
      <c r="AI45" s="65">
        <v>-136.262</v>
      </c>
      <c r="AJ45" s="65">
        <v>-129.89699999999999</v>
      </c>
      <c r="AK45" s="76">
        <v>-605.50299999999993</v>
      </c>
      <c r="AL45" s="65">
        <v>-145.26400000000001</v>
      </c>
      <c r="AM45" s="65">
        <v>-145.25</v>
      </c>
      <c r="AN45" s="65">
        <v>-411.42099999999999</v>
      </c>
      <c r="AO45" s="65">
        <v>-411.404</v>
      </c>
      <c r="AP45" s="65">
        <v>-273.15300000000002</v>
      </c>
      <c r="AQ45" s="65">
        <v>-306.61399999999998</v>
      </c>
      <c r="AR45" s="76">
        <v>-1136.452</v>
      </c>
      <c r="AS45" s="76">
        <v>-1136.577</v>
      </c>
      <c r="AT45" s="65">
        <v>-171.864</v>
      </c>
      <c r="AU45" s="65">
        <v>-404.87099999999998</v>
      </c>
      <c r="AW45" s="1"/>
    </row>
    <row r="46" spans="1:49">
      <c r="A46" s="30" t="s">
        <v>63</v>
      </c>
      <c r="B46" s="31" t="s">
        <v>36</v>
      </c>
      <c r="C46" s="67"/>
      <c r="D46" s="67"/>
      <c r="E46" s="67"/>
      <c r="F46" s="67"/>
      <c r="G46" s="68"/>
      <c r="H46" s="67">
        <v>0</v>
      </c>
      <c r="I46" s="67">
        <v>0</v>
      </c>
      <c r="J46" s="67">
        <v>0</v>
      </c>
      <c r="K46" s="67">
        <v>0</v>
      </c>
      <c r="L46" s="68"/>
      <c r="M46" s="67">
        <v>0</v>
      </c>
      <c r="N46" s="67">
        <v>0</v>
      </c>
      <c r="O46" s="67">
        <v>0</v>
      </c>
      <c r="P46" s="67">
        <v>0</v>
      </c>
      <c r="Q46" s="68">
        <v>0</v>
      </c>
      <c r="R46" s="67">
        <v>0</v>
      </c>
      <c r="S46" s="67">
        <v>0</v>
      </c>
      <c r="T46" s="67">
        <v>0</v>
      </c>
      <c r="U46" s="67">
        <v>0</v>
      </c>
      <c r="V46" s="68">
        <v>0</v>
      </c>
      <c r="W46" s="67">
        <v>0</v>
      </c>
      <c r="X46" s="67">
        <v>0</v>
      </c>
      <c r="Y46" s="67">
        <v>0</v>
      </c>
      <c r="Z46" s="67">
        <v>0</v>
      </c>
      <c r="AA46" s="68">
        <v>0</v>
      </c>
      <c r="AB46" s="67">
        <v>0</v>
      </c>
      <c r="AC46" s="67">
        <v>0</v>
      </c>
      <c r="AD46" s="67">
        <v>0</v>
      </c>
      <c r="AE46" s="67">
        <v>0</v>
      </c>
      <c r="AF46" s="68">
        <v>0</v>
      </c>
      <c r="AG46" s="67">
        <v>0</v>
      </c>
      <c r="AH46" s="67">
        <v>0</v>
      </c>
      <c r="AI46" s="67">
        <v>0</v>
      </c>
      <c r="AJ46" s="67">
        <v>0</v>
      </c>
      <c r="AK46" s="68">
        <v>0</v>
      </c>
      <c r="AL46" s="67">
        <v>0</v>
      </c>
      <c r="AM46" s="67">
        <v>0</v>
      </c>
      <c r="AN46" s="67">
        <v>0</v>
      </c>
      <c r="AO46" s="67">
        <v>0</v>
      </c>
      <c r="AP46" s="67">
        <v>0</v>
      </c>
      <c r="AQ46" s="67">
        <v>0</v>
      </c>
      <c r="AR46" s="68">
        <v>0</v>
      </c>
      <c r="AS46" s="68">
        <v>0</v>
      </c>
      <c r="AT46" s="67">
        <v>0</v>
      </c>
      <c r="AU46" s="67">
        <v>0</v>
      </c>
      <c r="AW46" s="1"/>
    </row>
    <row r="47" spans="1:49">
      <c r="A47" s="42" t="s">
        <v>64</v>
      </c>
      <c r="B47" s="29" t="s">
        <v>38</v>
      </c>
      <c r="C47" s="75">
        <v>0</v>
      </c>
      <c r="D47" s="75">
        <v>0</v>
      </c>
      <c r="E47" s="75">
        <v>-1</v>
      </c>
      <c r="F47" s="75">
        <v>24</v>
      </c>
      <c r="G47" s="76">
        <f t="shared" si="4"/>
        <v>23</v>
      </c>
      <c r="H47" s="65">
        <v>2.9028231638598498</v>
      </c>
      <c r="I47" s="65">
        <v>2.4942332423339302</v>
      </c>
      <c r="J47" s="65">
        <v>-0.66606092652849702</v>
      </c>
      <c r="K47" s="65">
        <v>0.85146102435866899</v>
      </c>
      <c r="L47" s="76">
        <f t="shared" si="5"/>
        <v>5.582456504023952</v>
      </c>
      <c r="M47" s="65">
        <v>2.8176326246194399</v>
      </c>
      <c r="N47" s="65">
        <v>1.6287339386092099</v>
      </c>
      <c r="O47" s="65">
        <v>-0.207419666924644</v>
      </c>
      <c r="P47" s="65">
        <v>1.84140755004943</v>
      </c>
      <c r="Q47" s="76">
        <v>6.0803544463534358</v>
      </c>
      <c r="R47" s="65">
        <v>4.9204017740247696</v>
      </c>
      <c r="S47" s="65">
        <v>2.3196563802017698</v>
      </c>
      <c r="T47" s="65">
        <v>0.66392923822435301</v>
      </c>
      <c r="U47" s="65">
        <v>4.1261246931093796</v>
      </c>
      <c r="V47" s="76">
        <v>12.030112085560273</v>
      </c>
      <c r="W47" s="65">
        <v>4.3437596464590804</v>
      </c>
      <c r="X47" s="65">
        <v>4.2210347556924903</v>
      </c>
      <c r="Y47" s="65">
        <v>0.38213835139430202</v>
      </c>
      <c r="Z47" s="65">
        <v>1.6388996156200599</v>
      </c>
      <c r="AA47" s="76">
        <v>10.585832369165932</v>
      </c>
      <c r="AB47" s="65">
        <v>3.36524741427078</v>
      </c>
      <c r="AC47" s="65">
        <v>-0.72293275120148504</v>
      </c>
      <c r="AD47" s="65">
        <v>-1.62363943940665</v>
      </c>
      <c r="AE47" s="65">
        <v>1.1814154845387399</v>
      </c>
      <c r="AF47" s="76">
        <v>2.200090708201385</v>
      </c>
      <c r="AG47" s="65">
        <v>0.46003199426746599</v>
      </c>
      <c r="AH47" s="65">
        <v>-11.8052540083398</v>
      </c>
      <c r="AI47" s="65">
        <v>7.2073576623206501E-2</v>
      </c>
      <c r="AJ47" s="65">
        <v>0.61213243159452602</v>
      </c>
      <c r="AK47" s="76">
        <v>-10.661016005854602</v>
      </c>
      <c r="AL47" s="65">
        <v>3.96147436644429</v>
      </c>
      <c r="AM47" s="65">
        <v>3.96147436644429</v>
      </c>
      <c r="AN47" s="65">
        <v>0.98350993388127605</v>
      </c>
      <c r="AO47" s="65">
        <v>0.98350993388127961</v>
      </c>
      <c r="AP47" s="65">
        <v>3.2519688134704697E-2</v>
      </c>
      <c r="AQ47" s="65">
        <v>0.18467766718075801</v>
      </c>
      <c r="AR47" s="76">
        <v>5.1621816556410289</v>
      </c>
      <c r="AS47" s="76">
        <v>5.1621816556410298</v>
      </c>
      <c r="AT47" s="65">
        <v>7.3457296119206603</v>
      </c>
      <c r="AU47" s="65">
        <v>5.1936054510952096E-4</v>
      </c>
      <c r="AW47" s="1"/>
    </row>
    <row r="48" spans="1:49">
      <c r="A48" s="44" t="s">
        <v>65</v>
      </c>
      <c r="B48" s="29" t="s">
        <v>40</v>
      </c>
      <c r="C48" s="75">
        <v>-2</v>
      </c>
      <c r="D48" s="75">
        <v>0</v>
      </c>
      <c r="E48" s="75">
        <v>1</v>
      </c>
      <c r="F48" s="75">
        <v>-7</v>
      </c>
      <c r="G48" s="76">
        <f t="shared" si="4"/>
        <v>-8</v>
      </c>
      <c r="H48" s="65">
        <v>24.760999999999999</v>
      </c>
      <c r="I48" s="65">
        <v>0.38600000000000001</v>
      </c>
      <c r="J48" s="65">
        <v>2.42</v>
      </c>
      <c r="K48" s="65">
        <v>-0.35399999999999998</v>
      </c>
      <c r="L48" s="76">
        <f t="shared" si="5"/>
        <v>27.213000000000001</v>
      </c>
      <c r="M48" s="65">
        <v>1.0580000000000001</v>
      </c>
      <c r="N48" s="65">
        <v>-1.391</v>
      </c>
      <c r="O48" s="65">
        <v>3.8889999999999998</v>
      </c>
      <c r="P48" s="65">
        <v>-8.3670000000000009</v>
      </c>
      <c r="Q48" s="76">
        <v>-4.8110000000000008</v>
      </c>
      <c r="R48" s="65">
        <v>1.829</v>
      </c>
      <c r="S48" s="65">
        <v>3.4209999999999998</v>
      </c>
      <c r="T48" s="65">
        <v>1.853</v>
      </c>
      <c r="U48" s="65">
        <v>-8.577</v>
      </c>
      <c r="V48" s="76">
        <v>-1.4740000000000002</v>
      </c>
      <c r="W48" s="65">
        <v>-0.26</v>
      </c>
      <c r="X48" s="65">
        <v>-6.6849999999999996</v>
      </c>
      <c r="Y48" s="65">
        <v>0.69599999999999995</v>
      </c>
      <c r="Z48" s="65">
        <v>0.69499999999999995</v>
      </c>
      <c r="AA48" s="76">
        <v>-5.5539999999999994</v>
      </c>
      <c r="AB48" s="65">
        <v>0.17599999999999999</v>
      </c>
      <c r="AC48" s="65">
        <v>-3.823</v>
      </c>
      <c r="AD48" s="65">
        <v>-1.905</v>
      </c>
      <c r="AE48" s="65">
        <v>-7.0339999999999998</v>
      </c>
      <c r="AF48" s="76">
        <v>-12.585999999999999</v>
      </c>
      <c r="AG48" s="65">
        <v>9.5259999999999998</v>
      </c>
      <c r="AH48" s="65">
        <v>2.2930000000000001</v>
      </c>
      <c r="AI48" s="65">
        <v>-5.8330000000000002</v>
      </c>
      <c r="AJ48" s="65">
        <v>21.620999999999999</v>
      </c>
      <c r="AK48" s="76">
        <v>27.606999999999999</v>
      </c>
      <c r="AL48" s="65">
        <v>13.217000000000001</v>
      </c>
      <c r="AM48" s="65">
        <v>13.217000000000001</v>
      </c>
      <c r="AN48" s="65">
        <v>10.632</v>
      </c>
      <c r="AO48" s="65">
        <v>10.632</v>
      </c>
      <c r="AP48" s="65">
        <v>0.99</v>
      </c>
      <c r="AQ48" s="65">
        <v>-1.226</v>
      </c>
      <c r="AR48" s="76">
        <v>23.613</v>
      </c>
      <c r="AS48" s="76">
        <v>23.613</v>
      </c>
      <c r="AT48" s="65">
        <v>1.2929999999999999</v>
      </c>
      <c r="AU48" s="65">
        <v>4.4669999999999996</v>
      </c>
      <c r="AW48" s="1"/>
    </row>
    <row r="49" spans="1:49">
      <c r="A49" s="44" t="s">
        <v>66</v>
      </c>
      <c r="B49" s="29" t="s">
        <v>42</v>
      </c>
      <c r="C49" s="75">
        <v>0</v>
      </c>
      <c r="D49" s="75">
        <v>0</v>
      </c>
      <c r="E49" s="75">
        <v>0</v>
      </c>
      <c r="F49" s="75">
        <v>0</v>
      </c>
      <c r="G49" s="76">
        <f t="shared" si="4"/>
        <v>0</v>
      </c>
      <c r="H49" s="65">
        <v>0</v>
      </c>
      <c r="I49" s="65">
        <v>0</v>
      </c>
      <c r="J49" s="65">
        <v>0</v>
      </c>
      <c r="K49" s="65">
        <v>0</v>
      </c>
      <c r="L49" s="76">
        <f t="shared" si="5"/>
        <v>0</v>
      </c>
      <c r="M49" s="65">
        <v>0</v>
      </c>
      <c r="N49" s="65">
        <v>0</v>
      </c>
      <c r="O49" s="65">
        <v>0</v>
      </c>
      <c r="P49" s="65">
        <v>0</v>
      </c>
      <c r="Q49" s="76">
        <v>0</v>
      </c>
      <c r="R49" s="65">
        <v>0</v>
      </c>
      <c r="S49" s="65">
        <v>0</v>
      </c>
      <c r="T49" s="65">
        <v>0</v>
      </c>
      <c r="U49" s="65">
        <v>0</v>
      </c>
      <c r="V49" s="76">
        <v>0</v>
      </c>
      <c r="W49" s="65">
        <v>0</v>
      </c>
      <c r="X49" s="65">
        <v>0</v>
      </c>
      <c r="Y49" s="65">
        <v>0</v>
      </c>
      <c r="Z49" s="65">
        <v>0</v>
      </c>
      <c r="AA49" s="76">
        <v>0</v>
      </c>
      <c r="AB49" s="65">
        <v>0</v>
      </c>
      <c r="AC49" s="65">
        <v>-3.0939999999999999</v>
      </c>
      <c r="AD49" s="65">
        <v>0</v>
      </c>
      <c r="AE49" s="65">
        <v>0</v>
      </c>
      <c r="AF49" s="76">
        <v>-3.0939999999999999</v>
      </c>
      <c r="AG49" s="65">
        <v>0</v>
      </c>
      <c r="AH49" s="65">
        <v>1.6180000000000001</v>
      </c>
      <c r="AI49" s="65">
        <v>-1.6180000000000001</v>
      </c>
      <c r="AJ49" s="65">
        <v>0</v>
      </c>
      <c r="AK49" s="76">
        <v>0</v>
      </c>
      <c r="AL49" s="65">
        <v>0</v>
      </c>
      <c r="AM49" s="65">
        <v>0</v>
      </c>
      <c r="AN49" s="65">
        <v>0</v>
      </c>
      <c r="AO49" s="65">
        <v>0</v>
      </c>
      <c r="AP49" s="65">
        <v>0</v>
      </c>
      <c r="AQ49" s="65">
        <v>0</v>
      </c>
      <c r="AR49" s="76">
        <v>0</v>
      </c>
      <c r="AS49" s="76">
        <v>0</v>
      </c>
      <c r="AT49" s="65">
        <v>0</v>
      </c>
      <c r="AU49" s="65">
        <v>0</v>
      </c>
      <c r="AW49" s="1"/>
    </row>
    <row r="50" spans="1:49">
      <c r="A50" s="45" t="s">
        <v>67</v>
      </c>
      <c r="B50" s="28" t="s">
        <v>44</v>
      </c>
      <c r="C50" s="77">
        <v>1290</v>
      </c>
      <c r="D50" s="77">
        <v>1261</v>
      </c>
      <c r="E50" s="77">
        <v>1647</v>
      </c>
      <c r="F50" s="77">
        <v>1464</v>
      </c>
      <c r="G50" s="78">
        <f t="shared" si="4"/>
        <v>5662</v>
      </c>
      <c r="H50" s="63">
        <v>1296.8548231638599</v>
      </c>
      <c r="I50" s="63">
        <v>1181.7382332423299</v>
      </c>
      <c r="J50" s="63">
        <v>1144.70793907347</v>
      </c>
      <c r="K50" s="63">
        <v>1245.37346102436</v>
      </c>
      <c r="L50" s="78">
        <f t="shared" si="5"/>
        <v>4868.6744565040199</v>
      </c>
      <c r="M50" s="63">
        <v>1197.7386326246201</v>
      </c>
      <c r="N50" s="63">
        <v>1122.41373393861</v>
      </c>
      <c r="O50" s="63">
        <v>1127.1645803330698</v>
      </c>
      <c r="P50" s="63">
        <v>1118.7054075500498</v>
      </c>
      <c r="Q50" s="78">
        <v>4566.0223544463497</v>
      </c>
      <c r="R50" s="63">
        <v>992.85940177402495</v>
      </c>
      <c r="S50" s="63">
        <v>892.87165638020201</v>
      </c>
      <c r="T50" s="63">
        <v>1063.46592923822</v>
      </c>
      <c r="U50" s="63">
        <v>738.36912469310903</v>
      </c>
      <c r="V50" s="78">
        <v>3687.5661120855561</v>
      </c>
      <c r="W50" s="63">
        <v>1155.3387596464599</v>
      </c>
      <c r="X50" s="63">
        <v>816.33603475569203</v>
      </c>
      <c r="Y50" s="63">
        <v>1053.4151383513949</v>
      </c>
      <c r="Z50" s="63">
        <v>984.42289961562005</v>
      </c>
      <c r="AA50" s="78">
        <v>4009.512832369167</v>
      </c>
      <c r="AB50" s="63">
        <v>583.838247414271</v>
      </c>
      <c r="AC50" s="63">
        <v>959.05106724879806</v>
      </c>
      <c r="AD50" s="63">
        <v>1166.41710902059</v>
      </c>
      <c r="AE50" s="63">
        <v>641.24741548453892</v>
      </c>
      <c r="AF50" s="78">
        <v>3350.553839168198</v>
      </c>
      <c r="AG50" s="63">
        <v>1003.0402091100431</v>
      </c>
      <c r="AH50" s="63">
        <v>1022.5457459916599</v>
      </c>
      <c r="AI50" s="63">
        <v>1118.1220735766201</v>
      </c>
      <c r="AJ50" s="63">
        <v>1150.55513243159</v>
      </c>
      <c r="AK50" s="78">
        <v>4294.2631611099132</v>
      </c>
      <c r="AL50" s="63">
        <v>1004.4434743664399</v>
      </c>
      <c r="AM50" s="63">
        <v>1004.45747436644</v>
      </c>
      <c r="AN50" s="63">
        <v>646.2815099338809</v>
      </c>
      <c r="AO50" s="63">
        <v>639.77250993388975</v>
      </c>
      <c r="AP50" s="63">
        <v>830.67651968813402</v>
      </c>
      <c r="AQ50" s="63">
        <v>654.11367766718104</v>
      </c>
      <c r="AR50" s="78">
        <v>3135.5151816556358</v>
      </c>
      <c r="AS50" s="78">
        <v>3103.9041816556401</v>
      </c>
      <c r="AT50" s="63">
        <v>615.80572961192104</v>
      </c>
      <c r="AU50" s="63">
        <v>464.94951936054497</v>
      </c>
      <c r="AW50" s="1"/>
    </row>
    <row r="51" spans="1:49">
      <c r="A51" s="44" t="s">
        <v>68</v>
      </c>
      <c r="B51" s="29" t="s">
        <v>46</v>
      </c>
      <c r="C51" s="75">
        <v>-500</v>
      </c>
      <c r="D51" s="75">
        <v>-450</v>
      </c>
      <c r="E51" s="75">
        <v>-602</v>
      </c>
      <c r="F51" s="75">
        <v>-519</v>
      </c>
      <c r="G51" s="76">
        <f t="shared" si="4"/>
        <v>-2071</v>
      </c>
      <c r="H51" s="65">
        <v>-470.06599999999997</v>
      </c>
      <c r="I51" s="65">
        <v>-396.53890215264198</v>
      </c>
      <c r="J51" s="65">
        <v>-367.32799999999997</v>
      </c>
      <c r="K51" s="65">
        <v>-388.15300000000008</v>
      </c>
      <c r="L51" s="76">
        <f t="shared" si="5"/>
        <v>-1622.0859021526419</v>
      </c>
      <c r="M51" s="65">
        <v>-442.04</v>
      </c>
      <c r="N51" s="65">
        <v>-340.71250000000003</v>
      </c>
      <c r="O51" s="65">
        <v>-353.18791049999999</v>
      </c>
      <c r="P51" s="65">
        <v>-355.11139300000008</v>
      </c>
      <c r="Q51" s="76">
        <v>-1491.0518035000002</v>
      </c>
      <c r="R51" s="65">
        <v>-405.30500000000001</v>
      </c>
      <c r="S51" s="65">
        <v>-285.15800000000002</v>
      </c>
      <c r="T51" s="65">
        <v>-392.79409499999997</v>
      </c>
      <c r="U51" s="65">
        <v>-201.57887400000001</v>
      </c>
      <c r="V51" s="76">
        <v>-1284.835969</v>
      </c>
      <c r="W51" s="65">
        <v>-489.78221640000004</v>
      </c>
      <c r="X51" s="65">
        <v>-253.76557989999998</v>
      </c>
      <c r="Y51" s="65">
        <v>-364.61700000000002</v>
      </c>
      <c r="Z51" s="65">
        <v>-304.476</v>
      </c>
      <c r="AA51" s="76">
        <v>-1412.6407963000001</v>
      </c>
      <c r="AB51" s="65">
        <v>-262.06799999999998</v>
      </c>
      <c r="AC51" s="65">
        <v>-295.49961999999999</v>
      </c>
      <c r="AD51" s="65">
        <v>-389.49599485689197</v>
      </c>
      <c r="AE51" s="65">
        <v>-176.32455999999999</v>
      </c>
      <c r="AF51" s="76">
        <v>-1123.388174856892</v>
      </c>
      <c r="AG51" s="65">
        <v>-347.39861999999999</v>
      </c>
      <c r="AH51" s="65">
        <v>-281.38532999999995</v>
      </c>
      <c r="AI51" s="65">
        <v>-328.25700000000001</v>
      </c>
      <c r="AJ51" s="65">
        <v>-267.96254999999996</v>
      </c>
      <c r="AK51" s="76">
        <v>-1225.0035</v>
      </c>
      <c r="AL51" s="65">
        <v>-284.30649431466463</v>
      </c>
      <c r="AM51" s="65">
        <v>-284.30649431466463</v>
      </c>
      <c r="AN51" s="65">
        <v>-126.73074000000003</v>
      </c>
      <c r="AO51" s="65">
        <v>-125.09074000000007</v>
      </c>
      <c r="AP51" s="65">
        <v>-207.75</v>
      </c>
      <c r="AQ51" s="65">
        <v>-143.68785</v>
      </c>
      <c r="AR51" s="76">
        <v>-762.47508431466463</v>
      </c>
      <c r="AS51" s="76">
        <v>-754.5680843146647</v>
      </c>
      <c r="AT51" s="65">
        <v>-195.58699999999999</v>
      </c>
      <c r="AU51" s="65">
        <v>-93.305999999999997</v>
      </c>
      <c r="AW51" s="1"/>
    </row>
    <row r="52" spans="1:49">
      <c r="A52" s="44" t="s">
        <v>69</v>
      </c>
      <c r="B52" s="29" t="s">
        <v>48</v>
      </c>
      <c r="C52" s="75">
        <v>0</v>
      </c>
      <c r="D52" s="75">
        <v>0</v>
      </c>
      <c r="E52" s="75">
        <v>0</v>
      </c>
      <c r="F52" s="75">
        <v>0</v>
      </c>
      <c r="G52" s="76">
        <f t="shared" si="4"/>
        <v>0</v>
      </c>
      <c r="H52" s="65">
        <v>0</v>
      </c>
      <c r="I52" s="65">
        <v>0</v>
      </c>
      <c r="J52" s="65">
        <v>0</v>
      </c>
      <c r="K52" s="65">
        <v>0</v>
      </c>
      <c r="L52" s="76">
        <f t="shared" si="5"/>
        <v>0</v>
      </c>
      <c r="M52" s="65">
        <v>0</v>
      </c>
      <c r="N52" s="65">
        <v>0</v>
      </c>
      <c r="O52" s="65">
        <v>0</v>
      </c>
      <c r="P52" s="65">
        <v>0</v>
      </c>
      <c r="Q52" s="76">
        <v>0</v>
      </c>
      <c r="R52" s="65">
        <v>0</v>
      </c>
      <c r="S52" s="65">
        <v>0</v>
      </c>
      <c r="T52" s="65">
        <v>0</v>
      </c>
      <c r="U52" s="65">
        <v>0</v>
      </c>
      <c r="V52" s="76">
        <v>0</v>
      </c>
      <c r="W52" s="65">
        <v>0</v>
      </c>
      <c r="X52" s="65">
        <v>0</v>
      </c>
      <c r="Y52" s="65">
        <v>0</v>
      </c>
      <c r="Z52" s="65">
        <v>0</v>
      </c>
      <c r="AA52" s="76">
        <v>0</v>
      </c>
      <c r="AB52" s="65">
        <v>0</v>
      </c>
      <c r="AC52" s="65">
        <v>0</v>
      </c>
      <c r="AD52" s="65">
        <v>0</v>
      </c>
      <c r="AE52" s="65">
        <v>5.3570000000000002</v>
      </c>
      <c r="AF52" s="76">
        <v>5.3570000000000002</v>
      </c>
      <c r="AG52" s="65">
        <v>0</v>
      </c>
      <c r="AH52" s="65">
        <v>0</v>
      </c>
      <c r="AI52" s="65">
        <v>0</v>
      </c>
      <c r="AJ52" s="65">
        <v>0</v>
      </c>
      <c r="AK52" s="76">
        <v>0</v>
      </c>
      <c r="AL52" s="65">
        <v>0</v>
      </c>
      <c r="AM52" s="65">
        <v>0</v>
      </c>
      <c r="AN52" s="65">
        <v>0</v>
      </c>
      <c r="AO52" s="65">
        <v>0</v>
      </c>
      <c r="AP52" s="65">
        <v>0</v>
      </c>
      <c r="AQ52" s="65">
        <v>-3.0000000000000001E-3</v>
      </c>
      <c r="AR52" s="76">
        <v>-3.0000000000000001E-3</v>
      </c>
      <c r="AS52" s="76">
        <v>-3.0000000000000001E-3</v>
      </c>
      <c r="AT52" s="65">
        <v>0</v>
      </c>
      <c r="AU52" s="65">
        <v>0</v>
      </c>
      <c r="AW52" s="1"/>
    </row>
    <row r="53" spans="1:49">
      <c r="A53" s="45" t="s">
        <v>70</v>
      </c>
      <c r="B53" s="28" t="s">
        <v>50</v>
      </c>
      <c r="C53" s="77">
        <v>790</v>
      </c>
      <c r="D53" s="77">
        <v>811</v>
      </c>
      <c r="E53" s="77">
        <v>1045</v>
      </c>
      <c r="F53" s="77">
        <v>945</v>
      </c>
      <c r="G53" s="78">
        <f t="shared" si="4"/>
        <v>3591</v>
      </c>
      <c r="H53" s="63">
        <v>826.78882316386</v>
      </c>
      <c r="I53" s="63">
        <v>785.19933108969201</v>
      </c>
      <c r="J53" s="63">
        <v>777.37993907347095</v>
      </c>
      <c r="K53" s="63">
        <v>857.22046102435888</v>
      </c>
      <c r="L53" s="78">
        <f t="shared" si="5"/>
        <v>3246.5885543513818</v>
      </c>
      <c r="M53" s="63">
        <v>755.69863262461899</v>
      </c>
      <c r="N53" s="63">
        <v>781.70123393860899</v>
      </c>
      <c r="O53" s="63">
        <v>773.97666983307499</v>
      </c>
      <c r="P53" s="63">
        <v>763.594014550049</v>
      </c>
      <c r="Q53" s="78">
        <v>3074.970550946352</v>
      </c>
      <c r="R53" s="63">
        <v>587.554401774025</v>
      </c>
      <c r="S53" s="63">
        <v>607.713656380202</v>
      </c>
      <c r="T53" s="63">
        <v>670.67183423822507</v>
      </c>
      <c r="U53" s="63">
        <v>536.79025069310899</v>
      </c>
      <c r="V53" s="78">
        <v>2402.7301430855609</v>
      </c>
      <c r="W53" s="63">
        <v>665.556543246459</v>
      </c>
      <c r="X53" s="63">
        <v>562.57045485569301</v>
      </c>
      <c r="Y53" s="63">
        <v>688.79813835139396</v>
      </c>
      <c r="Z53" s="63">
        <v>679.94689961561994</v>
      </c>
      <c r="AA53" s="78">
        <v>2596.8720360691659</v>
      </c>
      <c r="AB53" s="63">
        <v>321.77024741427101</v>
      </c>
      <c r="AC53" s="63">
        <v>663.55144724879892</v>
      </c>
      <c r="AD53" s="63">
        <v>776.92111416370096</v>
      </c>
      <c r="AE53" s="63">
        <v>470.27985548453904</v>
      </c>
      <c r="AF53" s="78">
        <v>2232.5226643113101</v>
      </c>
      <c r="AG53" s="63">
        <v>655.64158911004006</v>
      </c>
      <c r="AH53" s="63">
        <v>741.16041599165999</v>
      </c>
      <c r="AI53" s="63">
        <v>789.86507357662299</v>
      </c>
      <c r="AJ53" s="63">
        <v>882.59258243159502</v>
      </c>
      <c r="AK53" s="78">
        <v>3069.2596611099184</v>
      </c>
      <c r="AL53" s="63">
        <v>720.13698005177935</v>
      </c>
      <c r="AM53" s="63">
        <v>720.15098005177936</v>
      </c>
      <c r="AN53" s="63">
        <v>519.55076993388093</v>
      </c>
      <c r="AO53" s="63">
        <v>514.6817699338859</v>
      </c>
      <c r="AP53" s="63">
        <v>622.92651968813504</v>
      </c>
      <c r="AQ53" s="63">
        <v>510.42282766718102</v>
      </c>
      <c r="AR53" s="78">
        <v>2373.0370973409763</v>
      </c>
      <c r="AS53" s="78">
        <v>2349.3330973409757</v>
      </c>
      <c r="AT53" s="63">
        <v>420.21872961192099</v>
      </c>
      <c r="AU53" s="63">
        <v>371.64351936054499</v>
      </c>
      <c r="AW53" s="1"/>
    </row>
    <row r="54" spans="1:49">
      <c r="A54" s="42" t="s">
        <v>71</v>
      </c>
      <c r="B54" s="29" t="s">
        <v>52</v>
      </c>
      <c r="C54" s="75">
        <v>0</v>
      </c>
      <c r="D54" s="75">
        <v>0</v>
      </c>
      <c r="E54" s="75">
        <v>0</v>
      </c>
      <c r="F54" s="75">
        <v>-2</v>
      </c>
      <c r="G54" s="76">
        <f>(C54+D54+E54+F54)</f>
        <v>-2</v>
      </c>
      <c r="H54" s="65">
        <v>-0.28143831094240701</v>
      </c>
      <c r="I54" s="65">
        <v>-0.14206180705083901</v>
      </c>
      <c r="J54" s="65">
        <v>1.0839272531383001E-2</v>
      </c>
      <c r="K54" s="65">
        <v>-0.15559885990294101</v>
      </c>
      <c r="L54" s="76">
        <f>(H54+I54+J54+K54)</f>
        <v>-0.56825970536480408</v>
      </c>
      <c r="M54" s="65">
        <v>-0.28835397732865098</v>
      </c>
      <c r="N54" s="65">
        <v>-0.241417880779533</v>
      </c>
      <c r="O54" s="65">
        <v>-6.5175764906570205E-2</v>
      </c>
      <c r="P54" s="65">
        <v>0.33765167455105299</v>
      </c>
      <c r="Q54" s="76">
        <v>-0.25729594846370113</v>
      </c>
      <c r="R54" s="65">
        <v>-0.77331231794106803</v>
      </c>
      <c r="S54" s="65">
        <v>0.44867374429121798</v>
      </c>
      <c r="T54" s="65">
        <v>9.6196190124152703E-2</v>
      </c>
      <c r="U54" s="65">
        <v>1.9243071072978402E-2</v>
      </c>
      <c r="V54" s="76">
        <v>-0.20919931245271894</v>
      </c>
      <c r="W54" s="65">
        <v>-0.34162920204473501</v>
      </c>
      <c r="X54" s="65">
        <v>0.21061587474155</v>
      </c>
      <c r="Y54" s="65">
        <v>-2.95532119730312E-2</v>
      </c>
      <c r="Z54" s="65">
        <v>-0.1782069904529</v>
      </c>
      <c r="AA54" s="76">
        <v>-0.33877352972911623</v>
      </c>
      <c r="AB54" s="65">
        <v>-0.58500805895321895</v>
      </c>
      <c r="AC54" s="65">
        <v>-0.28259750164724701</v>
      </c>
      <c r="AD54" s="65">
        <v>-1.73541873445557</v>
      </c>
      <c r="AE54" s="65">
        <v>9.0228292850833905E-3</v>
      </c>
      <c r="AF54" s="76">
        <v>-2.5940014657709525</v>
      </c>
      <c r="AG54" s="65">
        <v>-0.35172907296568301</v>
      </c>
      <c r="AH54" s="65">
        <v>-0.273427752297149</v>
      </c>
      <c r="AI54" s="65">
        <v>-1.75472512780682E-2</v>
      </c>
      <c r="AJ54" s="65">
        <v>-0.49369300688762502</v>
      </c>
      <c r="AK54" s="76">
        <v>-1.1363970834285253</v>
      </c>
      <c r="AL54" s="65">
        <v>-0.16256726028653801</v>
      </c>
      <c r="AM54" s="65">
        <v>-0.16256726028653801</v>
      </c>
      <c r="AN54" s="65">
        <v>-0.35862684018597801</v>
      </c>
      <c r="AO54" s="65">
        <v>-0.35862691018820303</v>
      </c>
      <c r="AP54" s="65">
        <v>-0.141631481385733</v>
      </c>
      <c r="AQ54" s="65">
        <v>-2.82573119158398E-2</v>
      </c>
      <c r="AR54" s="76">
        <v>-0.69108289377408882</v>
      </c>
      <c r="AS54" s="76">
        <v>-0.69108296377631295</v>
      </c>
      <c r="AT54" s="65">
        <v>3.1547078636064999E-2</v>
      </c>
      <c r="AU54" s="65">
        <v>-0.350619646916151</v>
      </c>
      <c r="AW54" s="1"/>
    </row>
    <row r="55" spans="1:49">
      <c r="A55" s="46" t="s">
        <v>72</v>
      </c>
      <c r="B55" s="47" t="s">
        <v>54</v>
      </c>
      <c r="C55" s="72">
        <v>790</v>
      </c>
      <c r="D55" s="72">
        <v>811</v>
      </c>
      <c r="E55" s="72">
        <v>1045</v>
      </c>
      <c r="F55" s="72">
        <v>943</v>
      </c>
      <c r="G55" s="72">
        <f t="shared" si="4"/>
        <v>3589</v>
      </c>
      <c r="H55" s="80">
        <v>826.50738485291697</v>
      </c>
      <c r="I55" s="80">
        <v>785.05726928264096</v>
      </c>
      <c r="J55" s="80">
        <v>777.390778346003</v>
      </c>
      <c r="K55" s="80">
        <v>857.06486216445592</v>
      </c>
      <c r="L55" s="72">
        <f t="shared" si="5"/>
        <v>3246.0202946460167</v>
      </c>
      <c r="M55" s="80">
        <v>755.41027864729097</v>
      </c>
      <c r="N55" s="80">
        <v>781.45981605783004</v>
      </c>
      <c r="O55" s="80">
        <v>773.91149406816908</v>
      </c>
      <c r="P55" s="80">
        <v>763.93166622460103</v>
      </c>
      <c r="Q55" s="72">
        <v>3074.7132549978915</v>
      </c>
      <c r="R55" s="80">
        <v>586.78108945608403</v>
      </c>
      <c r="S55" s="80">
        <v>608.162330124493</v>
      </c>
      <c r="T55" s="80">
        <v>670.76803042834808</v>
      </c>
      <c r="U55" s="80">
        <v>536.80949376418209</v>
      </c>
      <c r="V55" s="72">
        <v>2402.5209437731073</v>
      </c>
      <c r="W55" s="80">
        <v>665.21491404441406</v>
      </c>
      <c r="X55" s="80">
        <v>562.78107073043407</v>
      </c>
      <c r="Y55" s="80">
        <v>688.76858513942102</v>
      </c>
      <c r="Z55" s="80">
        <v>679.76869262516698</v>
      </c>
      <c r="AA55" s="72">
        <v>2596.5332625394362</v>
      </c>
      <c r="AB55" s="80">
        <v>321.185239355318</v>
      </c>
      <c r="AC55" s="80">
        <v>663.26884974715097</v>
      </c>
      <c r="AD55" s="80">
        <v>775.18569542924604</v>
      </c>
      <c r="AE55" s="80">
        <v>470.288878313824</v>
      </c>
      <c r="AF55" s="72">
        <v>2229.9286628455393</v>
      </c>
      <c r="AG55" s="80">
        <v>655.28986003707507</v>
      </c>
      <c r="AH55" s="80">
        <v>740.88698823936295</v>
      </c>
      <c r="AI55" s="80">
        <v>789.84752632534503</v>
      </c>
      <c r="AJ55" s="80">
        <v>882.09888942470695</v>
      </c>
      <c r="AK55" s="72">
        <v>3068.1232640264902</v>
      </c>
      <c r="AL55" s="80">
        <v>719.97441279149336</v>
      </c>
      <c r="AM55" s="80">
        <v>719.98841279149337</v>
      </c>
      <c r="AN55" s="80">
        <v>519.19214309369499</v>
      </c>
      <c r="AO55" s="80">
        <v>514.32314302369196</v>
      </c>
      <c r="AP55" s="80">
        <v>622.78488820674897</v>
      </c>
      <c r="AQ55" s="80">
        <v>510.39457035526499</v>
      </c>
      <c r="AR55" s="72">
        <v>2372.3460144472024</v>
      </c>
      <c r="AS55" s="72">
        <v>2348.6420143771957</v>
      </c>
      <c r="AT55" s="80">
        <v>420.25027669055697</v>
      </c>
      <c r="AU55" s="80">
        <v>371.29289971362897</v>
      </c>
      <c r="AW55" s="1"/>
    </row>
    <row r="56" spans="1:49">
      <c r="A56" s="48" t="s">
        <v>73</v>
      </c>
      <c r="B56" s="49" t="s">
        <v>58</v>
      </c>
      <c r="C56" s="74">
        <v>-86</v>
      </c>
      <c r="D56" s="74">
        <v>-26</v>
      </c>
      <c r="E56" s="74">
        <v>7</v>
      </c>
      <c r="F56" s="74">
        <v>105</v>
      </c>
      <c r="G56" s="74">
        <f>C56+D56+E56+F56</f>
        <v>0</v>
      </c>
      <c r="H56" s="81">
        <v>0</v>
      </c>
      <c r="I56" s="81">
        <v>0</v>
      </c>
      <c r="J56" s="81">
        <v>0</v>
      </c>
      <c r="K56" s="81">
        <v>0</v>
      </c>
      <c r="L56" s="74">
        <f>SUM(H56:K56)</f>
        <v>0</v>
      </c>
      <c r="M56" s="81">
        <v>0</v>
      </c>
      <c r="N56" s="81">
        <v>0</v>
      </c>
      <c r="O56" s="81">
        <v>0</v>
      </c>
      <c r="P56" s="81">
        <v>0</v>
      </c>
      <c r="Q56" s="74">
        <v>0</v>
      </c>
      <c r="R56" s="81">
        <v>0</v>
      </c>
      <c r="S56" s="81">
        <v>0</v>
      </c>
      <c r="T56" s="81">
        <v>0</v>
      </c>
      <c r="U56" s="81">
        <v>0</v>
      </c>
      <c r="V56" s="74">
        <v>0</v>
      </c>
      <c r="W56" s="81">
        <v>0</v>
      </c>
      <c r="X56" s="81">
        <v>0</v>
      </c>
      <c r="Y56" s="81">
        <v>0</v>
      </c>
      <c r="Z56" s="81">
        <v>0</v>
      </c>
      <c r="AA56" s="74">
        <v>0</v>
      </c>
      <c r="AB56" s="81">
        <v>0</v>
      </c>
      <c r="AC56" s="81">
        <v>0</v>
      </c>
      <c r="AD56" s="81">
        <v>0</v>
      </c>
      <c r="AE56" s="81">
        <v>0</v>
      </c>
      <c r="AF56" s="74">
        <v>0</v>
      </c>
      <c r="AG56" s="81">
        <v>0</v>
      </c>
      <c r="AH56" s="81">
        <v>0</v>
      </c>
      <c r="AI56" s="81">
        <v>0</v>
      </c>
      <c r="AJ56" s="81">
        <v>0</v>
      </c>
      <c r="AK56" s="74">
        <v>0</v>
      </c>
      <c r="AL56" s="81">
        <v>0</v>
      </c>
      <c r="AM56" s="81">
        <v>0</v>
      </c>
      <c r="AN56" s="81">
        <v>0</v>
      </c>
      <c r="AO56" s="81">
        <v>0</v>
      </c>
      <c r="AP56" s="81">
        <v>0</v>
      </c>
      <c r="AQ56" s="81">
        <v>0</v>
      </c>
      <c r="AR56" s="74">
        <v>0</v>
      </c>
      <c r="AS56" s="74">
        <v>0</v>
      </c>
      <c r="AT56" s="81">
        <v>0</v>
      </c>
      <c r="AU56" s="81">
        <v>0</v>
      </c>
      <c r="AW56" s="1"/>
    </row>
    <row r="57" spans="1:49">
      <c r="A57" s="50"/>
      <c r="B57" s="1"/>
      <c r="AW57" s="1"/>
    </row>
    <row r="58" spans="1:49">
      <c r="A58" s="50"/>
      <c r="B58" s="21"/>
      <c r="AW58" s="1"/>
    </row>
    <row r="59" spans="1:49">
      <c r="A59" s="50"/>
      <c r="B59" s="1"/>
      <c r="AW59" s="1"/>
    </row>
    <row r="60" spans="1:49">
      <c r="Q60">
        <f>-(Q19-Q20)/Q18</f>
        <v>0.63280654481068588</v>
      </c>
      <c r="V60">
        <f>-(V19-V20)/V18</f>
        <v>0.64016073864786416</v>
      </c>
      <c r="AA60" s="373"/>
      <c r="AB60" s="373"/>
      <c r="AC60" s="373"/>
      <c r="AD60" s="373"/>
      <c r="AE60" s="373"/>
      <c r="AF60" s="373"/>
      <c r="AG60" s="373"/>
      <c r="AH60" s="373"/>
      <c r="AI60" s="373"/>
      <c r="AJ60" s="373"/>
      <c r="AK60" s="373"/>
      <c r="AL60" s="373"/>
      <c r="AM60" s="373"/>
      <c r="AN60" s="373"/>
      <c r="AO60" s="373"/>
      <c r="AP60" s="373"/>
      <c r="AQ60" s="373"/>
      <c r="AR60" s="373"/>
      <c r="AS60" s="373"/>
      <c r="AW60" s="1"/>
    </row>
    <row r="61" spans="1:49"/>
    <row r="62" spans="1:49"/>
    <row r="63" spans="1:49"/>
    <row r="64" spans="1:49">
      <c r="B64" s="51"/>
    </row>
    <row r="65"/>
    <row r="66"/>
    <row r="67"/>
    <row r="68"/>
    <row r="69"/>
    <row r="70"/>
    <row r="71"/>
    <row r="72"/>
    <row r="73"/>
    <row r="74"/>
    <row r="75"/>
    <row r="76"/>
    <row r="77" ht="0" hidden="1" customHeight="1"/>
    <row r="78" hidden="1"/>
  </sheetData>
  <pageMargins left="0" right="0" top="0" bottom="0" header="0.31496062992125984" footer="0.31496062992125984"/>
  <pageSetup paperSize="9" scale="2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vt:lpstr>
      <vt:lpstr>CASA stated</vt:lpstr>
      <vt:lpstr>CASA underlying</vt:lpstr>
      <vt:lpstr>CASA Actual vs Consensus</vt:lpstr>
      <vt:lpstr>CASA specif. items</vt:lpstr>
      <vt:lpstr>Capital</vt:lpstr>
      <vt:lpstr>GCA stated</vt:lpstr>
      <vt:lpstr>GCA underlying</vt:lpstr>
    </vt:vector>
  </TitlesOfParts>
  <Company>SILCA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LISCIA Vincent</dc:creator>
  <cp:lastModifiedBy>AZZOUG FETHI</cp:lastModifiedBy>
  <cp:lastPrinted>2020-02-13T18:07:21Z</cp:lastPrinted>
  <dcterms:created xsi:type="dcterms:W3CDTF">2019-05-13T09:49:54Z</dcterms:created>
  <dcterms:modified xsi:type="dcterms:W3CDTF">2023-08-04T07:31:22Z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ad6431-53ea-4466-8111-3fefa470bcb9_Enabled">
    <vt:lpwstr>true</vt:lpwstr>
  </property>
  <property fmtid="{D5CDD505-2E9C-101B-9397-08002B2CF9AE}" pid="3" name="MSIP_Label_4cad6431-53ea-4466-8111-3fefa470bcb9_SetDate">
    <vt:lpwstr>2022-04-11T10:44:27Z</vt:lpwstr>
  </property>
  <property fmtid="{D5CDD505-2E9C-101B-9397-08002B2CF9AE}" pid="4" name="MSIP_Label_4cad6431-53ea-4466-8111-3fefa470bcb9_Method">
    <vt:lpwstr>Standard</vt:lpwstr>
  </property>
  <property fmtid="{D5CDD505-2E9C-101B-9397-08002B2CF9AE}" pid="5" name="MSIP_Label_4cad6431-53ea-4466-8111-3fefa470bcb9_Name">
    <vt:lpwstr>Usage Interne</vt:lpwstr>
  </property>
  <property fmtid="{D5CDD505-2E9C-101B-9397-08002B2CF9AE}" pid="6" name="MSIP_Label_4cad6431-53ea-4466-8111-3fefa470bcb9_SiteId">
    <vt:lpwstr>fb3baf17-c313-474c-8d5d-577a3ec97a32</vt:lpwstr>
  </property>
  <property fmtid="{D5CDD505-2E9C-101B-9397-08002B2CF9AE}" pid="7" name="MSIP_Label_4cad6431-53ea-4466-8111-3fefa470bcb9_ActionId">
    <vt:lpwstr>14600190-955d-4dec-8851-2a8a7d5d0bea</vt:lpwstr>
  </property>
  <property fmtid="{D5CDD505-2E9C-101B-9397-08002B2CF9AE}" pid="8" name="MSIP_Label_4cad6431-53ea-4466-8111-3fefa470bcb9_ContentBits">
    <vt:lpwstr>0</vt:lpwstr>
  </property>
</Properties>
</file>